
<file path=[Content_Types].xml><?xml version="1.0" encoding="utf-8"?>
<Types xmlns="http://schemas.openxmlformats.org/package/2006/content-types">
  <Override PartName="/xl/chartsheets/sheet17.xml" ContentType="application/vnd.openxmlformats-officedocument.spreadsheetml.chartsheet+xml"/>
  <Override PartName="/xl/chartsheets/sheet24.xml" ContentType="application/vnd.openxmlformats-officedocument.spreadsheetml.chartsheet+xml"/>
  <Override PartName="/xl/worksheets/sheet13.xml" ContentType="application/vnd.openxmlformats-officedocument.spreadsheetml.worksheet+xml"/>
  <Override PartName="/xl/chartsheets/sheet35.xml" ContentType="application/vnd.openxmlformats-officedocument.spreadsheetml.chartsheet+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39.xml" ContentType="application/vnd.openxmlformats-officedocument.drawing+xml"/>
  <Override PartName="/xl/chartsheets/sheet13.xml" ContentType="application/vnd.openxmlformats-officedocument.spreadsheetml.chartsheet+xml"/>
  <Override PartName="/xl/worksheets/sheet7.xml" ContentType="application/vnd.openxmlformats-officedocument.spreadsheetml.worksheet+xml"/>
  <Override PartName="/xl/chartsheets/sheet31.xml" ContentType="application/vnd.openxmlformats-officedocument.spreadsheetml.chartsheet+xml"/>
  <Override PartName="/xl/drawings/drawing17.xml" ContentType="application/vnd.openxmlformats-officedocument.drawing+xml"/>
  <Override PartName="/xl/drawings/drawing28.xml" ContentType="application/vnd.openxmlformats-officedocument.drawing+xml"/>
  <Default Extension="xml" ContentType="application/xml"/>
  <Override PartName="/xl/chartsheets/sheet20.xml" ContentType="application/vnd.openxmlformats-officedocument.spreadsheetml.chartsheet+xml"/>
  <Override PartName="/xl/drawings/drawing2.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chartsheets/sheet8.xml" ContentType="application/vnd.openxmlformats-officedocument.spreadsheetml.chartsheet+xml"/>
  <Override PartName="/xl/drawings/drawing13.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drawings/drawing42.xml" ContentType="application/vnd.openxmlformats-officedocument.drawing+xml"/>
  <Override PartName="/xl/charts/chart38.xml" ContentType="application/vnd.openxmlformats-officedocument.drawingml.chart+xml"/>
  <Override PartName="/xl/chartsheets/sheet4.xml" ContentType="application/vnd.openxmlformats-officedocument.spreadsheetml.chartsheet+xml"/>
  <Override PartName="/xl/drawings/drawing20.xml" ContentType="application/vnd.openxmlformats-officedocument.drawing+xml"/>
  <Override PartName="/xl/charts/chart16.xml" ContentType="application/vnd.openxmlformats-officedocument.drawingml.chart+xml"/>
  <Override PartName="/xl/drawings/drawing31.xml" ContentType="application/vnd.openxmlformats-officedocument.drawing+xml"/>
  <Override PartName="/xl/charts/chart34.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heets/sheet29.xml" ContentType="application/vnd.openxmlformats-officedocument.spreadsheetml.chart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heets/sheet18.xml" ContentType="application/vnd.openxmlformats-officedocument.spreadsheetml.chartsheet+xml"/>
  <Override PartName="/xl/chartsheets/sheet27.xml" ContentType="application/vnd.openxmlformats-officedocument.spreadsheetml.chartsheet+xml"/>
  <Override PartName="/xl/chartsheets/sheet36.xml" ContentType="application/vnd.openxmlformats-officedocument.spreadsheetml.chartsheet+xml"/>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chartsheets/sheet16.xml" ContentType="application/vnd.openxmlformats-officedocument.spreadsheetml.chartsheet+xml"/>
  <Override PartName="/xl/chartsheets/sheet25.xml" ContentType="application/vnd.openxmlformats-officedocument.spreadsheetml.chartsheet+xml"/>
  <Override PartName="/xl/chartsheets/sheet34.xml" ContentType="application/vnd.openxmlformats-officedocument.spreadsheetml.chartsheet+xml"/>
  <Override PartName="/xl/drawings/drawing7.xml" ContentType="application/vnd.openxmlformats-officedocument.drawingml.chartshapes+xml"/>
  <Override PartName="/xl/charts/chart5.xml" ContentType="application/vnd.openxmlformats-officedocument.drawingml.chart+xml"/>
  <Override PartName="/xl/drawings/drawing29.xml" ContentType="application/vnd.openxmlformats-officedocument.drawing+xml"/>
  <Override PartName="/xl/drawings/drawing38.xml" ContentType="application/vnd.openxmlformats-officedocument.drawing+xml"/>
  <Override PartName="/xl/worksheets/sheet6.xml" ContentType="application/vnd.openxmlformats-officedocument.spreadsheetml.worksheet+xml"/>
  <Override PartName="/xl/chartsheets/sheet14.xml" ContentType="application/vnd.openxmlformats-officedocument.spreadsheetml.chartsheet+xml"/>
  <Override PartName="/xl/worksheets/sheet8.xml" ContentType="application/vnd.openxmlformats-officedocument.spreadsheetml.worksheet+xml"/>
  <Override PartName="/xl/chartsheets/sheet23.xml" ContentType="application/vnd.openxmlformats-officedocument.spreadsheetml.chartsheet+xml"/>
  <Override PartName="/xl/chartsheets/sheet32.xml" ContentType="application/vnd.openxmlformats-officedocument.spreadsheetml.chartsheet+xml"/>
  <Override PartName="/xl/worksheets/sheet12.xml" ContentType="application/vnd.openxmlformats-officedocument.spreadsheetml.worksheet+xml"/>
  <Override PartName="/xl/drawings/drawing5.xml" ContentType="application/vnd.openxmlformats-officedocument.drawingml.chartshapes+xml"/>
  <Override PartName="/xl/charts/chart3.xml" ContentType="application/vnd.openxmlformats-officedocument.drawingml.chart+xml"/>
  <Override PartName="/xl/drawings/drawing18.xml" ContentType="application/vnd.openxmlformats-officedocument.drawingml.chartshapes+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heets/sheet9.xml" ContentType="application/vnd.openxmlformats-officedocument.spreadsheetml.chartsheet+xml"/>
  <Override PartName="/xl/chartsheets/sheet12.xml" ContentType="application/vnd.openxmlformats-officedocument.spreadsheetml.chartsheet+xml"/>
  <Override PartName="/xl/worksheets/sheet10.xml" ContentType="application/vnd.openxmlformats-officedocument.spreadsheetml.worksheet+xml"/>
  <Override PartName="/xl/chartsheets/sheet21.xml" ContentType="application/vnd.openxmlformats-officedocument.spreadsheetml.chartsheet+xml"/>
  <Override PartName="/xl/chartsheets/sheet30.xml" ContentType="application/vnd.openxmlformats-officedocument.spreadsheetml.chartsheet+xml"/>
  <Override PartName="/xl/charts/chart1.xml" ContentType="application/vnd.openxmlformats-officedocument.drawingml.chart+xml"/>
  <Override PartName="/xl/drawings/drawing3.xml" ContentType="application/vnd.openxmlformats-officedocument.drawingml.chartshapes+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xl/charts/chart3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chartsheets/sheet7.xml" ContentType="application/vnd.openxmlformats-officedocument.spreadsheetml.chartsheet+xml"/>
  <Override PartName="/xl/chartsheets/sheet10.xml" ContentType="application/vnd.openxmlformats-officedocument.spreadsheetml.chart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charts/chart19.xml" ContentType="application/vnd.openxmlformats-officedocument.drawingml.chart+xml"/>
  <Override PartName="/xl/drawings/drawing32.xml" ContentType="application/vnd.openxmlformats-officedocument.drawing+xml"/>
  <Override PartName="/xl/charts/chart28.xml" ContentType="application/vnd.openxmlformats-officedocument.drawingml.chart+xml"/>
  <Override PartName="/xl/drawings/drawing41.xml" ContentType="application/vnd.openxmlformats-officedocument.drawing+xml"/>
  <Override PartName="/xl/charts/chart37.xml" ContentType="application/vnd.openxmlformats-officedocument.drawingml.chart+xml"/>
  <Override PartName="/xl/chartsheets/sheet5.xml" ContentType="application/vnd.openxmlformats-officedocument.spreadsheetml.chartsheet+xml"/>
  <Override PartName="/xl/drawings/drawing12.xml" ContentType="application/vnd.openxmlformats-officedocument.drawing+xml"/>
  <Override PartName="/xl/drawings/drawing21.xml" ContentType="application/vnd.openxmlformats-officedocument.drawing+xml"/>
  <Override PartName="/xl/charts/chart17.xml" ContentType="application/vnd.openxmlformats-officedocument.drawingml.chart+xml"/>
  <Override PartName="/xl/drawings/drawing30.xml" ContentType="application/vnd.openxmlformats-officedocument.drawing+xml"/>
  <Override PartName="/xl/charts/chart26.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chartsheets/sheet3.xml" ContentType="application/vnd.openxmlformats-officedocument.spreadsheetml.chart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heets/sheet1.xml" ContentType="application/vnd.openxmlformats-officedocument.spreadsheetml.chartsheet+xml"/>
  <Override PartName="/xl/chartsheets/sheet19.xml" ContentType="application/vnd.openxmlformats-officedocument.spreadsheetml.chartsheet+xml"/>
  <Override PartName="/xl/chartsheets/sheet28.xml" ContentType="application/vnd.openxmlformats-officedocument.spreadsheetml.chartsheet+xml"/>
  <Override PartName="/xl/chartsheets/sheet39.xml" ContentType="application/vnd.openxmlformats-officedocument.spreadsheetml.chart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docProps/core.xml" ContentType="application/vnd.openxmlformats-package.core-properties+xml"/>
  <Override PartName="/xl/chartsheets/sheet26.xml" ContentType="application/vnd.openxmlformats-officedocument.spreadsheetml.chartsheet+xml"/>
  <Override PartName="/xl/chartsheets/sheet37.xml" ContentType="application/vnd.openxmlformats-officedocument.spreadsheetml.chartsheet+xml"/>
  <Override PartName="/xl/charts/chart6.xml" ContentType="application/vnd.openxmlformats-officedocument.drawingml.chart+xml"/>
  <Override PartName="/xl/charts/chart20.xml" ContentType="application/vnd.openxmlformats-officedocument.drawingml.chart+xml"/>
  <Override PartName="/xl/chartsheets/sheet15.xml" ContentType="application/vnd.openxmlformats-officedocument.spreadsheetml.chartsheet+xml"/>
  <Override PartName="/xl/worksheets/sheet9.xml" ContentType="application/vnd.openxmlformats-officedocument.spreadsheetml.worksheet+xml"/>
  <Override PartName="/xl/chartsheets/sheet33.xml" ContentType="application/vnd.openxmlformats-officedocument.spreadsheetml.chart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chartsheets/sheet22.xml" ContentType="application/vnd.openxmlformats-officedocument.spreadsheetml.chartsheet+xml"/>
  <Override PartName="/xl/worksheets/sheet11.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37.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chartsheets/sheet11.xml" ContentType="application/vnd.openxmlformats-officedocument.spreadsheetml.chartsheet+xml"/>
  <Override PartName="/xl/drawings/drawing15.xml" ContentType="application/vnd.openxmlformats-officedocument.drawing+xml"/>
  <Override PartName="/xl/drawings/drawing26.xml" ContentType="application/vnd.openxmlformats-officedocument.drawing+xml"/>
  <Override PartName="/xl/charts/chart29.xml" ContentType="application/vnd.openxmlformats-officedocument.drawingml.chart+xml"/>
  <Override PartName="/xl/drawings/drawing44.xml" ContentType="application/vnd.openxmlformats-officedocument.drawing+xml"/>
  <Override PartName="/xl/chartsheets/sheet6.xml" ContentType="application/vnd.openxmlformats-officedocument.spreadsheetml.chartsheet+xml"/>
  <Override PartName="/xl/drawings/drawing2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charts/chart36.xml" ContentType="application/vnd.openxmlformats-officedocument.drawingml.chart+xml"/>
  <Override PartName="/xl/worksheets/sheet1.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drawings/drawing40.xml" ContentType="application/vnd.openxmlformats-officedocument.drawing+xml"/>
  <Override PartName="/xl/chartsheets/sheet2.xml" ContentType="application/vnd.openxmlformats-officedocument.spreadsheetml.chartsheet+xml"/>
  <Override PartName="/xl/charts/chart14.xml" ContentType="application/vnd.openxmlformats-officedocument.drawingml.chart+xml"/>
  <Override PartName="/xl/charts/chart32.xml" ContentType="application/vnd.openxmlformats-officedocument.drawingml.chart+xml"/>
  <Override PartName="/xl/chartsheets/sheet38.xml" ContentType="application/vnd.openxmlformats-officedocument.spreadsheetml.chartsheet+xml"/>
  <Override PartName="/xl/charts/chart21.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90" yWindow="15" windowWidth="14670" windowHeight="8565"/>
  </bookViews>
  <sheets>
    <sheet name="Usage notes" sheetId="57" r:id="rId1"/>
    <sheet name="Community starts" sheetId="2" r:id="rId2"/>
    <sheet name="Annual data HD CD IS" sheetId="75" r:id="rId3"/>
    <sheet name="Annual data CW Supe" sheetId="76" r:id="rId4"/>
    <sheet name="Annual data orders" sheetId="79" r:id="rId5"/>
    <sheet name="Annualised start data" sheetId="74" r:id="rId6"/>
    <sheet name="Community times" sheetId="58" r:id="rId7"/>
    <sheet name="Community musters" sheetId="20" r:id="rId8"/>
    <sheet name="Community tables" sheetId="45" r:id="rId9"/>
    <sheet name="HD starts" sheetId="5" r:id="rId10"/>
    <sheet name="HD times" sheetId="61" r:id="rId11"/>
    <sheet name="HD musters" sheetId="21" r:id="rId12"/>
    <sheet name="CD starts" sheetId="15" r:id="rId13"/>
    <sheet name="CD times" sheetId="62" r:id="rId14"/>
    <sheet name="CD musters" sheetId="22" r:id="rId15"/>
    <sheet name="IS starts" sheetId="16" r:id="rId16"/>
    <sheet name="IS times" sheetId="63" r:id="rId17"/>
    <sheet name="IS musters" sheetId="23" r:id="rId18"/>
    <sheet name="CW starts" sheetId="17" r:id="rId19"/>
    <sheet name="CW times" sheetId="64" r:id="rId20"/>
    <sheet name="CW musters" sheetId="24" r:id="rId21"/>
    <sheet name="Sup starts" sheetId="18" r:id="rId22"/>
    <sheet name="Sup times" sheetId="65" r:id="rId23"/>
    <sheet name="Sup musters" sheetId="25" r:id="rId24"/>
    <sheet name="Total starts" sheetId="19" r:id="rId25"/>
    <sheet name="Total musters" sheetId="26" r:id="rId26"/>
    <sheet name="Post-sent starts" sheetId="28" r:id="rId27"/>
    <sheet name="Post-sent times" sheetId="59" r:id="rId28"/>
    <sheet name="Post-sent musters" sheetId="32" r:id="rId29"/>
    <sheet name="Post-sent tables" sheetId="46" r:id="rId30"/>
    <sheet name="Parole starts" sheetId="29" r:id="rId31"/>
    <sheet name="Parole times" sheetId="66" r:id="rId32"/>
    <sheet name="Parole musters" sheetId="33" r:id="rId33"/>
    <sheet name="RoC starts" sheetId="30" r:id="rId34"/>
    <sheet name="RoC times" sheetId="67" r:id="rId35"/>
    <sheet name="RoC musters" sheetId="34" r:id="rId36"/>
    <sheet name="PDC starts" sheetId="31" r:id="rId37"/>
    <sheet name="PDC times" sheetId="68" r:id="rId38"/>
    <sheet name="PDC musters" sheetId="35" r:id="rId39"/>
    <sheet name="LPES times" sheetId="69" r:id="rId40"/>
    <sheet name="ES muster" sheetId="70" r:id="rId41"/>
    <sheet name="LP muster" sheetId="36" r:id="rId42"/>
    <sheet name="Total post-sentence muster" sheetId="71" r:id="rId43"/>
    <sheet name="Muster summary" sheetId="72" r:id="rId44"/>
    <sheet name="Muster summary chart" sheetId="73" r:id="rId45"/>
    <sheet name="PoI data" sheetId="37" r:id="rId46"/>
    <sheet name="PoI tables" sheetId="47" r:id="rId47"/>
    <sheet name="Oral reports" sheetId="38" r:id="rId48"/>
    <sheet name="Written reports" sheetId="39" r:id="rId49"/>
    <sheet name="Total reports" sheetId="40" r:id="rId50"/>
    <sheet name="Pre-rel enq" sheetId="42" r:id="rId51"/>
    <sheet name="PCPR" sheetId="44" r:id="rId52"/>
  </sheets>
  <calcPr calcId="125725"/>
</workbook>
</file>

<file path=xl/calcChain.xml><?xml version="1.0" encoding="utf-8"?>
<calcChain xmlns="http://schemas.openxmlformats.org/spreadsheetml/2006/main">
  <c r="X20" i="28"/>
  <c r="X19"/>
  <c r="X18"/>
  <c r="X17"/>
  <c r="X16"/>
  <c r="X15"/>
  <c r="X14"/>
  <c r="X13"/>
  <c r="X12"/>
  <c r="X11"/>
  <c r="W10"/>
  <c r="X10" s="1"/>
  <c r="W9"/>
  <c r="W8"/>
  <c r="W7"/>
  <c r="W6"/>
  <c r="W5"/>
  <c r="W4"/>
  <c r="W3"/>
  <c r="W2"/>
  <c r="V20"/>
  <c r="V19"/>
  <c r="V18"/>
  <c r="V17"/>
  <c r="V16"/>
  <c r="V15"/>
  <c r="V14"/>
  <c r="V13"/>
  <c r="V12"/>
  <c r="V11"/>
  <c r="U10"/>
  <c r="V10" s="1"/>
  <c r="U9"/>
  <c r="U8"/>
  <c r="U7"/>
  <c r="U6"/>
  <c r="U5"/>
  <c r="U4"/>
  <c r="U3"/>
  <c r="U2"/>
  <c r="T20"/>
  <c r="T19"/>
  <c r="T18"/>
  <c r="T17"/>
  <c r="T16"/>
  <c r="T15"/>
  <c r="T14"/>
  <c r="T13"/>
  <c r="T12"/>
  <c r="T11"/>
  <c r="S10"/>
  <c r="T10" s="1"/>
  <c r="S9"/>
  <c r="S8"/>
  <c r="S7"/>
  <c r="S6"/>
  <c r="S5"/>
  <c r="S4"/>
  <c r="S3"/>
  <c r="S2"/>
  <c r="L21" i="74"/>
  <c r="L20"/>
  <c r="L19"/>
  <c r="L18"/>
  <c r="L17"/>
  <c r="L16"/>
  <c r="L15"/>
  <c r="L14"/>
  <c r="L13"/>
  <c r="L12"/>
  <c r="J21"/>
  <c r="J20"/>
  <c r="J19"/>
  <c r="J18"/>
  <c r="J17"/>
  <c r="J16"/>
  <c r="J15"/>
  <c r="J14"/>
  <c r="J13"/>
  <c r="J12"/>
  <c r="H21"/>
  <c r="H20"/>
  <c r="H19"/>
  <c r="H18"/>
  <c r="H17"/>
  <c r="H16"/>
  <c r="H15"/>
  <c r="H14"/>
  <c r="H13"/>
  <c r="H12"/>
  <c r="F21"/>
  <c r="F20"/>
  <c r="F19"/>
  <c r="F18"/>
  <c r="F17"/>
  <c r="F16"/>
  <c r="F15"/>
  <c r="F14"/>
  <c r="F13"/>
  <c r="F12"/>
  <c r="D21"/>
  <c r="D20"/>
  <c r="D19"/>
  <c r="D18"/>
  <c r="D17"/>
  <c r="D16"/>
  <c r="D15"/>
  <c r="D14"/>
  <c r="D13"/>
  <c r="D12"/>
  <c r="K11"/>
  <c r="L11" s="1"/>
  <c r="K10"/>
  <c r="K9"/>
  <c r="K8"/>
  <c r="K7"/>
  <c r="K6"/>
  <c r="K5"/>
  <c r="K4"/>
  <c r="K3"/>
  <c r="I11"/>
  <c r="J11" s="1"/>
  <c r="I10"/>
  <c r="I9"/>
  <c r="I8"/>
  <c r="I7"/>
  <c r="I6"/>
  <c r="I5"/>
  <c r="I4"/>
  <c r="I3"/>
  <c r="G11"/>
  <c r="H11" s="1"/>
  <c r="G10"/>
  <c r="G9"/>
  <c r="G8"/>
  <c r="G7"/>
  <c r="G6"/>
  <c r="G5"/>
  <c r="G4"/>
  <c r="G3"/>
  <c r="E11"/>
  <c r="F11" s="1"/>
  <c r="E10"/>
  <c r="E9"/>
  <c r="E8"/>
  <c r="E7"/>
  <c r="E6"/>
  <c r="E5"/>
  <c r="E4"/>
  <c r="E3"/>
  <c r="C11"/>
  <c r="D11" s="1"/>
  <c r="C10"/>
  <c r="C9"/>
  <c r="C8"/>
  <c r="C7"/>
  <c r="C6"/>
  <c r="C5"/>
  <c r="C4"/>
  <c r="C3"/>
  <c r="R13" i="47"/>
  <c r="R12"/>
  <c r="R11"/>
  <c r="R10"/>
  <c r="R9"/>
  <c r="R8"/>
  <c r="R7"/>
  <c r="R6"/>
  <c r="R5"/>
  <c r="R4"/>
  <c r="Q4"/>
  <c r="P14"/>
  <c r="P13"/>
  <c r="P12"/>
  <c r="P11"/>
  <c r="P10"/>
  <c r="P9"/>
  <c r="P8"/>
  <c r="P7"/>
  <c r="P6"/>
  <c r="P5"/>
  <c r="P4"/>
  <c r="M13"/>
  <c r="M12"/>
  <c r="M11"/>
  <c r="M10"/>
  <c r="M9"/>
  <c r="M8"/>
  <c r="M7"/>
  <c r="M6"/>
  <c r="K5"/>
  <c r="M5" s="1"/>
  <c r="M4"/>
  <c r="L4"/>
  <c r="K14"/>
  <c r="K13"/>
  <c r="K12"/>
  <c r="K11"/>
  <c r="K10"/>
  <c r="K9"/>
  <c r="K8"/>
  <c r="K7"/>
  <c r="K6"/>
  <c r="K4"/>
  <c r="H13"/>
  <c r="H12"/>
  <c r="H11"/>
  <c r="H10"/>
  <c r="H9"/>
  <c r="H8"/>
  <c r="H7"/>
  <c r="H6"/>
  <c r="H5"/>
  <c r="H4"/>
  <c r="G4"/>
  <c r="F14"/>
  <c r="F13"/>
  <c r="F12"/>
  <c r="F11"/>
  <c r="F10"/>
  <c r="F9"/>
  <c r="F8"/>
  <c r="F7"/>
  <c r="F6"/>
  <c r="F5"/>
  <c r="F4"/>
  <c r="E13"/>
  <c r="E12"/>
  <c r="E11"/>
  <c r="E10"/>
  <c r="E9"/>
  <c r="E8"/>
  <c r="E7"/>
  <c r="E6"/>
  <c r="E5"/>
  <c r="E4"/>
  <c r="D4"/>
  <c r="C14"/>
  <c r="C13"/>
  <c r="C12"/>
  <c r="C11"/>
  <c r="C10"/>
  <c r="C9"/>
  <c r="C8"/>
  <c r="C7"/>
  <c r="C6"/>
  <c r="C5"/>
  <c r="C4"/>
  <c r="P266" i="37"/>
  <c r="O266"/>
  <c r="P265"/>
  <c r="O265"/>
  <c r="P264"/>
  <c r="O264"/>
  <c r="P263"/>
  <c r="O263"/>
  <c r="P262"/>
  <c r="O262"/>
  <c r="P261"/>
  <c r="O261"/>
  <c r="P260"/>
  <c r="O260"/>
  <c r="P259"/>
  <c r="O259"/>
  <c r="P258"/>
  <c r="O258"/>
  <c r="P257"/>
  <c r="O257"/>
  <c r="P256"/>
  <c r="O256"/>
  <c r="P255"/>
  <c r="O255"/>
  <c r="N254"/>
  <c r="M254"/>
  <c r="N253"/>
  <c r="M253"/>
  <c r="N252"/>
  <c r="M252"/>
  <c r="N251"/>
  <c r="M251"/>
  <c r="N250"/>
  <c r="M250"/>
  <c r="N249"/>
  <c r="M249"/>
  <c r="N248"/>
  <c r="M248"/>
  <c r="N247"/>
  <c r="M247"/>
  <c r="N246"/>
  <c r="M246"/>
  <c r="N245"/>
  <c r="M245"/>
  <c r="N244"/>
  <c r="M244"/>
  <c r="N243"/>
  <c r="M243"/>
  <c r="L149"/>
  <c r="L148"/>
  <c r="L147"/>
  <c r="L146"/>
  <c r="L145"/>
  <c r="L144"/>
  <c r="L143"/>
  <c r="L142"/>
  <c r="L141"/>
  <c r="L140"/>
  <c r="L139"/>
  <c r="L138"/>
  <c r="L137"/>
  <c r="L136"/>
  <c r="L135"/>
  <c r="L134"/>
  <c r="L133"/>
  <c r="L132"/>
  <c r="L131"/>
  <c r="L130"/>
  <c r="L129"/>
  <c r="L128"/>
  <c r="L127"/>
  <c r="L126"/>
  <c r="AF13" i="46" l="1"/>
  <c r="AF12"/>
  <c r="AF11"/>
  <c r="AF10"/>
  <c r="AF9"/>
  <c r="AF8"/>
  <c r="AF7"/>
  <c r="AF6"/>
  <c r="AF5"/>
  <c r="AF4"/>
  <c r="AE4"/>
  <c r="AD14"/>
  <c r="AD13"/>
  <c r="AD12"/>
  <c r="AD11"/>
  <c r="AD10"/>
  <c r="AD9"/>
  <c r="AD8"/>
  <c r="AD7"/>
  <c r="AD6"/>
  <c r="AD5"/>
  <c r="AD4"/>
  <c r="AC13"/>
  <c r="AC12"/>
  <c r="AC11"/>
  <c r="AC10"/>
  <c r="AC9"/>
  <c r="AC8"/>
  <c r="AC7"/>
  <c r="AC6"/>
  <c r="AC5"/>
  <c r="AC4"/>
  <c r="AB4"/>
  <c r="AA14"/>
  <c r="AA13"/>
  <c r="AA12"/>
  <c r="AA11"/>
  <c r="AA10"/>
  <c r="AA9"/>
  <c r="AA8"/>
  <c r="AA7"/>
  <c r="AA6"/>
  <c r="AA5"/>
  <c r="AA4"/>
  <c r="X13"/>
  <c r="X12"/>
  <c r="X11"/>
  <c r="X10"/>
  <c r="X9"/>
  <c r="X8"/>
  <c r="X7"/>
  <c r="X6"/>
  <c r="X5"/>
  <c r="X4"/>
  <c r="W4"/>
  <c r="V14"/>
  <c r="V13"/>
  <c r="V12"/>
  <c r="V11"/>
  <c r="V10"/>
  <c r="V9"/>
  <c r="V8"/>
  <c r="V7"/>
  <c r="V6"/>
  <c r="V5"/>
  <c r="V4"/>
  <c r="T4"/>
  <c r="S14"/>
  <c r="S13"/>
  <c r="U13" s="1"/>
  <c r="S12"/>
  <c r="U12" s="1"/>
  <c r="S11"/>
  <c r="U11" s="1"/>
  <c r="S10"/>
  <c r="U10" s="1"/>
  <c r="S9"/>
  <c r="U9" s="1"/>
  <c r="S8"/>
  <c r="U8" s="1"/>
  <c r="S7"/>
  <c r="U7" s="1"/>
  <c r="S6"/>
  <c r="U6" s="1"/>
  <c r="S5"/>
  <c r="U5" s="1"/>
  <c r="S4"/>
  <c r="U4" s="1"/>
  <c r="P13"/>
  <c r="P12"/>
  <c r="P11"/>
  <c r="P10"/>
  <c r="P9"/>
  <c r="P8"/>
  <c r="P7"/>
  <c r="P6"/>
  <c r="P5"/>
  <c r="P4"/>
  <c r="O4"/>
  <c r="N14"/>
  <c r="N13"/>
  <c r="N12"/>
  <c r="N11"/>
  <c r="N10"/>
  <c r="N9"/>
  <c r="N8"/>
  <c r="N7"/>
  <c r="N6"/>
  <c r="N5"/>
  <c r="N4"/>
  <c r="L4"/>
  <c r="K14"/>
  <c r="K13"/>
  <c r="M13" s="1"/>
  <c r="K12"/>
  <c r="M12" s="1"/>
  <c r="K11"/>
  <c r="M11" s="1"/>
  <c r="K10"/>
  <c r="M10" s="1"/>
  <c r="K9"/>
  <c r="M9" s="1"/>
  <c r="K8"/>
  <c r="M8" s="1"/>
  <c r="K7"/>
  <c r="M7" s="1"/>
  <c r="K6"/>
  <c r="M6" s="1"/>
  <c r="K5"/>
  <c r="M5" s="1"/>
  <c r="K4"/>
  <c r="M4" s="1"/>
  <c r="H13"/>
  <c r="H12"/>
  <c r="H11"/>
  <c r="H10"/>
  <c r="H9"/>
  <c r="H8"/>
  <c r="H7"/>
  <c r="H6"/>
  <c r="H5"/>
  <c r="H4"/>
  <c r="G4"/>
  <c r="F14"/>
  <c r="F13"/>
  <c r="F12"/>
  <c r="F11"/>
  <c r="F10"/>
  <c r="F9"/>
  <c r="F8"/>
  <c r="F7"/>
  <c r="F6"/>
  <c r="F5"/>
  <c r="F4"/>
  <c r="D4"/>
  <c r="C14"/>
  <c r="C13"/>
  <c r="E13" s="1"/>
  <c r="C12"/>
  <c r="E12" s="1"/>
  <c r="C11"/>
  <c r="E11" s="1"/>
  <c r="C10"/>
  <c r="E10" s="1"/>
  <c r="C9"/>
  <c r="E9" s="1"/>
  <c r="C8"/>
  <c r="E8" s="1"/>
  <c r="C7"/>
  <c r="E7" s="1"/>
  <c r="C6"/>
  <c r="E6" s="1"/>
  <c r="C5"/>
  <c r="E5" s="1"/>
  <c r="C4"/>
  <c r="E4" s="1"/>
  <c r="AM20" i="32"/>
  <c r="AM19"/>
  <c r="AL19"/>
  <c r="AM18"/>
  <c r="AL18"/>
  <c r="AM17"/>
  <c r="AL17"/>
  <c r="AM16"/>
  <c r="AL16"/>
  <c r="AM15"/>
  <c r="AL15"/>
  <c r="AM14"/>
  <c r="AL14"/>
  <c r="AM13"/>
  <c r="AL13"/>
  <c r="AM12"/>
  <c r="AL12"/>
  <c r="AM11"/>
  <c r="AL11"/>
  <c r="AL10"/>
  <c r="AK10"/>
  <c r="AM10" s="1"/>
  <c r="AK9"/>
  <c r="AK8"/>
  <c r="AK7"/>
  <c r="AK6"/>
  <c r="AK5"/>
  <c r="AK4"/>
  <c r="AK3"/>
  <c r="AK2"/>
  <c r="S230"/>
  <c r="S229"/>
  <c r="S228"/>
  <c r="S227"/>
  <c r="S226"/>
  <c r="S225"/>
  <c r="S224"/>
  <c r="S223"/>
  <c r="S222"/>
  <c r="S221"/>
  <c r="S220"/>
  <c r="S219"/>
  <c r="S218"/>
  <c r="R218"/>
  <c r="S217"/>
  <c r="R217"/>
  <c r="S216"/>
  <c r="R216"/>
  <c r="S215"/>
  <c r="R215"/>
  <c r="S214"/>
  <c r="R214"/>
  <c r="S213"/>
  <c r="R213"/>
  <c r="S212"/>
  <c r="R212"/>
  <c r="S211"/>
  <c r="R211"/>
  <c r="S210"/>
  <c r="R210"/>
  <c r="S209"/>
  <c r="R209"/>
  <c r="S208"/>
  <c r="R208"/>
  <c r="S207"/>
  <c r="R207"/>
  <c r="S206"/>
  <c r="R206"/>
  <c r="S205"/>
  <c r="R205"/>
  <c r="S204"/>
  <c r="R204"/>
  <c r="S203"/>
  <c r="R203"/>
  <c r="S202"/>
  <c r="R202"/>
  <c r="S201"/>
  <c r="R201"/>
  <c r="S200"/>
  <c r="R200"/>
  <c r="S199"/>
  <c r="R199"/>
  <c r="S198"/>
  <c r="R198"/>
  <c r="S197"/>
  <c r="R197"/>
  <c r="S196"/>
  <c r="R196"/>
  <c r="S195"/>
  <c r="R195"/>
  <c r="S194"/>
  <c r="R194"/>
  <c r="S193"/>
  <c r="R193"/>
  <c r="S192"/>
  <c r="R192"/>
  <c r="S191"/>
  <c r="R191"/>
  <c r="S190"/>
  <c r="R190"/>
  <c r="S189"/>
  <c r="R189"/>
  <c r="S188"/>
  <c r="R188"/>
  <c r="S187"/>
  <c r="R187"/>
  <c r="S186"/>
  <c r="R186"/>
  <c r="S185"/>
  <c r="R185"/>
  <c r="S184"/>
  <c r="R184"/>
  <c r="S183"/>
  <c r="R183"/>
  <c r="S182"/>
  <c r="R182"/>
  <c r="S181"/>
  <c r="R181"/>
  <c r="S180"/>
  <c r="R180"/>
  <c r="S179"/>
  <c r="R179"/>
  <c r="S178"/>
  <c r="R178"/>
  <c r="S177"/>
  <c r="R177"/>
  <c r="S176"/>
  <c r="R176"/>
  <c r="S175"/>
  <c r="R175"/>
  <c r="S174"/>
  <c r="R174"/>
  <c r="S173"/>
  <c r="R173"/>
  <c r="S172"/>
  <c r="R172"/>
  <c r="S171"/>
  <c r="R171"/>
  <c r="S170"/>
  <c r="R170"/>
  <c r="S169"/>
  <c r="R169"/>
  <c r="S168"/>
  <c r="R168"/>
  <c r="S167"/>
  <c r="R167"/>
  <c r="S166"/>
  <c r="R166"/>
  <c r="S165"/>
  <c r="R165"/>
  <c r="S164"/>
  <c r="R164"/>
  <c r="S163"/>
  <c r="R163"/>
  <c r="S162"/>
  <c r="R162"/>
  <c r="S161"/>
  <c r="R161"/>
  <c r="S160"/>
  <c r="R160"/>
  <c r="S159"/>
  <c r="R159"/>
  <c r="S158"/>
  <c r="R158"/>
  <c r="S157"/>
  <c r="R157"/>
  <c r="S156"/>
  <c r="R156"/>
  <c r="S155"/>
  <c r="R155"/>
  <c r="S154"/>
  <c r="R154"/>
  <c r="S153"/>
  <c r="R153"/>
  <c r="S152"/>
  <c r="R152"/>
  <c r="S151"/>
  <c r="R151"/>
  <c r="S150"/>
  <c r="R150"/>
  <c r="S149"/>
  <c r="R149"/>
  <c r="S148"/>
  <c r="R148"/>
  <c r="S147"/>
  <c r="R147"/>
  <c r="S146"/>
  <c r="R146"/>
  <c r="S145"/>
  <c r="R145"/>
  <c r="S144"/>
  <c r="R144"/>
  <c r="S143"/>
  <c r="R143"/>
  <c r="S142"/>
  <c r="R142"/>
  <c r="S141"/>
  <c r="R141"/>
  <c r="S140"/>
  <c r="R140"/>
  <c r="S139"/>
  <c r="R139"/>
  <c r="S138"/>
  <c r="R138"/>
  <c r="S137"/>
  <c r="R137"/>
  <c r="S136"/>
  <c r="R136"/>
  <c r="S135"/>
  <c r="R135"/>
  <c r="S134"/>
  <c r="R134"/>
  <c r="S133"/>
  <c r="R133"/>
  <c r="S132"/>
  <c r="R132"/>
  <c r="S131"/>
  <c r="R131"/>
  <c r="S130"/>
  <c r="R130"/>
  <c r="S129"/>
  <c r="R129"/>
  <c r="S128"/>
  <c r="R128"/>
  <c r="S127"/>
  <c r="R127"/>
  <c r="S126"/>
  <c r="R126"/>
  <c r="S125"/>
  <c r="R125"/>
  <c r="S124"/>
  <c r="R124"/>
  <c r="S123"/>
  <c r="R123"/>
  <c r="S122"/>
  <c r="R122"/>
  <c r="S121"/>
  <c r="R121"/>
  <c r="S120"/>
  <c r="R120"/>
  <c r="S119"/>
  <c r="R119"/>
  <c r="S118"/>
  <c r="R118"/>
  <c r="S117"/>
  <c r="R117"/>
  <c r="S116"/>
  <c r="R116"/>
  <c r="S115"/>
  <c r="R115"/>
  <c r="S114"/>
  <c r="R114"/>
  <c r="S113"/>
  <c r="R113"/>
  <c r="Q113"/>
  <c r="S112"/>
  <c r="R112"/>
  <c r="Q112"/>
  <c r="S111"/>
  <c r="R111"/>
  <c r="Q111"/>
  <c r="R110"/>
  <c r="Q110"/>
  <c r="R109"/>
  <c r="Q109"/>
  <c r="R108"/>
  <c r="Q108"/>
  <c r="R107"/>
  <c r="Q107"/>
  <c r="R106"/>
  <c r="Q106"/>
  <c r="R105"/>
  <c r="Q105"/>
  <c r="R104"/>
  <c r="Q104"/>
  <c r="R103"/>
  <c r="Q103"/>
  <c r="R102"/>
  <c r="Q102"/>
  <c r="R101"/>
  <c r="Q101"/>
  <c r="R100"/>
  <c r="Q100"/>
  <c r="R99"/>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Q3"/>
  <c r="AJ20"/>
  <c r="AI19"/>
  <c r="AJ10"/>
  <c r="AH10"/>
  <c r="AG20"/>
  <c r="AF19"/>
  <c r="AG10"/>
  <c r="AE10"/>
  <c r="AD20"/>
  <c r="AD10"/>
  <c r="AC19"/>
  <c r="AB10"/>
  <c r="AA20"/>
  <c r="Z19"/>
  <c r="AA10"/>
  <c r="Y10"/>
  <c r="X20"/>
  <c r="X10"/>
  <c r="W19"/>
  <c r="V10"/>
  <c r="AV13" i="45" l="1"/>
  <c r="AV12"/>
  <c r="AV11"/>
  <c r="AV10"/>
  <c r="AV9"/>
  <c r="AV8"/>
  <c r="AV7"/>
  <c r="AV6"/>
  <c r="AV5"/>
  <c r="AV4"/>
  <c r="AU4"/>
  <c r="AT14"/>
  <c r="AT13"/>
  <c r="AT12"/>
  <c r="AT11"/>
  <c r="AT10"/>
  <c r="AT9"/>
  <c r="AT8"/>
  <c r="AT7"/>
  <c r="AT6"/>
  <c r="AT5"/>
  <c r="AT4"/>
  <c r="AS13"/>
  <c r="AS12"/>
  <c r="AS11"/>
  <c r="AS10"/>
  <c r="AS9"/>
  <c r="AS8"/>
  <c r="AS7"/>
  <c r="AS6"/>
  <c r="AS5"/>
  <c r="AS4"/>
  <c r="AR4"/>
  <c r="AQ14"/>
  <c r="AQ13"/>
  <c r="AE266" i="2"/>
  <c r="AE265"/>
  <c r="AE264"/>
  <c r="AE263"/>
  <c r="AE262"/>
  <c r="AE261"/>
  <c r="AE260"/>
  <c r="AE259"/>
  <c r="AE258"/>
  <c r="AE257"/>
  <c r="AE256"/>
  <c r="AE255"/>
  <c r="AE254"/>
  <c r="AE253"/>
  <c r="AE252"/>
  <c r="AE251"/>
  <c r="AE250"/>
  <c r="AE249"/>
  <c r="AE248"/>
  <c r="AE247"/>
  <c r="AE246"/>
  <c r="AE245"/>
  <c r="AE244"/>
  <c r="AE243"/>
  <c r="AE242"/>
  <c r="AE241"/>
  <c r="AE240"/>
  <c r="AE239"/>
  <c r="AE238"/>
  <c r="AE237"/>
  <c r="AE236"/>
  <c r="AE235"/>
  <c r="AE234"/>
  <c r="AE233"/>
  <c r="AE232"/>
  <c r="AE231"/>
  <c r="AE230"/>
  <c r="AE229"/>
  <c r="AE228"/>
  <c r="AE227"/>
  <c r="AE226"/>
  <c r="AE225"/>
  <c r="AE224"/>
  <c r="AE223"/>
  <c r="AE222"/>
  <c r="AE221"/>
  <c r="AE220"/>
  <c r="AE219"/>
  <c r="AE218"/>
  <c r="AE217"/>
  <c r="AE216"/>
  <c r="AE215"/>
  <c r="AE214"/>
  <c r="AE213"/>
  <c r="AE212"/>
  <c r="AE211"/>
  <c r="AE210"/>
  <c r="AE209"/>
  <c r="AE208"/>
  <c r="AE207"/>
  <c r="AE206"/>
  <c r="AE205"/>
  <c r="AE204"/>
  <c r="AE203"/>
  <c r="AE202"/>
  <c r="AE201"/>
  <c r="AE200"/>
  <c r="AE199"/>
  <c r="AE198"/>
  <c r="AE197"/>
  <c r="AE196"/>
  <c r="AE195"/>
  <c r="AE194"/>
  <c r="AE193"/>
  <c r="AE192"/>
  <c r="AE191"/>
  <c r="AE190"/>
  <c r="AE189"/>
  <c r="AE188"/>
  <c r="AE187"/>
  <c r="AE186"/>
  <c r="AE185"/>
  <c r="AE184"/>
  <c r="AE183"/>
  <c r="AE182"/>
  <c r="AE181"/>
  <c r="AE180"/>
  <c r="AE179"/>
  <c r="AE178"/>
  <c r="AE177"/>
  <c r="AE176"/>
  <c r="AE175"/>
  <c r="AE174"/>
  <c r="AE173"/>
  <c r="AE172"/>
  <c r="AE171"/>
  <c r="AE170"/>
  <c r="AE169"/>
  <c r="AE168"/>
  <c r="AE167"/>
  <c r="AE166"/>
  <c r="AE165"/>
  <c r="AE164"/>
  <c r="AE163"/>
  <c r="AE162"/>
  <c r="AE161"/>
  <c r="AE160"/>
  <c r="AE159"/>
  <c r="AE158"/>
  <c r="AE157"/>
  <c r="AE156"/>
  <c r="AE155"/>
  <c r="AE154"/>
  <c r="AE153"/>
  <c r="AE152"/>
  <c r="AE151"/>
  <c r="AE150"/>
  <c r="AD266"/>
  <c r="AD265"/>
  <c r="AD264"/>
  <c r="AD263"/>
  <c r="AD262"/>
  <c r="AD261"/>
  <c r="AD260"/>
  <c r="AD259"/>
  <c r="AD258"/>
  <c r="AD257"/>
  <c r="AD256"/>
  <c r="AD255"/>
  <c r="AD254"/>
  <c r="AD253"/>
  <c r="AD252"/>
  <c r="AD251"/>
  <c r="AD250"/>
  <c r="AD249"/>
  <c r="AD248"/>
  <c r="AD247"/>
  <c r="AD246"/>
  <c r="AD245"/>
  <c r="AD244"/>
  <c r="AD243"/>
  <c r="AD242"/>
  <c r="AD241"/>
  <c r="AD240"/>
  <c r="AD239"/>
  <c r="AD238"/>
  <c r="AD237"/>
  <c r="AD236"/>
  <c r="AD235"/>
  <c r="AD234"/>
  <c r="AD233"/>
  <c r="AD232"/>
  <c r="AD231"/>
  <c r="AD230"/>
  <c r="AD229"/>
  <c r="AD228"/>
  <c r="AD227"/>
  <c r="AD226"/>
  <c r="AD225"/>
  <c r="AD224"/>
  <c r="AD223"/>
  <c r="AD222"/>
  <c r="AQ11" i="45" s="1"/>
  <c r="AD221" i="2"/>
  <c r="AD220"/>
  <c r="AD219"/>
  <c r="AD218"/>
  <c r="AD217"/>
  <c r="AD216"/>
  <c r="AD215"/>
  <c r="AD214"/>
  <c r="AD213"/>
  <c r="AD212"/>
  <c r="AD211"/>
  <c r="AD210"/>
  <c r="AD209"/>
  <c r="AQ10" i="45" s="1"/>
  <c r="AD208" i="2"/>
  <c r="AD207"/>
  <c r="AD206"/>
  <c r="AD205"/>
  <c r="AD204"/>
  <c r="AD203"/>
  <c r="AD202"/>
  <c r="AD201"/>
  <c r="AD200"/>
  <c r="AD199"/>
  <c r="AD198"/>
  <c r="AD197"/>
  <c r="AD196"/>
  <c r="AQ9" i="45" s="1"/>
  <c r="AD195" i="2"/>
  <c r="AD194"/>
  <c r="AD193"/>
  <c r="AD192"/>
  <c r="AD191"/>
  <c r="AD190"/>
  <c r="AD189"/>
  <c r="AD188"/>
  <c r="AD187"/>
  <c r="AD186"/>
  <c r="AD185"/>
  <c r="AD184"/>
  <c r="AD183"/>
  <c r="AD182"/>
  <c r="AD181"/>
  <c r="AD180"/>
  <c r="AD179"/>
  <c r="AD178"/>
  <c r="AD177"/>
  <c r="AD176"/>
  <c r="AD175"/>
  <c r="AD174"/>
  <c r="AQ7" i="45" s="1"/>
  <c r="AD173" i="2"/>
  <c r="AD172"/>
  <c r="AD171"/>
  <c r="AD170"/>
  <c r="AD169"/>
  <c r="AD168"/>
  <c r="AD167"/>
  <c r="AD166"/>
  <c r="AD165"/>
  <c r="AD164"/>
  <c r="AD163"/>
  <c r="AD162"/>
  <c r="AD161"/>
  <c r="AQ6" i="45" s="1"/>
  <c r="AD160" i="2"/>
  <c r="AD159"/>
  <c r="AD158"/>
  <c r="AD157"/>
  <c r="AD156"/>
  <c r="AD155"/>
  <c r="AD154"/>
  <c r="AD153"/>
  <c r="AD152"/>
  <c r="AD151"/>
  <c r="AD150"/>
  <c r="AD149"/>
  <c r="AD148"/>
  <c r="AQ5" i="45" s="1"/>
  <c r="AD147" i="2"/>
  <c r="AC254"/>
  <c r="AB254"/>
  <c r="AC253"/>
  <c r="AB253"/>
  <c r="AC252"/>
  <c r="AB252"/>
  <c r="AC251"/>
  <c r="AB251"/>
  <c r="AC250"/>
  <c r="AB250"/>
  <c r="AC249"/>
  <c r="AB249"/>
  <c r="AC248"/>
  <c r="AB248"/>
  <c r="AC247"/>
  <c r="AB247"/>
  <c r="AC246"/>
  <c r="AB246"/>
  <c r="AC245"/>
  <c r="AB245"/>
  <c r="AC244"/>
  <c r="AB244"/>
  <c r="AC243"/>
  <c r="AB243"/>
  <c r="AQ12" i="45"/>
  <c r="AQ8"/>
  <c r="AQ4"/>
  <c r="AA149" i="2"/>
  <c r="AA148"/>
  <c r="AA147"/>
  <c r="AA146"/>
  <c r="AA145"/>
  <c r="AA144"/>
  <c r="AA143"/>
  <c r="AA142"/>
  <c r="AA141"/>
  <c r="AA140"/>
  <c r="AA139"/>
  <c r="AN13" i="45"/>
  <c r="AN12"/>
  <c r="AN11"/>
  <c r="AN10"/>
  <c r="AN9"/>
  <c r="AN8"/>
  <c r="AN7"/>
  <c r="AN6"/>
  <c r="AN5"/>
  <c r="AN4"/>
  <c r="AM4"/>
  <c r="AL14"/>
  <c r="AL13"/>
  <c r="AL12"/>
  <c r="AL11"/>
  <c r="AL10"/>
  <c r="AL9"/>
  <c r="AL8"/>
  <c r="AL7"/>
  <c r="AL6"/>
  <c r="AL5"/>
  <c r="AL4"/>
  <c r="AK13"/>
  <c r="AK12"/>
  <c r="AK11"/>
  <c r="AK10"/>
  <c r="AK9"/>
  <c r="AK8"/>
  <c r="AK7"/>
  <c r="AK6"/>
  <c r="AK5"/>
  <c r="AK4"/>
  <c r="AJ4"/>
  <c r="AI14"/>
  <c r="AI13"/>
  <c r="AI12"/>
  <c r="AI11"/>
  <c r="AI10"/>
  <c r="AI9"/>
  <c r="AI8"/>
  <c r="AI7"/>
  <c r="AI6"/>
  <c r="AI5"/>
  <c r="AI4"/>
  <c r="AD14"/>
  <c r="AD13"/>
  <c r="AF13" s="1"/>
  <c r="AD12"/>
  <c r="AF12" s="1"/>
  <c r="AD11"/>
  <c r="AF11" s="1"/>
  <c r="AD10"/>
  <c r="AF10" s="1"/>
  <c r="AD9"/>
  <c r="AF9" s="1"/>
  <c r="AD8"/>
  <c r="AF8" s="1"/>
  <c r="AD7"/>
  <c r="AF7" s="1"/>
  <c r="AD6"/>
  <c r="AF6" s="1"/>
  <c r="AD5"/>
  <c r="AF5" s="1"/>
  <c r="AD4"/>
  <c r="AF4" s="1"/>
  <c r="AA14"/>
  <c r="AA13"/>
  <c r="AC13" s="1"/>
  <c r="AA12"/>
  <c r="AC12" s="1"/>
  <c r="AA11"/>
  <c r="AC11" s="1"/>
  <c r="AA10"/>
  <c r="AC10" s="1"/>
  <c r="AA9"/>
  <c r="AC9" s="1"/>
  <c r="AA8"/>
  <c r="AC8" s="1"/>
  <c r="AA7"/>
  <c r="AC7" s="1"/>
  <c r="AA6"/>
  <c r="AC6" s="1"/>
  <c r="AA5"/>
  <c r="AC5" s="1"/>
  <c r="AA4"/>
  <c r="AB4" s="1"/>
  <c r="V14"/>
  <c r="V13"/>
  <c r="X13" s="1"/>
  <c r="V12"/>
  <c r="X12" s="1"/>
  <c r="V11"/>
  <c r="X11" s="1"/>
  <c r="V10"/>
  <c r="X10" s="1"/>
  <c r="V9"/>
  <c r="X9" s="1"/>
  <c r="V8"/>
  <c r="X8" s="1"/>
  <c r="V7"/>
  <c r="X7" s="1"/>
  <c r="V6"/>
  <c r="X6" s="1"/>
  <c r="V5"/>
  <c r="X5" s="1"/>
  <c r="V4"/>
  <c r="X4" s="1"/>
  <c r="S14"/>
  <c r="S13"/>
  <c r="U13" s="1"/>
  <c r="S12"/>
  <c r="U12" s="1"/>
  <c r="S11"/>
  <c r="U11" s="1"/>
  <c r="S10"/>
  <c r="U10" s="1"/>
  <c r="S9"/>
  <c r="U9" s="1"/>
  <c r="S8"/>
  <c r="U8" s="1"/>
  <c r="S7"/>
  <c r="U7" s="1"/>
  <c r="S6"/>
  <c r="U6" s="1"/>
  <c r="S5"/>
  <c r="U5" s="1"/>
  <c r="S4"/>
  <c r="U4" s="1"/>
  <c r="N14"/>
  <c r="N13"/>
  <c r="P13" s="1"/>
  <c r="N12"/>
  <c r="P12" s="1"/>
  <c r="N11"/>
  <c r="P11" s="1"/>
  <c r="N10"/>
  <c r="P10" s="1"/>
  <c r="N9"/>
  <c r="P9" s="1"/>
  <c r="N8"/>
  <c r="P8" s="1"/>
  <c r="N7"/>
  <c r="P7" s="1"/>
  <c r="N6"/>
  <c r="P6" s="1"/>
  <c r="N5"/>
  <c r="P5" s="1"/>
  <c r="N4"/>
  <c r="P4" s="1"/>
  <c r="K14"/>
  <c r="K13"/>
  <c r="M13" s="1"/>
  <c r="K12"/>
  <c r="M12" s="1"/>
  <c r="K11"/>
  <c r="M11" s="1"/>
  <c r="K10"/>
  <c r="M10" s="1"/>
  <c r="K9"/>
  <c r="M9" s="1"/>
  <c r="K8"/>
  <c r="M8" s="1"/>
  <c r="K7"/>
  <c r="M7" s="1"/>
  <c r="K6"/>
  <c r="M6" s="1"/>
  <c r="K5"/>
  <c r="M5" s="1"/>
  <c r="K4"/>
  <c r="M4" s="1"/>
  <c r="F14"/>
  <c r="F13"/>
  <c r="H13" s="1"/>
  <c r="F12"/>
  <c r="H12" s="1"/>
  <c r="F11"/>
  <c r="H11" s="1"/>
  <c r="F10"/>
  <c r="H10" s="1"/>
  <c r="F9"/>
  <c r="H9" s="1"/>
  <c r="F8"/>
  <c r="H8" s="1"/>
  <c r="F7"/>
  <c r="H7" s="1"/>
  <c r="F6"/>
  <c r="H6" s="1"/>
  <c r="F5"/>
  <c r="H5" s="1"/>
  <c r="F4"/>
  <c r="H4" s="1"/>
  <c r="C14"/>
  <c r="C13"/>
  <c r="E13" s="1"/>
  <c r="C12"/>
  <c r="E12" s="1"/>
  <c r="C11"/>
  <c r="E11" s="1"/>
  <c r="C10"/>
  <c r="E10" s="1"/>
  <c r="C9"/>
  <c r="E9" s="1"/>
  <c r="C8"/>
  <c r="E8" s="1"/>
  <c r="C7"/>
  <c r="E7" s="1"/>
  <c r="C6"/>
  <c r="E6" s="1"/>
  <c r="C5"/>
  <c r="E5" s="1"/>
  <c r="C4"/>
  <c r="D4" s="1"/>
  <c r="AL19" i="20"/>
  <c r="AI19"/>
  <c r="AF19"/>
  <c r="AC19"/>
  <c r="AK10"/>
  <c r="AM10" s="1"/>
  <c r="AH10"/>
  <c r="AJ10" s="1"/>
  <c r="AE10"/>
  <c r="AG10" s="1"/>
  <c r="AB10"/>
  <c r="AD10" s="1"/>
  <c r="AM20"/>
  <c r="AJ20"/>
  <c r="AG20"/>
  <c r="AD20"/>
  <c r="AA20"/>
  <c r="Z19"/>
  <c r="Y10"/>
  <c r="AA10" s="1"/>
  <c r="X20"/>
  <c r="X10"/>
  <c r="W19"/>
  <c r="V10"/>
  <c r="S230"/>
  <c r="S229"/>
  <c r="S228"/>
  <c r="S227"/>
  <c r="S226"/>
  <c r="S225"/>
  <c r="S224"/>
  <c r="S223"/>
  <c r="S222"/>
  <c r="S221"/>
  <c r="S220"/>
  <c r="S219"/>
  <c r="R218"/>
  <c r="R217"/>
  <c r="R216"/>
  <c r="R215"/>
  <c r="R214"/>
  <c r="R213"/>
  <c r="R212"/>
  <c r="R211"/>
  <c r="R210"/>
  <c r="R209"/>
  <c r="R208"/>
  <c r="R207"/>
  <c r="S113"/>
  <c r="S112"/>
  <c r="S111"/>
  <c r="Q113"/>
  <c r="Q112"/>
  <c r="Q111"/>
  <c r="Q110"/>
  <c r="Q109"/>
  <c r="Q108"/>
  <c r="Q107"/>
  <c r="Q106"/>
  <c r="Q105"/>
  <c r="Q104"/>
  <c r="Q103"/>
  <c r="AC242" i="2"/>
  <c r="AB242"/>
  <c r="AC241"/>
  <c r="AB241"/>
  <c r="AC240"/>
  <c r="AB240"/>
  <c r="AC239"/>
  <c r="AB239"/>
  <c r="AC238"/>
  <c r="AB238"/>
  <c r="AC237"/>
  <c r="AB237"/>
  <c r="AC236"/>
  <c r="AB236"/>
  <c r="AC235"/>
  <c r="AB235"/>
  <c r="AC234"/>
  <c r="AB234"/>
  <c r="AC233"/>
  <c r="AB233"/>
  <c r="AC232"/>
  <c r="AB232"/>
  <c r="AC231"/>
  <c r="AB231"/>
  <c r="AC230"/>
  <c r="AB230"/>
  <c r="AC229"/>
  <c r="AB229"/>
  <c r="AC228"/>
  <c r="AB228"/>
  <c r="AC227"/>
  <c r="AB227"/>
  <c r="AC226"/>
  <c r="AB226"/>
  <c r="AC225"/>
  <c r="AB225"/>
  <c r="AC224"/>
  <c r="AB224"/>
  <c r="AC223"/>
  <c r="AB223"/>
  <c r="AC222"/>
  <c r="AB222"/>
  <c r="AC221"/>
  <c r="AB221"/>
  <c r="AC220"/>
  <c r="AB220"/>
  <c r="AC219"/>
  <c r="AB219"/>
  <c r="AC218"/>
  <c r="AB218"/>
  <c r="AC217"/>
  <c r="AB217"/>
  <c r="AC216"/>
  <c r="AB216"/>
  <c r="AC215"/>
  <c r="AB215"/>
  <c r="AC214"/>
  <c r="AB214"/>
  <c r="AC213"/>
  <c r="AB213"/>
  <c r="AC212"/>
  <c r="AB212"/>
  <c r="AC211"/>
  <c r="AB211"/>
  <c r="AC210"/>
  <c r="AB210"/>
  <c r="AC209"/>
  <c r="AB209"/>
  <c r="AC208"/>
  <c r="AB208"/>
  <c r="AC207"/>
  <c r="AB207"/>
  <c r="AC206"/>
  <c r="AB206"/>
  <c r="AC205"/>
  <c r="AB205"/>
  <c r="AC204"/>
  <c r="AB204"/>
  <c r="AC203"/>
  <c r="AB203"/>
  <c r="AC202"/>
  <c r="AB202"/>
  <c r="AC201"/>
  <c r="AB201"/>
  <c r="AC200"/>
  <c r="AB200"/>
  <c r="AC199"/>
  <c r="AB199"/>
  <c r="AC198"/>
  <c r="AB198"/>
  <c r="AC197"/>
  <c r="AB197"/>
  <c r="AC196"/>
  <c r="AB196"/>
  <c r="AC195"/>
  <c r="AB195"/>
  <c r="AC194"/>
  <c r="AB194"/>
  <c r="AC193"/>
  <c r="AB193"/>
  <c r="AC192"/>
  <c r="AB192"/>
  <c r="AC191"/>
  <c r="AB191"/>
  <c r="AC190"/>
  <c r="AB190"/>
  <c r="AC189"/>
  <c r="AB189"/>
  <c r="AC188"/>
  <c r="AB188"/>
  <c r="AC187"/>
  <c r="AB187"/>
  <c r="AC186"/>
  <c r="AB186"/>
  <c r="AC185"/>
  <c r="AB185"/>
  <c r="AC184"/>
  <c r="AB184"/>
  <c r="AC183"/>
  <c r="AB183"/>
  <c r="AC182"/>
  <c r="AB182"/>
  <c r="AC181"/>
  <c r="AB181"/>
  <c r="AC180"/>
  <c r="AB180"/>
  <c r="AC179"/>
  <c r="AB179"/>
  <c r="AC178"/>
  <c r="AB178"/>
  <c r="AC177"/>
  <c r="AB177"/>
  <c r="AC176"/>
  <c r="AB176"/>
  <c r="AC175"/>
  <c r="AB175"/>
  <c r="AC174"/>
  <c r="AB174"/>
  <c r="AC173"/>
  <c r="AB173"/>
  <c r="AC172"/>
  <c r="AB172"/>
  <c r="AC171"/>
  <c r="AB171"/>
  <c r="AC170"/>
  <c r="AB170"/>
  <c r="AC169"/>
  <c r="AB169"/>
  <c r="AC168"/>
  <c r="AB168"/>
  <c r="AC167"/>
  <c r="AB167"/>
  <c r="AC166"/>
  <c r="AB166"/>
  <c r="AC165"/>
  <c r="AB165"/>
  <c r="AC164"/>
  <c r="AB164"/>
  <c r="AC163"/>
  <c r="AB163"/>
  <c r="AC162"/>
  <c r="AB162"/>
  <c r="AC161"/>
  <c r="AB161"/>
  <c r="AC160"/>
  <c r="AB160"/>
  <c r="AC159"/>
  <c r="AB159"/>
  <c r="AC158"/>
  <c r="AB158"/>
  <c r="AC157"/>
  <c r="AB157"/>
  <c r="AC156"/>
  <c r="AB156"/>
  <c r="AC155"/>
  <c r="AB155"/>
  <c r="AC154"/>
  <c r="AB154"/>
  <c r="AC153"/>
  <c r="AB153"/>
  <c r="AC152"/>
  <c r="AB152"/>
  <c r="AC151"/>
  <c r="AB151"/>
  <c r="AC150"/>
  <c r="AB150"/>
  <c r="AC149"/>
  <c r="AC148"/>
  <c r="AC147"/>
  <c r="AC146"/>
  <c r="AC145"/>
  <c r="AC144"/>
  <c r="AC143"/>
  <c r="AC142"/>
  <c r="AC141"/>
  <c r="AC140"/>
  <c r="AC139"/>
  <c r="AB149"/>
  <c r="AB148"/>
  <c r="AB147"/>
  <c r="AB146"/>
  <c r="AB145"/>
  <c r="AB144"/>
  <c r="AB143"/>
  <c r="AB142"/>
  <c r="AB141"/>
  <c r="AB140"/>
  <c r="AB139"/>
  <c r="AB138"/>
  <c r="AB137"/>
  <c r="AB136"/>
  <c r="AB135"/>
  <c r="O4" i="45" l="1"/>
  <c r="E4"/>
  <c r="G4"/>
  <c r="L4"/>
  <c r="AC4"/>
  <c r="W4"/>
  <c r="AE4"/>
  <c r="AI18" i="32"/>
  <c r="AI17"/>
  <c r="AI16"/>
  <c r="AI15"/>
  <c r="AI14"/>
  <c r="AI13"/>
  <c r="AI12"/>
  <c r="AI11"/>
  <c r="AI10"/>
  <c r="AF18"/>
  <c r="AF17"/>
  <c r="AF16"/>
  <c r="AF15"/>
  <c r="AF14"/>
  <c r="AF13"/>
  <c r="AF12"/>
  <c r="AF11"/>
  <c r="AF10"/>
  <c r="AC18"/>
  <c r="AC17"/>
  <c r="AC16"/>
  <c r="AC15"/>
  <c r="AC14"/>
  <c r="AC13"/>
  <c r="AC12"/>
  <c r="AC11"/>
  <c r="AC10"/>
  <c r="Z18"/>
  <c r="Z17"/>
  <c r="Z16"/>
  <c r="Z15"/>
  <c r="Z14"/>
  <c r="Z13"/>
  <c r="Z12"/>
  <c r="Z11"/>
  <c r="Z10"/>
  <c r="W18"/>
  <c r="W17"/>
  <c r="W16"/>
  <c r="W15"/>
  <c r="W14"/>
  <c r="W13"/>
  <c r="W12"/>
  <c r="W11"/>
  <c r="W10"/>
  <c r="AI18" i="20"/>
  <c r="AI17"/>
  <c r="AI16"/>
  <c r="AI15"/>
  <c r="AI14"/>
  <c r="AI13"/>
  <c r="AI12"/>
  <c r="AI11"/>
  <c r="AI10"/>
  <c r="AF18"/>
  <c r="AF17"/>
  <c r="AF16"/>
  <c r="AF15"/>
  <c r="AF14"/>
  <c r="AF13"/>
  <c r="AF12"/>
  <c r="AF11"/>
  <c r="AF10"/>
  <c r="AC18"/>
  <c r="AC17"/>
  <c r="AC16"/>
  <c r="AC15"/>
  <c r="AC14"/>
  <c r="AC13"/>
  <c r="AC12"/>
  <c r="AC11"/>
  <c r="AC10"/>
  <c r="Z18"/>
  <c r="Z17"/>
  <c r="Z16"/>
  <c r="Z15"/>
  <c r="Z14"/>
  <c r="Z13"/>
  <c r="Z12"/>
  <c r="Z11"/>
  <c r="Z10"/>
  <c r="W18"/>
  <c r="W17"/>
  <c r="W16"/>
  <c r="W15"/>
  <c r="W14"/>
  <c r="W13"/>
  <c r="W12"/>
  <c r="W11"/>
  <c r="W10"/>
  <c r="G5" i="47" l="1"/>
  <c r="Q13"/>
  <c r="Q12"/>
  <c r="Q9"/>
  <c r="Q8"/>
  <c r="Q5"/>
  <c r="L14"/>
  <c r="L13"/>
  <c r="L10"/>
  <c r="L9"/>
  <c r="L6"/>
  <c r="L5"/>
  <c r="P254" i="37"/>
  <c r="O254"/>
  <c r="P253"/>
  <c r="O253"/>
  <c r="P252"/>
  <c r="O252"/>
  <c r="P251"/>
  <c r="O251"/>
  <c r="P250"/>
  <c r="O250"/>
  <c r="P249"/>
  <c r="O249"/>
  <c r="P248"/>
  <c r="O248"/>
  <c r="P247"/>
  <c r="O247"/>
  <c r="P246"/>
  <c r="O246"/>
  <c r="P245"/>
  <c r="O245"/>
  <c r="P244"/>
  <c r="O244"/>
  <c r="P243"/>
  <c r="O243"/>
  <c r="N242"/>
  <c r="M242"/>
  <c r="N241"/>
  <c r="M241"/>
  <c r="N240"/>
  <c r="M240"/>
  <c r="N239"/>
  <c r="M239"/>
  <c r="N238"/>
  <c r="M238"/>
  <c r="N237"/>
  <c r="M237"/>
  <c r="N236"/>
  <c r="M236"/>
  <c r="N235"/>
  <c r="M235"/>
  <c r="N234"/>
  <c r="M234"/>
  <c r="N233"/>
  <c r="M233"/>
  <c r="N232"/>
  <c r="M232"/>
  <c r="N231"/>
  <c r="M231"/>
  <c r="G12" i="47" l="1"/>
  <c r="G8"/>
  <c r="G9"/>
  <c r="G7"/>
  <c r="G13"/>
  <c r="G11"/>
  <c r="Q6"/>
  <c r="Q14"/>
  <c r="Q7"/>
  <c r="Q11"/>
  <c r="Q10"/>
  <c r="L7"/>
  <c r="L11"/>
  <c r="L8"/>
  <c r="L12"/>
  <c r="G6"/>
  <c r="G10"/>
  <c r="G14"/>
  <c r="AJ19" i="32"/>
  <c r="AG19"/>
  <c r="AD19"/>
  <c r="AA19"/>
  <c r="X19"/>
  <c r="AJ18"/>
  <c r="AG18"/>
  <c r="AD18"/>
  <c r="AA18"/>
  <c r="X18"/>
  <c r="AJ17"/>
  <c r="AG17"/>
  <c r="AD17"/>
  <c r="AA17"/>
  <c r="X17"/>
  <c r="AJ16"/>
  <c r="AG16"/>
  <c r="AD16"/>
  <c r="AA16"/>
  <c r="X16"/>
  <c r="AJ15"/>
  <c r="AG15"/>
  <c r="AD15"/>
  <c r="AA15"/>
  <c r="X15"/>
  <c r="AJ14"/>
  <c r="AG14"/>
  <c r="AD14"/>
  <c r="AA14"/>
  <c r="X14"/>
  <c r="AJ13"/>
  <c r="AG13"/>
  <c r="AD13"/>
  <c r="AA13"/>
  <c r="X13"/>
  <c r="AJ12"/>
  <c r="AG12"/>
  <c r="AD12"/>
  <c r="AA12"/>
  <c r="X12"/>
  <c r="AJ11"/>
  <c r="AG11"/>
  <c r="AD11"/>
  <c r="AA11"/>
  <c r="X11"/>
  <c r="AH9"/>
  <c r="AE9"/>
  <c r="AB9"/>
  <c r="Y9"/>
  <c r="V9"/>
  <c r="AH8"/>
  <c r="AE8"/>
  <c r="AB8"/>
  <c r="Y8"/>
  <c r="V8"/>
  <c r="AH7"/>
  <c r="AE7"/>
  <c r="AB7"/>
  <c r="Y7"/>
  <c r="V7"/>
  <c r="AH6"/>
  <c r="AE6"/>
  <c r="AB6"/>
  <c r="Y6"/>
  <c r="V6"/>
  <c r="AH5"/>
  <c r="AE5"/>
  <c r="AB5"/>
  <c r="Y5"/>
  <c r="V5"/>
  <c r="AE4"/>
  <c r="AB4"/>
  <c r="Y4"/>
  <c r="V4"/>
  <c r="AE3"/>
  <c r="AB3"/>
  <c r="Y3"/>
  <c r="V3"/>
  <c r="AE2"/>
  <c r="AB2"/>
  <c r="Y2"/>
  <c r="V2"/>
  <c r="AA138" i="2"/>
  <c r="AA137"/>
  <c r="AA136"/>
  <c r="AA135"/>
  <c r="AA134"/>
  <c r="AA133"/>
  <c r="AA132"/>
  <c r="AA131"/>
  <c r="AA130"/>
  <c r="AA129"/>
  <c r="AA128"/>
  <c r="AA127"/>
  <c r="AA126"/>
  <c r="AJ19" i="20"/>
  <c r="AJ18"/>
  <c r="AJ17"/>
  <c r="AJ16"/>
  <c r="AJ15"/>
  <c r="AJ14"/>
  <c r="AJ13"/>
  <c r="AJ12"/>
  <c r="AJ11"/>
  <c r="AH9"/>
  <c r="AH8"/>
  <c r="AH7"/>
  <c r="AH6"/>
  <c r="AH5"/>
  <c r="AH4"/>
  <c r="AH3"/>
  <c r="AH2"/>
  <c r="AG19"/>
  <c r="AG18"/>
  <c r="AG17"/>
  <c r="AG16"/>
  <c r="AG15"/>
  <c r="AG14"/>
  <c r="AG13"/>
  <c r="AG12"/>
  <c r="AG11"/>
  <c r="AE9"/>
  <c r="AE8"/>
  <c r="AE7"/>
  <c r="AE6"/>
  <c r="AE5"/>
  <c r="AE4"/>
  <c r="AE3"/>
  <c r="AE2"/>
  <c r="AD19"/>
  <c r="AD18"/>
  <c r="AD17"/>
  <c r="AD16"/>
  <c r="AD15"/>
  <c r="AD14"/>
  <c r="AD13"/>
  <c r="AD12"/>
  <c r="AD11"/>
  <c r="AB9"/>
  <c r="AB8"/>
  <c r="AB7"/>
  <c r="AB6"/>
  <c r="AB5"/>
  <c r="AB4"/>
  <c r="AB3"/>
  <c r="AB2"/>
  <c r="AA19"/>
  <c r="AA18"/>
  <c r="AA17"/>
  <c r="AA16"/>
  <c r="AA15"/>
  <c r="AA14"/>
  <c r="AA13"/>
  <c r="AA12"/>
  <c r="AA11"/>
  <c r="Y9"/>
  <c r="Y8"/>
  <c r="Y7"/>
  <c r="Y6"/>
  <c r="Y5"/>
  <c r="Y4"/>
  <c r="Y3"/>
  <c r="Y2"/>
  <c r="X19"/>
  <c r="X18"/>
  <c r="X17"/>
  <c r="X16"/>
  <c r="X15"/>
  <c r="X14"/>
  <c r="X13"/>
  <c r="X12"/>
  <c r="X11"/>
  <c r="V9"/>
  <c r="V8"/>
  <c r="V7"/>
  <c r="V6"/>
  <c r="V5"/>
  <c r="V4"/>
  <c r="V3"/>
  <c r="V2"/>
  <c r="S218"/>
  <c r="S217"/>
  <c r="S216"/>
  <c r="S215"/>
  <c r="S214"/>
  <c r="S213"/>
  <c r="S212"/>
  <c r="S211"/>
  <c r="S210"/>
  <c r="S209"/>
  <c r="S208"/>
  <c r="S207"/>
  <c r="R206"/>
  <c r="R205"/>
  <c r="R204"/>
  <c r="R203"/>
  <c r="R202"/>
  <c r="R201"/>
  <c r="R200"/>
  <c r="R199"/>
  <c r="R198"/>
  <c r="R197"/>
  <c r="R196"/>
  <c r="R195"/>
  <c r="Q102"/>
  <c r="Q101"/>
  <c r="Q100"/>
  <c r="Q99"/>
  <c r="Q98"/>
  <c r="Q97"/>
  <c r="Q96"/>
  <c r="Q95"/>
  <c r="Q94"/>
  <c r="Q93"/>
  <c r="Q92"/>
  <c r="Q91"/>
  <c r="Q90"/>
  <c r="AL18" l="1"/>
  <c r="AM19"/>
  <c r="AB5" i="45"/>
  <c r="L11"/>
  <c r="T4"/>
  <c r="AE13" i="46"/>
  <c r="W14"/>
  <c r="O7"/>
  <c r="O11"/>
  <c r="W7"/>
  <c r="W11"/>
  <c r="AE6"/>
  <c r="W8"/>
  <c r="W10"/>
  <c r="AE5"/>
  <c r="O6"/>
  <c r="W13"/>
  <c r="W12"/>
  <c r="AE11"/>
  <c r="O8"/>
  <c r="AE12"/>
  <c r="O5"/>
  <c r="AE7"/>
  <c r="O10"/>
  <c r="O14"/>
  <c r="AE9"/>
  <c r="O12"/>
  <c r="W9"/>
  <c r="AE8"/>
  <c r="AE10"/>
  <c r="AE14"/>
  <c r="W6"/>
  <c r="W5"/>
  <c r="O9"/>
  <c r="O13"/>
  <c r="AB8"/>
  <c r="AB12"/>
  <c r="AB5"/>
  <c r="AB7"/>
  <c r="AB9"/>
  <c r="AB11"/>
  <c r="AB13"/>
  <c r="AB6"/>
  <c r="AB10"/>
  <c r="AB14"/>
  <c r="T8"/>
  <c r="T5"/>
  <c r="T7"/>
  <c r="T9"/>
  <c r="T11"/>
  <c r="T13"/>
  <c r="T6"/>
  <c r="T10"/>
  <c r="T12"/>
  <c r="T14"/>
  <c r="L8"/>
  <c r="L5"/>
  <c r="L7"/>
  <c r="L9"/>
  <c r="L11"/>
  <c r="L13"/>
  <c r="L6"/>
  <c r="L10"/>
  <c r="L12"/>
  <c r="L14"/>
  <c r="AB9" i="45"/>
  <c r="AJ14"/>
  <c r="AJ12"/>
  <c r="AJ10"/>
  <c r="AJ8"/>
  <c r="AJ6"/>
  <c r="AB14"/>
  <c r="AB13"/>
  <c r="AB12"/>
  <c r="AB10"/>
  <c r="AB11"/>
  <c r="AB8"/>
  <c r="AB6"/>
  <c r="AB7"/>
  <c r="W6"/>
  <c r="AE14"/>
  <c r="W10"/>
  <c r="W12"/>
  <c r="W8"/>
  <c r="O8"/>
  <c r="W13"/>
  <c r="W14"/>
  <c r="O14"/>
  <c r="W11"/>
  <c r="AE12"/>
  <c r="AM6"/>
  <c r="AM10"/>
  <c r="AE6"/>
  <c r="AM7"/>
  <c r="AM11"/>
  <c r="W7"/>
  <c r="AE8"/>
  <c r="AM8"/>
  <c r="AM12"/>
  <c r="AM14"/>
  <c r="W9"/>
  <c r="AE10"/>
  <c r="AM5"/>
  <c r="AM9"/>
  <c r="O6"/>
  <c r="O12"/>
  <c r="O10"/>
  <c r="AJ5"/>
  <c r="AJ7"/>
  <c r="AJ9"/>
  <c r="AJ11"/>
  <c r="AJ13"/>
  <c r="AM13"/>
  <c r="AE5"/>
  <c r="AE7"/>
  <c r="AE9"/>
  <c r="AE11"/>
  <c r="AE13"/>
  <c r="T8"/>
  <c r="T12"/>
  <c r="T5"/>
  <c r="T7"/>
  <c r="T9"/>
  <c r="T11"/>
  <c r="T13"/>
  <c r="T6"/>
  <c r="T10"/>
  <c r="T14"/>
  <c r="L13"/>
  <c r="L9"/>
  <c r="L7"/>
  <c r="L5"/>
  <c r="O7"/>
  <c r="O11"/>
  <c r="O13"/>
  <c r="L6"/>
  <c r="L8"/>
  <c r="L10"/>
  <c r="L12"/>
  <c r="L14"/>
  <c r="O5"/>
  <c r="O9"/>
  <c r="P242" i="37"/>
  <c r="P241"/>
  <c r="P240"/>
  <c r="P239"/>
  <c r="P238"/>
  <c r="P237"/>
  <c r="P236"/>
  <c r="P235"/>
  <c r="P234"/>
  <c r="P233"/>
  <c r="P232"/>
  <c r="P231"/>
  <c r="P230"/>
  <c r="P229"/>
  <c r="P228"/>
  <c r="P227"/>
  <c r="P226"/>
  <c r="P225"/>
  <c r="P224"/>
  <c r="P223"/>
  <c r="P222"/>
  <c r="P221"/>
  <c r="P220"/>
  <c r="P219"/>
  <c r="P218"/>
  <c r="P217"/>
  <c r="P216"/>
  <c r="P215"/>
  <c r="P214"/>
  <c r="P213"/>
  <c r="P212"/>
  <c r="P211"/>
  <c r="P210"/>
  <c r="P209"/>
  <c r="P208"/>
  <c r="P207"/>
  <c r="P206"/>
  <c r="P205"/>
  <c r="P204"/>
  <c r="P203"/>
  <c r="P202"/>
  <c r="P201"/>
  <c r="P200"/>
  <c r="P199"/>
  <c r="P198"/>
  <c r="P197"/>
  <c r="P196"/>
  <c r="P195"/>
  <c r="P194"/>
  <c r="P193"/>
  <c r="P192"/>
  <c r="P191"/>
  <c r="P190"/>
  <c r="P189"/>
  <c r="P188"/>
  <c r="P187"/>
  <c r="P186"/>
  <c r="P185"/>
  <c r="P184"/>
  <c r="P183"/>
  <c r="P182"/>
  <c r="P181"/>
  <c r="P180"/>
  <c r="P179"/>
  <c r="P178"/>
  <c r="P177"/>
  <c r="P176"/>
  <c r="P175"/>
  <c r="P174"/>
  <c r="P173"/>
  <c r="P172"/>
  <c r="P171"/>
  <c r="P170"/>
  <c r="P169"/>
  <c r="P168"/>
  <c r="P167"/>
  <c r="P166"/>
  <c r="P165"/>
  <c r="P164"/>
  <c r="P163"/>
  <c r="P162"/>
  <c r="P161"/>
  <c r="P160"/>
  <c r="P159"/>
  <c r="P158"/>
  <c r="P157"/>
  <c r="P156"/>
  <c r="P155"/>
  <c r="P154"/>
  <c r="P153"/>
  <c r="P152"/>
  <c r="P151"/>
  <c r="P150"/>
  <c r="N230"/>
  <c r="N229"/>
  <c r="N228"/>
  <c r="N227"/>
  <c r="N226"/>
  <c r="N225"/>
  <c r="N224"/>
  <c r="N223"/>
  <c r="N222"/>
  <c r="N221"/>
  <c r="N220"/>
  <c r="N219"/>
  <c r="N218"/>
  <c r="N217"/>
  <c r="N216"/>
  <c r="N215"/>
  <c r="N214"/>
  <c r="N213"/>
  <c r="N212"/>
  <c r="N211"/>
  <c r="N210"/>
  <c r="N209"/>
  <c r="N208"/>
  <c r="N207"/>
  <c r="N206"/>
  <c r="N205"/>
  <c r="N204"/>
  <c r="N203"/>
  <c r="N202"/>
  <c r="N201"/>
  <c r="N200"/>
  <c r="N199"/>
  <c r="N198"/>
  <c r="N197"/>
  <c r="N196"/>
  <c r="N195"/>
  <c r="N194"/>
  <c r="N193"/>
  <c r="N192"/>
  <c r="N191"/>
  <c r="N190"/>
  <c r="N189"/>
  <c r="N188"/>
  <c r="N187"/>
  <c r="N186"/>
  <c r="N185"/>
  <c r="N184"/>
  <c r="N183"/>
  <c r="N182"/>
  <c r="N181"/>
  <c r="N180"/>
  <c r="N179"/>
  <c r="N178"/>
  <c r="N177"/>
  <c r="N176"/>
  <c r="N175"/>
  <c r="N174"/>
  <c r="N173"/>
  <c r="N172"/>
  <c r="N171"/>
  <c r="N170"/>
  <c r="N169"/>
  <c r="N168"/>
  <c r="N167"/>
  <c r="N166"/>
  <c r="N165"/>
  <c r="N164"/>
  <c r="N163"/>
  <c r="N162"/>
  <c r="N161"/>
  <c r="N160"/>
  <c r="N159"/>
  <c r="N158"/>
  <c r="N157"/>
  <c r="N156"/>
  <c r="N155"/>
  <c r="N154"/>
  <c r="N153"/>
  <c r="N152"/>
  <c r="N151"/>
  <c r="N150"/>
  <c r="N149"/>
  <c r="N148"/>
  <c r="N147"/>
  <c r="N146"/>
  <c r="N145"/>
  <c r="N144"/>
  <c r="N143"/>
  <c r="N142"/>
  <c r="N141"/>
  <c r="N140"/>
  <c r="N139"/>
  <c r="AR13" i="45" l="1"/>
  <c r="AR11"/>
  <c r="AR12"/>
  <c r="AR14"/>
  <c r="AR8"/>
  <c r="AR9"/>
  <c r="AR10"/>
  <c r="AR7"/>
  <c r="AR6"/>
  <c r="AR5"/>
  <c r="O242" i="37" l="1"/>
  <c r="O241"/>
  <c r="O240"/>
  <c r="O239"/>
  <c r="O238"/>
  <c r="O237"/>
  <c r="O236"/>
  <c r="O235"/>
  <c r="O234"/>
  <c r="O233"/>
  <c r="O232"/>
  <c r="O231"/>
  <c r="O230"/>
  <c r="O229"/>
  <c r="O228"/>
  <c r="O227"/>
  <c r="O226"/>
  <c r="O225"/>
  <c r="O224"/>
  <c r="O223"/>
  <c r="O222"/>
  <c r="O221"/>
  <c r="O220"/>
  <c r="O219"/>
  <c r="O218"/>
  <c r="O217"/>
  <c r="O216"/>
  <c r="O215"/>
  <c r="O214"/>
  <c r="O213"/>
  <c r="O212"/>
  <c r="O211"/>
  <c r="O210"/>
  <c r="O209"/>
  <c r="O208"/>
  <c r="O207"/>
  <c r="O206"/>
  <c r="O205"/>
  <c r="O204"/>
  <c r="O203"/>
  <c r="O202"/>
  <c r="O201"/>
  <c r="O200"/>
  <c r="O199"/>
  <c r="O198"/>
  <c r="O197"/>
  <c r="O196"/>
  <c r="O195"/>
  <c r="O194"/>
  <c r="O193"/>
  <c r="O192"/>
  <c r="O191"/>
  <c r="O190"/>
  <c r="O189"/>
  <c r="O188"/>
  <c r="O187"/>
  <c r="O186"/>
  <c r="O185"/>
  <c r="O184"/>
  <c r="O183"/>
  <c r="O182"/>
  <c r="O181"/>
  <c r="O180"/>
  <c r="O179"/>
  <c r="O178"/>
  <c r="O177"/>
  <c r="O176"/>
  <c r="O175"/>
  <c r="O174"/>
  <c r="O173"/>
  <c r="O172"/>
  <c r="O171"/>
  <c r="O170"/>
  <c r="O169"/>
  <c r="O168"/>
  <c r="O167"/>
  <c r="O166"/>
  <c r="O165"/>
  <c r="O164"/>
  <c r="O163"/>
  <c r="O162"/>
  <c r="O161"/>
  <c r="O160"/>
  <c r="O159"/>
  <c r="O158"/>
  <c r="O157"/>
  <c r="O156"/>
  <c r="O155"/>
  <c r="O154"/>
  <c r="O153"/>
  <c r="O152"/>
  <c r="O151"/>
  <c r="O150"/>
  <c r="O149"/>
  <c r="O148"/>
  <c r="O147"/>
  <c r="L125"/>
  <c r="L124"/>
  <c r="L123"/>
  <c r="L122"/>
  <c r="L121"/>
  <c r="L120"/>
  <c r="L119"/>
  <c r="L118"/>
  <c r="L117"/>
  <c r="L116"/>
  <c r="L115"/>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5"/>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8"/>
  <c r="M157"/>
  <c r="M156"/>
  <c r="M155"/>
  <c r="M154"/>
  <c r="M153"/>
  <c r="M152"/>
  <c r="M151"/>
  <c r="M150"/>
  <c r="M149"/>
  <c r="M148"/>
  <c r="M147"/>
  <c r="M146"/>
  <c r="M145"/>
  <c r="M144"/>
  <c r="M143"/>
  <c r="M142"/>
  <c r="M141"/>
  <c r="M140"/>
  <c r="M139"/>
  <c r="M138"/>
  <c r="M137"/>
  <c r="M136"/>
  <c r="M135"/>
  <c r="R194" i="20"/>
  <c r="R193"/>
  <c r="R192"/>
  <c r="R191"/>
  <c r="R190"/>
  <c r="R189"/>
  <c r="R188"/>
  <c r="R187"/>
  <c r="R186"/>
  <c r="R185"/>
  <c r="R184"/>
  <c r="R183"/>
  <c r="R182"/>
  <c r="R181"/>
  <c r="R180"/>
  <c r="R179"/>
  <c r="R178"/>
  <c r="R177"/>
  <c r="R176"/>
  <c r="R175"/>
  <c r="R174"/>
  <c r="R173"/>
  <c r="R172"/>
  <c r="R171"/>
  <c r="R170"/>
  <c r="R169"/>
  <c r="R168"/>
  <c r="R167"/>
  <c r="R166"/>
  <c r="R165"/>
  <c r="R164"/>
  <c r="R163"/>
  <c r="R162"/>
  <c r="R161"/>
  <c r="R160"/>
  <c r="R159"/>
  <c r="R158"/>
  <c r="R157"/>
  <c r="R156"/>
  <c r="R155"/>
  <c r="R154"/>
  <c r="R153"/>
  <c r="R152"/>
  <c r="R151"/>
  <c r="R150"/>
  <c r="R149"/>
  <c r="R148"/>
  <c r="R147"/>
  <c r="R146"/>
  <c r="R145"/>
  <c r="R144"/>
  <c r="R143"/>
  <c r="R142"/>
  <c r="R141"/>
  <c r="R140"/>
  <c r="R139"/>
  <c r="R138"/>
  <c r="R137"/>
  <c r="R136"/>
  <c r="R135"/>
  <c r="R134"/>
  <c r="R133"/>
  <c r="R132"/>
  <c r="R131"/>
  <c r="R130"/>
  <c r="R129"/>
  <c r="R128"/>
  <c r="R127"/>
  <c r="R126"/>
  <c r="R125"/>
  <c r="R124"/>
  <c r="R123"/>
  <c r="S206"/>
  <c r="S205"/>
  <c r="S204"/>
  <c r="S203"/>
  <c r="S202"/>
  <c r="S201"/>
  <c r="S200"/>
  <c r="S199"/>
  <c r="S198"/>
  <c r="S197"/>
  <c r="S196"/>
  <c r="S195"/>
  <c r="Q89"/>
  <c r="Q88"/>
  <c r="Q87"/>
  <c r="Q86"/>
  <c r="Q85"/>
  <c r="Q84"/>
  <c r="Q83"/>
  <c r="Q82"/>
  <c r="Q81"/>
  <c r="Q80"/>
  <c r="Q79"/>
  <c r="AA125" i="2"/>
  <c r="AA124"/>
  <c r="AA123"/>
  <c r="AA122"/>
  <c r="AA121"/>
  <c r="AA120"/>
  <c r="AA119"/>
  <c r="AA118"/>
  <c r="AA117"/>
  <c r="AA116"/>
  <c r="AA115"/>
  <c r="AA114"/>
  <c r="AA111"/>
  <c r="AA107"/>
  <c r="AA103"/>
  <c r="AA99"/>
  <c r="AA95"/>
  <c r="AA91"/>
  <c r="AA87"/>
  <c r="AA83"/>
  <c r="AA79"/>
  <c r="AA75"/>
  <c r="AA71"/>
  <c r="AA67"/>
  <c r="AA63"/>
  <c r="AA59"/>
  <c r="AA55"/>
  <c r="AA51"/>
  <c r="AA47"/>
  <c r="AA43"/>
  <c r="L114" i="37"/>
  <c r="L113"/>
  <c r="Q78" i="20"/>
  <c r="Q77"/>
  <c r="AA113" i="2"/>
  <c r="D13" i="47"/>
  <c r="D12"/>
  <c r="D10"/>
  <c r="D9"/>
  <c r="L112" i="37"/>
  <c r="L111"/>
  <c r="L110"/>
  <c r="L109"/>
  <c r="L108"/>
  <c r="L107"/>
  <c r="L106"/>
  <c r="L105"/>
  <c r="L104"/>
  <c r="L103"/>
  <c r="L102"/>
  <c r="L101"/>
  <c r="L100"/>
  <c r="L99"/>
  <c r="L98"/>
  <c r="L97"/>
  <c r="L96"/>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L16"/>
  <c r="L15"/>
  <c r="L14"/>
  <c r="L13"/>
  <c r="L12"/>
  <c r="L11"/>
  <c r="L10"/>
  <c r="L9"/>
  <c r="L8"/>
  <c r="L7"/>
  <c r="L6"/>
  <c r="L5"/>
  <c r="L4"/>
  <c r="L3"/>
  <c r="L2"/>
  <c r="S194" i="20"/>
  <c r="S193"/>
  <c r="S192"/>
  <c r="S191"/>
  <c r="S190"/>
  <c r="S189"/>
  <c r="S188"/>
  <c r="S187"/>
  <c r="S186"/>
  <c r="S185"/>
  <c r="S184"/>
  <c r="S183"/>
  <c r="S182"/>
  <c r="S181"/>
  <c r="S180"/>
  <c r="S179"/>
  <c r="S178"/>
  <c r="S177"/>
  <c r="S176"/>
  <c r="S175"/>
  <c r="S174"/>
  <c r="S173"/>
  <c r="S172"/>
  <c r="S171"/>
  <c r="S170"/>
  <c r="S169"/>
  <c r="S168"/>
  <c r="S167"/>
  <c r="S166"/>
  <c r="S165"/>
  <c r="S164"/>
  <c r="S163"/>
  <c r="S162"/>
  <c r="S161"/>
  <c r="S160"/>
  <c r="S159"/>
  <c r="S158"/>
  <c r="S157"/>
  <c r="S156"/>
  <c r="S155"/>
  <c r="S154"/>
  <c r="S153"/>
  <c r="S152"/>
  <c r="S151"/>
  <c r="S150"/>
  <c r="S149"/>
  <c r="S148"/>
  <c r="S147"/>
  <c r="S146"/>
  <c r="S145"/>
  <c r="S144"/>
  <c r="S143"/>
  <c r="S142"/>
  <c r="S141"/>
  <c r="S140"/>
  <c r="S139"/>
  <c r="S138"/>
  <c r="S137"/>
  <c r="S136"/>
  <c r="S135"/>
  <c r="S134"/>
  <c r="S133"/>
  <c r="S132"/>
  <c r="S131"/>
  <c r="S130"/>
  <c r="S129"/>
  <c r="S128"/>
  <c r="S127"/>
  <c r="S126"/>
  <c r="S125"/>
  <c r="S124"/>
  <c r="S123"/>
  <c r="S122"/>
  <c r="R122"/>
  <c r="S121"/>
  <c r="R121"/>
  <c r="S120"/>
  <c r="R120"/>
  <c r="S119"/>
  <c r="R119"/>
  <c r="S118"/>
  <c r="R118"/>
  <c r="S117"/>
  <c r="R117"/>
  <c r="S116"/>
  <c r="R116"/>
  <c r="S115"/>
  <c r="R115"/>
  <c r="S114"/>
  <c r="R114"/>
  <c r="R113"/>
  <c r="R112"/>
  <c r="R111"/>
  <c r="R110"/>
  <c r="R109"/>
  <c r="R108"/>
  <c r="R107"/>
  <c r="R106"/>
  <c r="R105"/>
  <c r="R104"/>
  <c r="R103"/>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1"/>
  <c r="Q10"/>
  <c r="Q9"/>
  <c r="Q8"/>
  <c r="Q7"/>
  <c r="Q6"/>
  <c r="Q5"/>
  <c r="Q4"/>
  <c r="Q3"/>
  <c r="AA112" i="2"/>
  <c r="AA110"/>
  <c r="AA109"/>
  <c r="AA108"/>
  <c r="AA106"/>
  <c r="AA105"/>
  <c r="AA104"/>
  <c r="AA102"/>
  <c r="AA101"/>
  <c r="AA100"/>
  <c r="AA98"/>
  <c r="AA97"/>
  <c r="AA96"/>
  <c r="AA94"/>
  <c r="AA93"/>
  <c r="AA92"/>
  <c r="AA90"/>
  <c r="AA89"/>
  <c r="AA88"/>
  <c r="AA86"/>
  <c r="AA85"/>
  <c r="AA84"/>
  <c r="AA82"/>
  <c r="AA81"/>
  <c r="AA80"/>
  <c r="AA78"/>
  <c r="AA77"/>
  <c r="AA76"/>
  <c r="AA74"/>
  <c r="AA73"/>
  <c r="AA72"/>
  <c r="AA70"/>
  <c r="AA69"/>
  <c r="AA68"/>
  <c r="AA66"/>
  <c r="AA65"/>
  <c r="AA64"/>
  <c r="AA62"/>
  <c r="AA61"/>
  <c r="AA60"/>
  <c r="AA58"/>
  <c r="AA57"/>
  <c r="AA56"/>
  <c r="AA54"/>
  <c r="AA53"/>
  <c r="AA52"/>
  <c r="AA50"/>
  <c r="AA49"/>
  <c r="AA48"/>
  <c r="AA46"/>
  <c r="AA45"/>
  <c r="AA44"/>
  <c r="AA42"/>
  <c r="AA41"/>
  <c r="AA40"/>
  <c r="AA39"/>
  <c r="AA38"/>
  <c r="AA37"/>
  <c r="AA36"/>
  <c r="AA35"/>
  <c r="AA34"/>
  <c r="AA33"/>
  <c r="AA32"/>
  <c r="AA31"/>
  <c r="AA30"/>
  <c r="AA29"/>
  <c r="AA28"/>
  <c r="AA27"/>
  <c r="AA26"/>
  <c r="AA25"/>
  <c r="AA24"/>
  <c r="AA23"/>
  <c r="AA22"/>
  <c r="AA21"/>
  <c r="AA20"/>
  <c r="AA19"/>
  <c r="AA18"/>
  <c r="AA17"/>
  <c r="AA16"/>
  <c r="AA15"/>
  <c r="AA14"/>
  <c r="AA13"/>
  <c r="AA12"/>
  <c r="AA11"/>
  <c r="AA10"/>
  <c r="AA9"/>
  <c r="AA8"/>
  <c r="AA7"/>
  <c r="AA6"/>
  <c r="AA5"/>
  <c r="AA4"/>
  <c r="AA3"/>
  <c r="AA2"/>
  <c r="D8" i="47"/>
  <c r="AL11" i="20" l="1"/>
  <c r="AL12"/>
  <c r="AL13"/>
  <c r="AL14"/>
  <c r="AL15"/>
  <c r="AL16"/>
  <c r="AL17"/>
  <c r="AL10"/>
  <c r="G11" i="46"/>
  <c r="AM12" i="20"/>
  <c r="AM13"/>
  <c r="AM14"/>
  <c r="AM15"/>
  <c r="AM16"/>
  <c r="AM17"/>
  <c r="AK9"/>
  <c r="AK2"/>
  <c r="AK3"/>
  <c r="AK4"/>
  <c r="AK5"/>
  <c r="AK6"/>
  <c r="AK7"/>
  <c r="AK8"/>
  <c r="AM11"/>
  <c r="AM18"/>
  <c r="G10" i="46"/>
  <c r="G14"/>
  <c r="D5" i="47"/>
  <c r="D13" i="46"/>
  <c r="D10"/>
  <c r="D12"/>
  <c r="D7"/>
  <c r="D14"/>
  <c r="D11" i="47"/>
  <c r="D14"/>
  <c r="D7"/>
  <c r="G6" i="46"/>
  <c r="D11"/>
  <c r="G9"/>
  <c r="G13"/>
  <c r="G5"/>
  <c r="G8"/>
  <c r="G12"/>
  <c r="D6"/>
  <c r="D5"/>
  <c r="G14" i="45"/>
  <c r="G12"/>
  <c r="G9"/>
  <c r="D10"/>
  <c r="G5"/>
  <c r="G11"/>
  <c r="D11"/>
  <c r="D7"/>
  <c r="G13"/>
  <c r="D6"/>
  <c r="D14"/>
  <c r="G7"/>
  <c r="D9"/>
  <c r="D13"/>
  <c r="G10"/>
  <c r="D8"/>
  <c r="D12"/>
  <c r="G6"/>
  <c r="D5"/>
  <c r="G8"/>
  <c r="G7" i="46"/>
  <c r="D8"/>
  <c r="D9"/>
  <c r="AU6" i="45" l="1"/>
  <c r="AU10"/>
  <c r="AU8"/>
  <c r="AU13"/>
  <c r="AU14"/>
  <c r="AU5"/>
  <c r="AU11"/>
  <c r="AU9"/>
  <c r="AU7"/>
  <c r="AU12"/>
  <c r="W5"/>
  <c r="D6" i="47"/>
</calcChain>
</file>

<file path=xl/sharedStrings.xml><?xml version="1.0" encoding="utf-8"?>
<sst xmlns="http://schemas.openxmlformats.org/spreadsheetml/2006/main" count="587" uniqueCount="78">
  <si>
    <t>Date</t>
  </si>
  <si>
    <t>Fiscal year</t>
  </si>
  <si>
    <t>Annual change</t>
  </si>
  <si>
    <t>2014-2015</t>
  </si>
  <si>
    <t>2015-2016</t>
  </si>
  <si>
    <t>2016-2017</t>
  </si>
  <si>
    <t>2017-2018</t>
  </si>
  <si>
    <t>Total</t>
  </si>
  <si>
    <t>Home Detention</t>
  </si>
  <si>
    <t>Community Detention</t>
  </si>
  <si>
    <t>Intensive Supervision</t>
  </si>
  <si>
    <t>Community Work</t>
  </si>
  <si>
    <t>Supervision</t>
  </si>
  <si>
    <t>Parole</t>
  </si>
  <si>
    <t>Release on Conditions</t>
  </si>
  <si>
    <t>Post-Detention Conditions</t>
  </si>
  <si>
    <t>Extended Supervision</t>
  </si>
  <si>
    <t>Life Parole</t>
  </si>
  <si>
    <t>Total reports</t>
  </si>
  <si>
    <t>2018-2019</t>
  </si>
  <si>
    <t>2019-2020</t>
  </si>
  <si>
    <t>2021-2022</t>
  </si>
  <si>
    <t>2022-2023</t>
  </si>
  <si>
    <t>2020-2021</t>
  </si>
  <si>
    <t>n/a</t>
  </si>
  <si>
    <t>Home Detention starts</t>
  </si>
  <si>
    <t>Starts</t>
  </si>
  <si>
    <t>Community Detention starts</t>
  </si>
  <si>
    <t>Intensive Supervision starts</t>
  </si>
  <si>
    <t>Community Work starts</t>
  </si>
  <si>
    <t>Supervision starts</t>
  </si>
  <si>
    <t>Total starts</t>
  </si>
  <si>
    <t>Home Detention musters</t>
  </si>
  <si>
    <t>Community Detention musters</t>
  </si>
  <si>
    <t>Intensive Supervision musters</t>
  </si>
  <si>
    <t>Community Work musters</t>
  </si>
  <si>
    <t>Supervision musters</t>
  </si>
  <si>
    <t>Total musters</t>
  </si>
  <si>
    <t>Parole starts</t>
  </si>
  <si>
    <t>Parole musters</t>
  </si>
  <si>
    <t>Released on Conditions starts</t>
  </si>
  <si>
    <t>Released on Conditions musters</t>
  </si>
  <si>
    <t>Post-Detention Condition starts</t>
  </si>
  <si>
    <t>Post-Detention Conditions musters</t>
  </si>
  <si>
    <t>Extended Supervison musters</t>
  </si>
  <si>
    <t>Life Parole musters</t>
  </si>
  <si>
    <t>Oral reports</t>
  </si>
  <si>
    <t>Written reports</t>
  </si>
  <si>
    <t>Reports</t>
  </si>
  <si>
    <t>Pre-Release Enquiries</t>
  </si>
  <si>
    <t>Enquiries</t>
  </si>
  <si>
    <t>2023-2024</t>
  </si>
  <si>
    <t>Parole Condition Progress Reports</t>
  </si>
  <si>
    <t>Forecast 2015 fiscal year</t>
  </si>
  <si>
    <t>Forecast 2015</t>
  </si>
  <si>
    <t>2024-2025</t>
  </si>
  <si>
    <t>Maximum muster</t>
  </si>
  <si>
    <t>2007-2008</t>
  </si>
  <si>
    <t>2008-2009</t>
  </si>
  <si>
    <t>2009-2010</t>
  </si>
  <si>
    <t>2010-2011</t>
  </si>
  <si>
    <t>2011-2012</t>
  </si>
  <si>
    <t>2012-2013</t>
  </si>
  <si>
    <t>2013-2014</t>
  </si>
  <si>
    <t>Annual maxima</t>
  </si>
  <si>
    <t>Released on Conditions</t>
  </si>
  <si>
    <t>Total post-sentence orders</t>
  </si>
  <si>
    <t>Community sentences</t>
  </si>
  <si>
    <t>Post-sentence orders</t>
  </si>
  <si>
    <t>Forecast 2016 fiscal year</t>
  </si>
  <si>
    <t>Forecast 2016</t>
  </si>
  <si>
    <t>2025-2026</t>
  </si>
  <si>
    <t>2015-2016 (actual)</t>
  </si>
  <si>
    <t>Compared to 2015 forecast</t>
  </si>
  <si>
    <t>Total muster</t>
  </si>
  <si>
    <t>Forecast 2015-16 fiscal year</t>
  </si>
  <si>
    <t>Forecast 2016-17 fiscal year</t>
  </si>
  <si>
    <t xml:space="preserve"> </t>
  </si>
</sst>
</file>

<file path=xl/styles.xml><?xml version="1.0" encoding="utf-8"?>
<styleSheet xmlns="http://schemas.openxmlformats.org/spreadsheetml/2006/main">
  <numFmts count="4">
    <numFmt numFmtId="43" formatCode="_-* #,##0.00_-;\-* #,##0.00_-;_-* &quot;-&quot;??_-;_-@_-"/>
    <numFmt numFmtId="164" formatCode="&quot;$&quot;#,##0"/>
    <numFmt numFmtId="165" formatCode="0.0%"/>
    <numFmt numFmtId="166" formatCode="_-* #,##0_-;\-* #,##0_-;_-* &quot;-&quot;??_-;_-@_-"/>
  </numFmts>
  <fonts count="17">
    <font>
      <sz val="11.5"/>
      <color theme="1"/>
      <name val="Arial"/>
      <family val="2"/>
    </font>
    <font>
      <sz val="10"/>
      <name val="MS Sans Serif"/>
      <family val="2"/>
    </font>
    <font>
      <sz val="11.5"/>
      <name val="Arial"/>
      <family val="2"/>
    </font>
    <font>
      <sz val="10"/>
      <name val="Arial"/>
      <family val="2"/>
    </font>
    <font>
      <sz val="11.5"/>
      <color theme="1"/>
      <name val="Arial"/>
      <family val="2"/>
    </font>
    <font>
      <sz val="10"/>
      <color theme="1"/>
      <name val="Arial"/>
      <family val="2"/>
    </font>
    <font>
      <sz val="10"/>
      <color theme="1"/>
      <name val="Calibri"/>
      <family val="2"/>
      <scheme val="minor"/>
    </font>
    <font>
      <b/>
      <sz val="9"/>
      <color theme="0"/>
      <name val="Arial"/>
      <family val="2"/>
    </font>
    <font>
      <sz val="10"/>
      <color rgb="FF000000"/>
      <name val="Arial"/>
      <family val="2"/>
    </font>
    <font>
      <b/>
      <sz val="10.5"/>
      <color theme="0"/>
      <name val="Arial"/>
      <family val="2"/>
    </font>
    <font>
      <sz val="10"/>
      <color indexed="8"/>
      <name val="Arial"/>
      <family val="2"/>
    </font>
    <font>
      <sz val="10"/>
      <color rgb="FF0070C0"/>
      <name val="Arial"/>
      <family val="2"/>
    </font>
    <font>
      <sz val="11.5"/>
      <color rgb="FF0070C0"/>
      <name val="Arial"/>
      <family val="2"/>
    </font>
    <font>
      <sz val="11.5"/>
      <color theme="4"/>
      <name val="Arial"/>
      <family val="2"/>
    </font>
    <font>
      <sz val="11.5"/>
      <color rgb="FF0092D0"/>
      <name val="Arial"/>
      <family val="2"/>
    </font>
    <font>
      <b/>
      <sz val="10"/>
      <color theme="0"/>
      <name val="Arial"/>
      <family val="2"/>
    </font>
    <font>
      <sz val="11.5"/>
      <color rgb="FFFF0000"/>
      <name val="Arial"/>
      <family val="2"/>
    </font>
  </fonts>
  <fills count="3">
    <fill>
      <patternFill patternType="none"/>
    </fill>
    <fill>
      <patternFill patternType="gray125"/>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rgb="FFFF0000"/>
      </bottom>
      <diagonal/>
    </border>
    <border>
      <left/>
      <right style="thin">
        <color indexed="64"/>
      </right>
      <top/>
      <bottom style="thick">
        <color rgb="FFFF0000"/>
      </bottom>
      <diagonal/>
    </border>
    <border>
      <left/>
      <right style="medium">
        <color auto="1"/>
      </right>
      <top/>
      <bottom/>
      <diagonal/>
    </border>
    <border>
      <left/>
      <right style="medium">
        <color auto="1"/>
      </right>
      <top/>
      <bottom style="thin">
        <color indexed="64"/>
      </bottom>
      <diagonal/>
    </border>
    <border>
      <left/>
      <right style="medium">
        <color auto="1"/>
      </right>
      <top/>
      <bottom style="medium">
        <color auto="1"/>
      </bottom>
      <diagonal/>
    </border>
    <border>
      <left/>
      <right/>
      <top/>
      <bottom style="medium">
        <color auto="1"/>
      </bottom>
      <diagonal/>
    </border>
    <border>
      <left/>
      <right style="medium">
        <color auto="1"/>
      </right>
      <top/>
      <bottom style="thick">
        <color rgb="FFFF0000"/>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auto="1"/>
      </bottom>
      <diagonal/>
    </border>
    <border>
      <left/>
      <right/>
      <top style="medium">
        <color auto="1"/>
      </top>
      <bottom/>
      <diagonal/>
    </border>
    <border>
      <left/>
      <right style="medium">
        <color auto="1"/>
      </right>
      <top style="medium">
        <color auto="1"/>
      </top>
      <bottom/>
      <diagonal/>
    </border>
    <border>
      <left style="thin">
        <color indexed="64"/>
      </left>
      <right style="medium">
        <color indexed="64"/>
      </right>
      <top style="thin">
        <color indexed="64"/>
      </top>
      <bottom style="medium">
        <color indexed="64"/>
      </bottom>
      <diagonal/>
    </border>
    <border>
      <left style="medium">
        <color auto="1"/>
      </left>
      <right/>
      <top/>
      <bottom style="thick">
        <color rgb="FFFF0000"/>
      </bottom>
      <diagonal/>
    </border>
    <border>
      <left style="medium">
        <color auto="1"/>
      </left>
      <right/>
      <top/>
      <bottom style="medium">
        <color indexed="64"/>
      </bottom>
      <diagonal/>
    </border>
    <border>
      <left style="medium">
        <color auto="1"/>
      </left>
      <right/>
      <top/>
      <bottom/>
      <diagonal/>
    </border>
    <border>
      <left/>
      <right style="medium">
        <color indexed="64"/>
      </right>
      <top style="thin">
        <color indexed="64"/>
      </top>
      <bottom/>
      <diagonal/>
    </border>
    <border>
      <left style="medium">
        <color auto="1"/>
      </left>
      <right style="medium">
        <color auto="1"/>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43" fontId="4" fillId="0" borderId="0" applyFont="0" applyFill="0" applyBorder="0" applyAlignment="0" applyProtection="0"/>
    <xf numFmtId="0" fontId="3" fillId="0" borderId="0"/>
    <xf numFmtId="0" fontId="1" fillId="0" borderId="0"/>
    <xf numFmtId="9" fontId="1" fillId="0" borderId="0" applyFont="0" applyFill="0" applyBorder="0" applyAlignment="0" applyProtection="0"/>
  </cellStyleXfs>
  <cellXfs count="159">
    <xf numFmtId="0" fontId="0" fillId="0" borderId="0" xfId="0"/>
    <xf numFmtId="0" fontId="6" fillId="0" borderId="0" xfId="0" applyFont="1"/>
    <xf numFmtId="164" fontId="0" fillId="0" borderId="0" xfId="0" applyNumberFormat="1"/>
    <xf numFmtId="0" fontId="0" fillId="0" borderId="0" xfId="0" applyFont="1"/>
    <xf numFmtId="0" fontId="7" fillId="2" borderId="1" xfId="3" applyFont="1" applyFill="1" applyBorder="1" applyAlignment="1">
      <alignment horizontal="center" vertical="center" wrapText="1"/>
    </xf>
    <xf numFmtId="0" fontId="8" fillId="0" borderId="1" xfId="3" applyFont="1" applyBorder="1" applyAlignment="1">
      <alignment vertical="center" wrapText="1"/>
    </xf>
    <xf numFmtId="165" fontId="8" fillId="0" borderId="1" xfId="3" applyNumberFormat="1" applyFont="1" applyBorder="1" applyAlignment="1">
      <alignment horizontal="center" vertical="center" wrapText="1"/>
    </xf>
    <xf numFmtId="0" fontId="0" fillId="0" borderId="0" xfId="0" applyFont="1" applyBorder="1"/>
    <xf numFmtId="3" fontId="0" fillId="0" borderId="0" xfId="0" applyNumberFormat="1" applyBorder="1"/>
    <xf numFmtId="0" fontId="0" fillId="0" borderId="0" xfId="0" applyBorder="1"/>
    <xf numFmtId="3" fontId="8" fillId="0" borderId="1" xfId="3" applyNumberFormat="1" applyFont="1" applyBorder="1" applyAlignment="1">
      <alignment horizontal="center" vertical="center" wrapText="1"/>
    </xf>
    <xf numFmtId="0" fontId="7" fillId="2" borderId="0" xfId="3" applyFont="1" applyFill="1" applyBorder="1" applyAlignment="1">
      <alignment horizontal="center" vertical="center" wrapText="1"/>
    </xf>
    <xf numFmtId="0" fontId="6" fillId="0" borderId="0" xfId="0" applyFont="1" applyBorder="1"/>
    <xf numFmtId="164" fontId="0" fillId="0" borderId="0" xfId="0" applyNumberFormat="1" applyBorder="1"/>
    <xf numFmtId="17" fontId="5" fillId="0" borderId="3" xfId="0" applyNumberFormat="1" applyFont="1" applyBorder="1" applyAlignment="1" applyProtection="1">
      <alignment vertical="center"/>
    </xf>
    <xf numFmtId="17" fontId="3" fillId="0" borderId="3" xfId="2" applyNumberFormat="1" applyBorder="1"/>
    <xf numFmtId="0" fontId="5" fillId="0" borderId="4" xfId="0" applyFont="1" applyBorder="1" applyAlignment="1">
      <alignment horizontal="center" vertical="center" wrapText="1"/>
    </xf>
    <xf numFmtId="17" fontId="5" fillId="0" borderId="10" xfId="0" applyNumberFormat="1" applyFont="1" applyBorder="1" applyAlignment="1" applyProtection="1">
      <alignment vertical="center"/>
    </xf>
    <xf numFmtId="0" fontId="0" fillId="0" borderId="0" xfId="0" applyAlignment="1">
      <alignment horizontal="center"/>
    </xf>
    <xf numFmtId="166" fontId="4" fillId="0" borderId="0" xfId="1" applyNumberFormat="1" applyFont="1" applyBorder="1" applyAlignment="1" applyProtection="1">
      <alignment vertical="center"/>
    </xf>
    <xf numFmtId="166" fontId="4" fillId="0" borderId="0" xfId="1" applyNumberFormat="1" applyFont="1" applyBorder="1"/>
    <xf numFmtId="166" fontId="4" fillId="0" borderId="9" xfId="1" applyNumberFormat="1" applyFont="1" applyBorder="1"/>
    <xf numFmtId="166" fontId="4" fillId="0" borderId="0" xfId="1" applyNumberFormat="1" applyFont="1"/>
    <xf numFmtId="166" fontId="4" fillId="0" borderId="0" xfId="1" applyNumberFormat="1" applyFont="1" applyAlignment="1" applyProtection="1">
      <alignment vertical="center"/>
    </xf>
    <xf numFmtId="166" fontId="2" fillId="0" borderId="0" xfId="1" applyNumberFormat="1" applyFont="1"/>
    <xf numFmtId="3" fontId="4" fillId="0" borderId="0" xfId="1" applyNumberFormat="1" applyFont="1" applyBorder="1" applyAlignment="1" applyProtection="1">
      <alignment vertical="center"/>
    </xf>
    <xf numFmtId="3" fontId="4" fillId="0" borderId="0" xfId="1" applyNumberFormat="1" applyFont="1" applyBorder="1"/>
    <xf numFmtId="3" fontId="4" fillId="0" borderId="0" xfId="1" applyNumberFormat="1" applyFont="1"/>
    <xf numFmtId="3" fontId="4" fillId="0" borderId="9" xfId="1" applyNumberFormat="1" applyFont="1" applyBorder="1"/>
    <xf numFmtId="0" fontId="4" fillId="0" borderId="0" xfId="1" applyNumberFormat="1" applyFont="1" applyBorder="1"/>
    <xf numFmtId="166" fontId="4" fillId="0" borderId="11" xfId="1" applyNumberFormat="1" applyFont="1" applyBorder="1"/>
    <xf numFmtId="166" fontId="4" fillId="0" borderId="14" xfId="1" applyNumberFormat="1" applyFont="1" applyBorder="1"/>
    <xf numFmtId="166" fontId="4" fillId="0" borderId="13" xfId="1" applyNumberFormat="1" applyFont="1" applyBorder="1"/>
    <xf numFmtId="166" fontId="4" fillId="0" borderId="15" xfId="1" applyNumberFormat="1" applyFont="1" applyBorder="1"/>
    <xf numFmtId="0" fontId="8" fillId="0" borderId="1" xfId="3" applyFont="1" applyFill="1" applyBorder="1" applyAlignment="1">
      <alignment vertical="center" wrapText="1"/>
    </xf>
    <xf numFmtId="0" fontId="10" fillId="0" borderId="0" xfId="0" applyFont="1" applyBorder="1"/>
    <xf numFmtId="3" fontId="10" fillId="0" borderId="0" xfId="0" applyNumberFormat="1" applyFont="1" applyBorder="1"/>
    <xf numFmtId="3" fontId="4" fillId="0" borderId="0" xfId="1" applyNumberFormat="1" applyFont="1" applyAlignment="1" applyProtection="1">
      <alignment vertical="center"/>
    </xf>
    <xf numFmtId="3" fontId="2" fillId="0" borderId="0" xfId="1" applyNumberFormat="1" applyFont="1"/>
    <xf numFmtId="17" fontId="10" fillId="0" borderId="11" xfId="0" applyNumberFormat="1" applyFont="1" applyBorder="1"/>
    <xf numFmtId="17" fontId="10" fillId="0" borderId="13" xfId="0" applyNumberFormat="1" applyFont="1" applyBorder="1"/>
    <xf numFmtId="0" fontId="5" fillId="0" borderId="12" xfId="0" applyFont="1" applyBorder="1" applyAlignment="1">
      <alignment horizontal="center" vertical="center" wrapText="1"/>
    </xf>
    <xf numFmtId="17" fontId="5" fillId="0" borderId="16" xfId="0" applyNumberFormat="1" applyFont="1" applyBorder="1" applyAlignment="1" applyProtection="1">
      <alignment vertical="center"/>
    </xf>
    <xf numFmtId="17" fontId="3" fillId="0" borderId="16" xfId="2" applyNumberFormat="1" applyBorder="1"/>
    <xf numFmtId="0" fontId="4" fillId="0" borderId="0" xfId="1" applyNumberFormat="1" applyFont="1"/>
    <xf numFmtId="0" fontId="0" fillId="0" borderId="14" xfId="0" applyFont="1" applyBorder="1"/>
    <xf numFmtId="0" fontId="0" fillId="0" borderId="14" xfId="0" applyBorder="1"/>
    <xf numFmtId="0" fontId="4" fillId="0" borderId="11" xfId="1" applyNumberFormat="1" applyFont="1" applyBorder="1"/>
    <xf numFmtId="3" fontId="4" fillId="0" borderId="11" xfId="1" applyNumberFormat="1" applyFont="1" applyBorder="1"/>
    <xf numFmtId="3" fontId="0" fillId="0" borderId="11" xfId="0" applyNumberFormat="1" applyBorder="1"/>
    <xf numFmtId="3" fontId="0" fillId="0" borderId="13" xfId="0" applyNumberFormat="1" applyBorder="1"/>
    <xf numFmtId="0" fontId="4" fillId="0" borderId="0" xfId="1" applyNumberFormat="1" applyFont="1" applyAlignment="1" applyProtection="1">
      <alignment vertical="center"/>
    </xf>
    <xf numFmtId="1" fontId="4" fillId="0" borderId="0" xfId="1" applyNumberFormat="1" applyFont="1" applyAlignment="1" applyProtection="1">
      <alignment vertical="center"/>
    </xf>
    <xf numFmtId="1" fontId="4" fillId="0" borderId="0" xfId="1" applyNumberFormat="1" applyFont="1" applyBorder="1" applyAlignment="1" applyProtection="1">
      <alignment vertical="center"/>
    </xf>
    <xf numFmtId="1" fontId="4" fillId="0" borderId="0" xfId="1" applyNumberFormat="1" applyFont="1"/>
    <xf numFmtId="1" fontId="2" fillId="0" borderId="0" xfId="1" applyNumberFormat="1" applyFont="1"/>
    <xf numFmtId="1" fontId="4" fillId="0" borderId="0" xfId="1" applyNumberFormat="1" applyFont="1" applyBorder="1"/>
    <xf numFmtId="0" fontId="5" fillId="0" borderId="17" xfId="0" applyFont="1" applyBorder="1" applyAlignment="1">
      <alignment horizontal="center" vertical="center" wrapText="1"/>
    </xf>
    <xf numFmtId="0" fontId="11" fillId="0" borderId="11" xfId="0" applyFont="1" applyBorder="1"/>
    <xf numFmtId="3" fontId="11" fillId="0" borderId="11" xfId="0" applyNumberFormat="1" applyFont="1" applyBorder="1"/>
    <xf numFmtId="166" fontId="12" fillId="0" borderId="0" xfId="1" applyNumberFormat="1" applyFont="1" applyBorder="1"/>
    <xf numFmtId="3" fontId="12" fillId="0" borderId="0" xfId="1" applyNumberFormat="1" applyFont="1"/>
    <xf numFmtId="3" fontId="12" fillId="0" borderId="11" xfId="1" applyNumberFormat="1" applyFont="1" applyBorder="1"/>
    <xf numFmtId="3" fontId="0" fillId="0" borderId="14" xfId="0" applyNumberFormat="1" applyBorder="1"/>
    <xf numFmtId="0" fontId="0" fillId="0" borderId="5" xfId="0" applyBorder="1" applyAlignment="1">
      <alignment horizontal="center" vertical="center" wrapText="1"/>
    </xf>
    <xf numFmtId="0" fontId="0" fillId="0" borderId="4" xfId="0" applyBorder="1" applyAlignment="1">
      <alignment horizontal="center" wrapText="1"/>
    </xf>
    <xf numFmtId="0" fontId="0" fillId="0" borderId="12" xfId="0" applyBorder="1" applyAlignment="1">
      <alignment horizontal="center" wrapText="1"/>
    </xf>
    <xf numFmtId="0" fontId="0" fillId="0" borderId="0" xfId="0" applyAlignment="1">
      <alignment wrapText="1"/>
    </xf>
    <xf numFmtId="0" fontId="0" fillId="0" borderId="5" xfId="0" applyBorder="1" applyAlignment="1">
      <alignment horizontal="center" wrapText="1"/>
    </xf>
    <xf numFmtId="3" fontId="4" fillId="0" borderId="14" xfId="1" applyNumberFormat="1" applyFont="1" applyBorder="1"/>
    <xf numFmtId="0" fontId="0" fillId="0" borderId="11" xfId="0" applyBorder="1"/>
    <xf numFmtId="3" fontId="13" fillId="0" borderId="11" xfId="0" applyNumberFormat="1" applyFont="1" applyBorder="1"/>
    <xf numFmtId="0" fontId="0" fillId="0" borderId="0" xfId="0" applyFill="1"/>
    <xf numFmtId="3" fontId="8" fillId="0" borderId="1" xfId="3" applyNumberFormat="1" applyFont="1" applyFill="1" applyBorder="1" applyAlignment="1">
      <alignment horizontal="center" vertical="center" wrapText="1"/>
    </xf>
    <xf numFmtId="165" fontId="8" fillId="0" borderId="1" xfId="3" applyNumberFormat="1" applyFont="1" applyFill="1" applyBorder="1" applyAlignment="1">
      <alignment horizontal="center" vertical="center" wrapText="1"/>
    </xf>
    <xf numFmtId="166" fontId="14" fillId="0" borderId="0" xfId="1" applyNumberFormat="1" applyFont="1"/>
    <xf numFmtId="166" fontId="14" fillId="0" borderId="0" xfId="1" applyNumberFormat="1" applyFont="1" applyBorder="1"/>
    <xf numFmtId="0" fontId="0" fillId="0" borderId="0" xfId="0" applyBorder="1" applyAlignment="1">
      <alignment horizontal="center" wrapText="1"/>
    </xf>
    <xf numFmtId="0" fontId="0" fillId="0" borderId="11" xfId="0" applyBorder="1" applyAlignment="1">
      <alignment horizontal="center" wrapText="1"/>
    </xf>
    <xf numFmtId="0" fontId="0" fillId="0" borderId="0" xfId="0" applyAlignment="1">
      <alignment horizontal="center" vertical="center" wrapText="1"/>
    </xf>
    <xf numFmtId="166" fontId="12" fillId="0" borderId="9" xfId="1" applyNumberFormat="1" applyFont="1" applyBorder="1"/>
    <xf numFmtId="0" fontId="5" fillId="0" borderId="18"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166" fontId="4" fillId="0" borderId="19" xfId="1" applyNumberFormat="1" applyFont="1" applyBorder="1"/>
    <xf numFmtId="17" fontId="5" fillId="0" borderId="3" xfId="0" applyNumberFormat="1" applyFont="1" applyBorder="1" applyAlignment="1">
      <alignment horizontal="center" vertical="center" wrapText="1"/>
    </xf>
    <xf numFmtId="0" fontId="0" fillId="0" borderId="0" xfId="0" applyAlignment="1">
      <alignment horizontal="center" wrapText="1"/>
    </xf>
    <xf numFmtId="3" fontId="12" fillId="0" borderId="0" xfId="1" applyNumberFormat="1" applyFont="1" applyBorder="1"/>
    <xf numFmtId="0" fontId="5" fillId="0" borderId="21" xfId="0" applyFont="1" applyBorder="1" applyAlignment="1">
      <alignment horizontal="center" vertical="center" wrapText="1"/>
    </xf>
    <xf numFmtId="3" fontId="13" fillId="0" borderId="0" xfId="0" applyNumberFormat="1" applyFont="1" applyBorder="1"/>
    <xf numFmtId="166" fontId="13" fillId="0" borderId="0" xfId="1" applyNumberFormat="1" applyFont="1" applyBorder="1"/>
    <xf numFmtId="166" fontId="13" fillId="0" borderId="0" xfId="0" applyNumberFormat="1" applyFont="1" applyBorder="1"/>
    <xf numFmtId="166" fontId="4" fillId="0" borderId="20" xfId="1" applyNumberFormat="1" applyFont="1" applyBorder="1"/>
    <xf numFmtId="166" fontId="13" fillId="0" borderId="11" xfId="1" applyNumberFormat="1" applyFont="1" applyBorder="1"/>
    <xf numFmtId="166" fontId="13" fillId="0" borderId="11" xfId="0" applyNumberFormat="1" applyFont="1" applyBorder="1"/>
    <xf numFmtId="0" fontId="0" fillId="0" borderId="20" xfId="0" applyBorder="1"/>
    <xf numFmtId="17" fontId="0" fillId="0" borderId="0" xfId="0" applyNumberFormat="1"/>
    <xf numFmtId="0" fontId="16" fillId="0" borderId="0" xfId="0" applyFont="1"/>
    <xf numFmtId="17" fontId="0" fillId="0" borderId="0" xfId="0" applyNumberFormat="1" applyBorder="1"/>
    <xf numFmtId="166" fontId="0" fillId="0" borderId="11" xfId="0" applyNumberFormat="1" applyBorder="1"/>
    <xf numFmtId="43" fontId="0" fillId="0" borderId="0" xfId="0" applyNumberFormat="1" applyBorder="1"/>
    <xf numFmtId="43" fontId="0" fillId="0" borderId="0" xfId="0" applyNumberFormat="1"/>
    <xf numFmtId="0" fontId="0" fillId="0" borderId="15" xfId="0" applyBorder="1"/>
    <xf numFmtId="17" fontId="10" fillId="0" borderId="0" xfId="0" applyNumberFormat="1" applyFont="1"/>
    <xf numFmtId="166" fontId="2" fillId="0" borderId="0" xfId="1" applyNumberFormat="1" applyFont="1" applyBorder="1"/>
    <xf numFmtId="166" fontId="0" fillId="0" borderId="0" xfId="0" applyNumberFormat="1" applyBorder="1"/>
    <xf numFmtId="17" fontId="10" fillId="0" borderId="14" xfId="0" applyNumberFormat="1" applyFont="1" applyBorder="1"/>
    <xf numFmtId="166" fontId="2" fillId="0" borderId="14" xfId="1" applyNumberFormat="1" applyFont="1" applyBorder="1"/>
    <xf numFmtId="166" fontId="2" fillId="0" borderId="9" xfId="1" applyNumberFormat="1" applyFont="1" applyBorder="1"/>
    <xf numFmtId="17" fontId="10" fillId="0" borderId="0" xfId="0" applyNumberFormat="1" applyFont="1" applyBorder="1"/>
    <xf numFmtId="0" fontId="0" fillId="0" borderId="1" xfId="0" applyBorder="1" applyAlignment="1">
      <alignment horizontal="center" vertical="center" wrapText="1"/>
    </xf>
    <xf numFmtId="0" fontId="0" fillId="0" borderId="1" xfId="0" applyBorder="1"/>
    <xf numFmtId="166" fontId="0" fillId="0" borderId="1" xfId="0" applyNumberFormat="1" applyBorder="1"/>
    <xf numFmtId="166" fontId="4" fillId="0" borderId="22" xfId="1" applyNumberFormat="1" applyFont="1" applyBorder="1"/>
    <xf numFmtId="0" fontId="4" fillId="0" borderId="19" xfId="1" applyNumberFormat="1" applyFont="1" applyBorder="1"/>
    <xf numFmtId="164" fontId="0" fillId="0" borderId="11" xfId="0" applyNumberFormat="1" applyBorder="1"/>
    <xf numFmtId="1" fontId="12" fillId="0" borderId="0" xfId="1" applyNumberFormat="1" applyFont="1"/>
    <xf numFmtId="1" fontId="12" fillId="0" borderId="0" xfId="1" applyNumberFormat="1" applyFont="1" applyBorder="1"/>
    <xf numFmtId="0" fontId="0" fillId="0" borderId="23" xfId="0" applyFont="1" applyBorder="1"/>
    <xf numFmtId="166" fontId="13" fillId="0" borderId="0" xfId="1" applyNumberFormat="1" applyFont="1"/>
    <xf numFmtId="166" fontId="4" fillId="0" borderId="24" xfId="1" applyNumberFormat="1" applyFont="1" applyBorder="1"/>
    <xf numFmtId="0" fontId="0" fillId="0" borderId="9" xfId="0" applyBorder="1"/>
    <xf numFmtId="3" fontId="12" fillId="0" borderId="9" xfId="1" applyNumberFormat="1" applyFont="1" applyBorder="1"/>
    <xf numFmtId="166" fontId="12" fillId="0" borderId="0" xfId="0" applyNumberFormat="1" applyFont="1" applyBorder="1"/>
    <xf numFmtId="166" fontId="12" fillId="0" borderId="9" xfId="0" applyNumberFormat="1" applyFont="1" applyBorder="1"/>
    <xf numFmtId="166" fontId="0" fillId="0" borderId="0" xfId="0" applyNumberFormat="1" applyFont="1" applyBorder="1"/>
    <xf numFmtId="17" fontId="10" fillId="0" borderId="3" xfId="0" applyNumberFormat="1" applyFont="1" applyBorder="1"/>
    <xf numFmtId="166" fontId="12" fillId="0" borderId="11" xfId="1" applyNumberFormat="1" applyFont="1" applyBorder="1"/>
    <xf numFmtId="166" fontId="2" fillId="0" borderId="13" xfId="1" applyNumberFormat="1" applyFont="1" applyBorder="1"/>
    <xf numFmtId="3" fontId="0" fillId="0" borderId="0" xfId="0" applyNumberFormat="1" applyFont="1"/>
    <xf numFmtId="3" fontId="12" fillId="0" borderId="0" xfId="1" applyNumberFormat="1" applyFont="1" applyFill="1" applyBorder="1"/>
    <xf numFmtId="3" fontId="0" fillId="0" borderId="0" xfId="0" applyNumberFormat="1"/>
    <xf numFmtId="3" fontId="0" fillId="0" borderId="0" xfId="0" applyNumberFormat="1" applyFont="1" applyBorder="1"/>
    <xf numFmtId="3" fontId="4" fillId="0" borderId="13" xfId="1" applyNumberFormat="1" applyFont="1" applyBorder="1"/>
    <xf numFmtId="166" fontId="4" fillId="0" borderId="25" xfId="1" applyNumberFormat="1" applyFont="1" applyBorder="1"/>
    <xf numFmtId="0" fontId="0" fillId="0" borderId="24" xfId="0" applyFont="1" applyBorder="1"/>
    <xf numFmtId="0" fontId="12" fillId="0" borderId="0" xfId="1" applyNumberFormat="1" applyFont="1"/>
    <xf numFmtId="166" fontId="4" fillId="0" borderId="23" xfId="1" applyNumberFormat="1" applyFont="1" applyBorder="1"/>
    <xf numFmtId="0" fontId="0" fillId="0" borderId="26" xfId="0" applyBorder="1" applyAlignment="1">
      <alignment wrapText="1"/>
    </xf>
    <xf numFmtId="166" fontId="12" fillId="0" borderId="0" xfId="1" applyNumberFormat="1" applyFont="1"/>
    <xf numFmtId="0" fontId="8" fillId="0" borderId="2" xfId="3" applyFont="1" applyFill="1" applyBorder="1" applyAlignment="1">
      <alignment vertical="center" wrapText="1"/>
    </xf>
    <xf numFmtId="3" fontId="8" fillId="0" borderId="1" xfId="3" applyNumberFormat="1" applyFont="1" applyBorder="1" applyAlignment="1">
      <alignment horizontal="left" vertical="center" wrapText="1"/>
    </xf>
    <xf numFmtId="0" fontId="0" fillId="0" borderId="27" xfId="0" applyBorder="1"/>
    <xf numFmtId="0" fontId="0" fillId="0" borderId="28" xfId="0" applyBorder="1" applyAlignment="1">
      <alignment horizontal="center" vertical="center" wrapText="1"/>
    </xf>
    <xf numFmtId="0" fontId="0" fillId="0" borderId="8" xfId="0" applyBorder="1" applyAlignment="1">
      <alignment horizontal="center" wrapText="1"/>
    </xf>
    <xf numFmtId="0" fontId="0" fillId="0" borderId="8" xfId="0" applyBorder="1" applyAlignment="1">
      <alignment horizontal="center" vertical="center" wrapText="1"/>
    </xf>
    <xf numFmtId="0" fontId="0" fillId="0" borderId="1" xfId="0" applyBorder="1" applyAlignment="1">
      <alignment horizontal="center" wrapText="1"/>
    </xf>
    <xf numFmtId="166" fontId="0" fillId="0" borderId="11" xfId="1" applyNumberFormat="1" applyFont="1" applyBorder="1"/>
    <xf numFmtId="0" fontId="0" fillId="0" borderId="0" xfId="1" applyNumberFormat="1" applyFont="1" applyBorder="1"/>
    <xf numFmtId="0" fontId="0" fillId="0" borderId="11" xfId="1" applyNumberFormat="1" applyFont="1" applyBorder="1"/>
    <xf numFmtId="166" fontId="0" fillId="0" borderId="0" xfId="1" applyNumberFormat="1" applyFont="1" applyAlignment="1" applyProtection="1">
      <alignment vertical="center"/>
    </xf>
    <xf numFmtId="166" fontId="0" fillId="0" borderId="0" xfId="1" applyNumberFormat="1" applyFont="1" applyBorder="1"/>
    <xf numFmtId="0" fontId="9" fillId="2" borderId="6"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8" xfId="3" applyFont="1" applyFill="1" applyBorder="1" applyAlignment="1">
      <alignment horizontal="center" vertical="center" wrapText="1"/>
    </xf>
    <xf numFmtId="0" fontId="9" fillId="2" borderId="1" xfId="3" applyFont="1" applyFill="1" applyBorder="1" applyAlignment="1">
      <alignment vertical="center" wrapText="1"/>
    </xf>
    <xf numFmtId="0" fontId="15" fillId="2" borderId="6"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5" fillId="2" borderId="8" xfId="3" applyFont="1" applyFill="1" applyBorder="1" applyAlignment="1">
      <alignment horizontal="center" vertical="center" wrapText="1"/>
    </xf>
  </cellXfs>
  <cellStyles count="5">
    <cellStyle name="Comma" xfId="1" builtinId="3"/>
    <cellStyle name="Normal" xfId="0" builtinId="0"/>
    <cellStyle name="Normal 3" xfId="2"/>
    <cellStyle name="Normal 4" xfId="3"/>
    <cellStyle name="Percent 6" xfId="4"/>
  </cellStyles>
  <dxfs count="0"/>
  <tableStyles count="0" defaultTableStyle="TableStyleMedium9" defaultPivotStyle="PivotStyleLight16"/>
  <colors>
    <mruColors>
      <color rgb="FF77933C"/>
      <color rgb="FFC0504D"/>
      <color rgb="FF1F497D"/>
      <color rgb="FFD99694"/>
      <color rgb="FF0092D0"/>
      <color rgb="FF558ED5"/>
      <color rgb="FF98B954"/>
    </mruColors>
  </colors>
</styleSheet>
</file>

<file path=xl/_rels/workbook.xml.rels><?xml version="1.0" encoding="UTF-8" standalone="yes"?>
<Relationships xmlns="http://schemas.openxmlformats.org/package/2006/relationships"><Relationship Id="rId13" Type="http://schemas.openxmlformats.org/officeDocument/2006/relationships/chartsheet" Target="chartsheets/sheet7.xml"/><Relationship Id="rId18" Type="http://schemas.openxmlformats.org/officeDocument/2006/relationships/chartsheet" Target="chartsheets/sheet12.xml"/><Relationship Id="rId26" Type="http://schemas.openxmlformats.org/officeDocument/2006/relationships/chartsheet" Target="chartsheets/sheet20.xml"/><Relationship Id="rId39" Type="http://schemas.openxmlformats.org/officeDocument/2006/relationships/chartsheet" Target="chartsheets/sheet29.xml"/><Relationship Id="rId21" Type="http://schemas.openxmlformats.org/officeDocument/2006/relationships/chartsheet" Target="chartsheets/sheet15.xml"/><Relationship Id="rId34" Type="http://schemas.openxmlformats.org/officeDocument/2006/relationships/chartsheet" Target="chartsheets/sheet24.xml"/><Relationship Id="rId42" Type="http://schemas.openxmlformats.org/officeDocument/2006/relationships/chartsheet" Target="chartsheets/sheet32.xml"/><Relationship Id="rId47" Type="http://schemas.openxmlformats.org/officeDocument/2006/relationships/worksheet" Target="worksheets/sheet13.xml"/><Relationship Id="rId50" Type="http://schemas.openxmlformats.org/officeDocument/2006/relationships/chartsheet" Target="chartsheets/sheet37.xml"/><Relationship Id="rId55" Type="http://schemas.openxmlformats.org/officeDocument/2006/relationships/sharedStrings" Target="sharedStrings.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chartsheet" Target="chartsheets/sheet11.xml"/><Relationship Id="rId25" Type="http://schemas.openxmlformats.org/officeDocument/2006/relationships/chartsheet" Target="chartsheets/sheet19.xml"/><Relationship Id="rId33" Type="http://schemas.openxmlformats.org/officeDocument/2006/relationships/chartsheet" Target="chartsheets/sheet23.xml"/><Relationship Id="rId38" Type="http://schemas.openxmlformats.org/officeDocument/2006/relationships/chartsheet" Target="chartsheets/sheet28.xml"/><Relationship Id="rId46"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chartsheet" Target="chartsheets/sheet14.xml"/><Relationship Id="rId29" Type="http://schemas.openxmlformats.org/officeDocument/2006/relationships/worksheet" Target="worksheets/sheet9.xml"/><Relationship Id="rId41" Type="http://schemas.openxmlformats.org/officeDocument/2006/relationships/chartsheet" Target="chartsheets/sheet3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chartsheet" Target="chartsheets/sheet5.xml"/><Relationship Id="rId24" Type="http://schemas.openxmlformats.org/officeDocument/2006/relationships/chartsheet" Target="chartsheets/sheet18.xml"/><Relationship Id="rId32" Type="http://schemas.openxmlformats.org/officeDocument/2006/relationships/chartsheet" Target="chartsheets/sheet22.xml"/><Relationship Id="rId37" Type="http://schemas.openxmlformats.org/officeDocument/2006/relationships/chartsheet" Target="chartsheets/sheet27.xml"/><Relationship Id="rId40" Type="http://schemas.openxmlformats.org/officeDocument/2006/relationships/chartsheet" Target="chartsheets/sheet30.xml"/><Relationship Id="rId45" Type="http://schemas.openxmlformats.org/officeDocument/2006/relationships/chartsheet" Target="chartsheets/sheet34.xml"/><Relationship Id="rId53" Type="http://schemas.openxmlformats.org/officeDocument/2006/relationships/theme" Target="theme/theme1.xml"/><Relationship Id="rId5" Type="http://schemas.openxmlformats.org/officeDocument/2006/relationships/chartsheet" Target="chartsheets/sheet3.xml"/><Relationship Id="rId15" Type="http://schemas.openxmlformats.org/officeDocument/2006/relationships/chartsheet" Target="chartsheets/sheet9.xml"/><Relationship Id="rId23" Type="http://schemas.openxmlformats.org/officeDocument/2006/relationships/chartsheet" Target="chartsheets/sheet17.xml"/><Relationship Id="rId28" Type="http://schemas.openxmlformats.org/officeDocument/2006/relationships/worksheet" Target="worksheets/sheet8.xml"/><Relationship Id="rId36" Type="http://schemas.openxmlformats.org/officeDocument/2006/relationships/chartsheet" Target="chartsheets/sheet26.xml"/><Relationship Id="rId49" Type="http://schemas.openxmlformats.org/officeDocument/2006/relationships/chartsheet" Target="chartsheets/sheet36.xml"/><Relationship Id="rId10" Type="http://schemas.openxmlformats.org/officeDocument/2006/relationships/chartsheet" Target="chartsheets/sheet4.xml"/><Relationship Id="rId19" Type="http://schemas.openxmlformats.org/officeDocument/2006/relationships/chartsheet" Target="chartsheets/sheet13.xml"/><Relationship Id="rId31" Type="http://schemas.openxmlformats.org/officeDocument/2006/relationships/chartsheet" Target="chartsheets/sheet21.xml"/><Relationship Id="rId44" Type="http://schemas.openxmlformats.org/officeDocument/2006/relationships/worksheet" Target="worksheets/sheet11.xml"/><Relationship Id="rId52" Type="http://schemas.openxmlformats.org/officeDocument/2006/relationships/chartsheet" Target="chartsheets/sheet39.xml"/><Relationship Id="rId4" Type="http://schemas.openxmlformats.org/officeDocument/2006/relationships/chartsheet" Target="chartsheets/sheet2.xml"/><Relationship Id="rId9" Type="http://schemas.openxmlformats.org/officeDocument/2006/relationships/worksheet" Target="worksheets/sheet6.xml"/><Relationship Id="rId14" Type="http://schemas.openxmlformats.org/officeDocument/2006/relationships/chartsheet" Target="chartsheets/sheet8.xml"/><Relationship Id="rId22" Type="http://schemas.openxmlformats.org/officeDocument/2006/relationships/chartsheet" Target="chartsheets/sheet16.xml"/><Relationship Id="rId27" Type="http://schemas.openxmlformats.org/officeDocument/2006/relationships/worksheet" Target="worksheets/sheet7.xml"/><Relationship Id="rId30" Type="http://schemas.openxmlformats.org/officeDocument/2006/relationships/worksheet" Target="worksheets/sheet10.xml"/><Relationship Id="rId35" Type="http://schemas.openxmlformats.org/officeDocument/2006/relationships/chartsheet" Target="chartsheets/sheet25.xml"/><Relationship Id="rId43" Type="http://schemas.openxmlformats.org/officeDocument/2006/relationships/chartsheet" Target="chartsheets/sheet33.xml"/><Relationship Id="rId48" Type="http://schemas.openxmlformats.org/officeDocument/2006/relationships/chartsheet" Target="chartsheets/sheet35.xml"/><Relationship Id="rId56" Type="http://schemas.openxmlformats.org/officeDocument/2006/relationships/calcChain" Target="calcChain.xml"/><Relationship Id="rId8" Type="http://schemas.openxmlformats.org/officeDocument/2006/relationships/worksheet" Target="worksheets/sheet5.xml"/><Relationship Id="rId51" Type="http://schemas.openxmlformats.org/officeDocument/2006/relationships/chartsheet" Target="chartsheets/sheet38.xml"/><Relationship Id="rId3"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3135285256172521"/>
          <c:y val="0.11544011210756767"/>
          <c:w val="0.81258991415502735"/>
          <c:h val="0.75382359224254014"/>
        </c:manualLayout>
      </c:layout>
      <c:lineChart>
        <c:grouping val="standard"/>
        <c:ser>
          <c:idx val="0"/>
          <c:order val="0"/>
          <c:tx>
            <c:strRef>
              <c:f>'Annualised start data'!$C$2</c:f>
              <c:strCache>
                <c:ptCount val="1"/>
                <c:pt idx="0">
                  <c:v>Home Detention</c:v>
                </c:pt>
              </c:strCache>
            </c:strRef>
          </c:tx>
          <c:spPr>
            <a:ln w="28575">
              <a:solidFill>
                <a:srgbClr val="C0504D"/>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data'!$C$3:$C$21</c:f>
              <c:numCache>
                <c:formatCode>_-* #,##0_-;\-* #,##0_-;_-* "-"??_-;_-@_-</c:formatCode>
                <c:ptCount val="19"/>
                <c:pt idx="0">
                  <c:v>1825</c:v>
                </c:pt>
                <c:pt idx="1">
                  <c:v>3155</c:v>
                </c:pt>
                <c:pt idx="2">
                  <c:v>3485</c:v>
                </c:pt>
                <c:pt idx="3">
                  <c:v>3641</c:v>
                </c:pt>
                <c:pt idx="4">
                  <c:v>3365</c:v>
                </c:pt>
                <c:pt idx="5">
                  <c:v>3534</c:v>
                </c:pt>
                <c:pt idx="6">
                  <c:v>3333</c:v>
                </c:pt>
                <c:pt idx="7">
                  <c:v>3256</c:v>
                </c:pt>
                <c:pt idx="8">
                  <c:v>3458</c:v>
                </c:pt>
              </c:numCache>
            </c:numRef>
          </c:val>
        </c:ser>
        <c:ser>
          <c:idx val="1"/>
          <c:order val="1"/>
          <c:tx>
            <c:strRef>
              <c:f>'Annualised start data'!$D$2</c:f>
              <c:strCache>
                <c:ptCount val="1"/>
                <c:pt idx="0">
                  <c:v>Forecast 2016</c:v>
                </c:pt>
              </c:strCache>
            </c:strRef>
          </c:tx>
          <c:spPr>
            <a:ln w="28575">
              <a:solidFill>
                <a:srgbClr val="D99694"/>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data'!$D$3:$D$21</c:f>
              <c:numCache>
                <c:formatCode>General</c:formatCode>
                <c:ptCount val="19"/>
                <c:pt idx="8" formatCode="_-* #,##0_-;\-* #,##0_-;_-* &quot;-&quot;??_-;_-@_-">
                  <c:v>3458</c:v>
                </c:pt>
                <c:pt idx="9" formatCode="_-* #,##0_-;\-* #,##0_-;_-* &quot;-&quot;??_-;_-@_-">
                  <c:v>3487.2752587777059</c:v>
                </c:pt>
                <c:pt idx="10" formatCode="_-* #,##0_-;\-* #,##0_-;_-* &quot;-&quot;??_-;_-@_-">
                  <c:v>3524.9407292609412</c:v>
                </c:pt>
                <c:pt idx="11" formatCode="_-* #,##0_-;\-* #,##0_-;_-* &quot;-&quot;??_-;_-@_-">
                  <c:v>3561.6675097990042</c:v>
                </c:pt>
                <c:pt idx="12" formatCode="_-* #,##0_-;\-* #,##0_-;_-* &quot;-&quot;??_-;_-@_-">
                  <c:v>3596.1753004461871</c:v>
                </c:pt>
                <c:pt idx="13" formatCode="_-* #,##0_-;\-* #,##0_-;_-* &quot;-&quot;??_-;_-@_-">
                  <c:v>3614.7121650403496</c:v>
                </c:pt>
                <c:pt idx="14" formatCode="_-* #,##0_-;\-* #,##0_-;_-* &quot;-&quot;??_-;_-@_-">
                  <c:v>3642.5289876340248</c:v>
                </c:pt>
                <c:pt idx="15" formatCode="_-* #,##0_-;\-* #,##0_-;_-* &quot;-&quot;??_-;_-@_-">
                  <c:v>3667.8296800615299</c:v>
                </c:pt>
                <c:pt idx="16" formatCode="_-* #,##0_-;\-* #,##0_-;_-* &quot;-&quot;??_-;_-@_-">
                  <c:v>3691.9927667616676</c:v>
                </c:pt>
                <c:pt idx="17" formatCode="_-* #,##0_-;\-* #,##0_-;_-* &quot;-&quot;??_-;_-@_-">
                  <c:v>3700.1022178901339</c:v>
                </c:pt>
                <c:pt idx="18" formatCode="_-* #,##0_-;\-* #,##0_-;_-* &quot;-&quot;??_-;_-@_-">
                  <c:v>3722.9562183379662</c:v>
                </c:pt>
              </c:numCache>
            </c:numRef>
          </c:val>
        </c:ser>
        <c:ser>
          <c:idx val="2"/>
          <c:order val="2"/>
          <c:tx>
            <c:strRef>
              <c:f>'Annualised start data'!$E$2</c:f>
              <c:strCache>
                <c:ptCount val="1"/>
                <c:pt idx="0">
                  <c:v>Community Detention</c:v>
                </c:pt>
              </c:strCache>
            </c:strRef>
          </c:tx>
          <c:spPr>
            <a:ln w="28575">
              <a:solidFill>
                <a:srgbClr val="1F497D"/>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data'!$E$3:$E$21</c:f>
              <c:numCache>
                <c:formatCode>_-* #,##0_-;\-* #,##0_-;_-* "-"??_-;_-@_-</c:formatCode>
                <c:ptCount val="19"/>
                <c:pt idx="0">
                  <c:v>1350</c:v>
                </c:pt>
                <c:pt idx="1">
                  <c:v>3193</c:v>
                </c:pt>
                <c:pt idx="2">
                  <c:v>4690</c:v>
                </c:pt>
                <c:pt idx="3">
                  <c:v>5500</c:v>
                </c:pt>
                <c:pt idx="4">
                  <c:v>5975</c:v>
                </c:pt>
                <c:pt idx="5">
                  <c:v>6289</c:v>
                </c:pt>
                <c:pt idx="6">
                  <c:v>5420</c:v>
                </c:pt>
                <c:pt idx="7">
                  <c:v>5134</c:v>
                </c:pt>
                <c:pt idx="8">
                  <c:v>5140</c:v>
                </c:pt>
              </c:numCache>
            </c:numRef>
          </c:val>
        </c:ser>
        <c:ser>
          <c:idx val="3"/>
          <c:order val="3"/>
          <c:tx>
            <c:strRef>
              <c:f>'Annualised start data'!$F$2</c:f>
              <c:strCache>
                <c:ptCount val="1"/>
                <c:pt idx="0">
                  <c:v>Forecast 2016</c:v>
                </c:pt>
              </c:strCache>
            </c:strRef>
          </c:tx>
          <c:spPr>
            <a:ln w="28575">
              <a:solidFill>
                <a:schemeClr val="accent1"/>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data'!$F$3:$F$21</c:f>
              <c:numCache>
                <c:formatCode>General</c:formatCode>
                <c:ptCount val="19"/>
                <c:pt idx="8" formatCode="_-* #,##0_-;\-* #,##0_-;_-* &quot;-&quot;??_-;_-@_-">
                  <c:v>5140</c:v>
                </c:pt>
                <c:pt idx="9" formatCode="_-* #,##0_-;\-* #,##0_-;_-* &quot;-&quot;??_-;_-@_-">
                  <c:v>4917.2296214036642</c:v>
                </c:pt>
                <c:pt idx="10" formatCode="_-* #,##0_-;\-* #,##0_-;_-* &quot;-&quot;??_-;_-@_-">
                  <c:v>4800.4928632016927</c:v>
                </c:pt>
                <c:pt idx="11" formatCode="_-* #,##0_-;\-* #,##0_-;_-* &quot;-&quot;??_-;_-@_-">
                  <c:v>4800.4928632016927</c:v>
                </c:pt>
                <c:pt idx="12" formatCode="_-* #,##0_-;\-* #,##0_-;_-* &quot;-&quot;??_-;_-@_-">
                  <c:v>4800.4928632016927</c:v>
                </c:pt>
                <c:pt idx="13" formatCode="_-* #,##0_-;\-* #,##0_-;_-* &quot;-&quot;??_-;_-@_-">
                  <c:v>4800.4928632016927</c:v>
                </c:pt>
                <c:pt idx="14" formatCode="_-* #,##0_-;\-* #,##0_-;_-* &quot;-&quot;??_-;_-@_-">
                  <c:v>4800.4928632016927</c:v>
                </c:pt>
                <c:pt idx="15" formatCode="_-* #,##0_-;\-* #,##0_-;_-* &quot;-&quot;??_-;_-@_-">
                  <c:v>4800.4928632016927</c:v>
                </c:pt>
                <c:pt idx="16" formatCode="_-* #,##0_-;\-* #,##0_-;_-* &quot;-&quot;??_-;_-@_-">
                  <c:v>4800.4928632016927</c:v>
                </c:pt>
                <c:pt idx="17" formatCode="_-* #,##0_-;\-* #,##0_-;_-* &quot;-&quot;??_-;_-@_-">
                  <c:v>4800.4928632016927</c:v>
                </c:pt>
                <c:pt idx="18" formatCode="_-* #,##0_-;\-* #,##0_-;_-* &quot;-&quot;??_-;_-@_-">
                  <c:v>4800.4928632016927</c:v>
                </c:pt>
              </c:numCache>
            </c:numRef>
          </c:val>
        </c:ser>
        <c:ser>
          <c:idx val="4"/>
          <c:order val="4"/>
          <c:tx>
            <c:strRef>
              <c:f>'Annualised start data'!$G$2</c:f>
              <c:strCache>
                <c:ptCount val="1"/>
                <c:pt idx="0">
                  <c:v>Intensive Supervision</c:v>
                </c:pt>
              </c:strCache>
            </c:strRef>
          </c:tx>
          <c:spPr>
            <a:ln w="28575">
              <a:solidFill>
                <a:srgbClr val="77933C"/>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data'!$G$3:$G$21</c:f>
              <c:numCache>
                <c:formatCode>_-* #,##0_-;\-* #,##0_-;_-* "-"??_-;_-@_-</c:formatCode>
                <c:ptCount val="19"/>
                <c:pt idx="0">
                  <c:v>1127</c:v>
                </c:pt>
                <c:pt idx="1">
                  <c:v>2459</c:v>
                </c:pt>
                <c:pt idx="2">
                  <c:v>2732</c:v>
                </c:pt>
                <c:pt idx="3">
                  <c:v>2672</c:v>
                </c:pt>
                <c:pt idx="4">
                  <c:v>2496</c:v>
                </c:pt>
                <c:pt idx="5">
                  <c:v>2401</c:v>
                </c:pt>
                <c:pt idx="6">
                  <c:v>2347</c:v>
                </c:pt>
                <c:pt idx="7">
                  <c:v>2716</c:v>
                </c:pt>
                <c:pt idx="8">
                  <c:v>2926</c:v>
                </c:pt>
              </c:numCache>
            </c:numRef>
          </c:val>
        </c:ser>
        <c:ser>
          <c:idx val="5"/>
          <c:order val="5"/>
          <c:tx>
            <c:strRef>
              <c:f>'Annualised start data'!$H$2</c:f>
              <c:strCache>
                <c:ptCount val="1"/>
                <c:pt idx="0">
                  <c:v>Forecast 2016</c:v>
                </c:pt>
              </c:strCache>
            </c:strRef>
          </c:tx>
          <c:spPr>
            <a:ln w="28575">
              <a:solidFill>
                <a:srgbClr val="92D050"/>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data'!$H$3:$H$21</c:f>
              <c:numCache>
                <c:formatCode>General</c:formatCode>
                <c:ptCount val="19"/>
                <c:pt idx="8" formatCode="_-* #,##0_-;\-* #,##0_-;_-* &quot;-&quot;??_-;_-@_-">
                  <c:v>2926</c:v>
                </c:pt>
                <c:pt idx="9" formatCode="_-* #,##0_-;\-* #,##0_-;_-* &quot;-&quot;??_-;_-@_-">
                  <c:v>3146.1846655037002</c:v>
                </c:pt>
                <c:pt idx="10" formatCode="_-* #,##0_-;\-* #,##0_-;_-* &quot;-&quot;??_-;_-@_-">
                  <c:v>3239.8294753472483</c:v>
                </c:pt>
                <c:pt idx="11" formatCode="_-* #,##0_-;\-* #,##0_-;_-* &quot;-&quot;??_-;_-@_-">
                  <c:v>3293.4263079802568</c:v>
                </c:pt>
                <c:pt idx="12" formatCode="_-* #,##0_-;\-* #,##0_-;_-* &quot;-&quot;??_-;_-@_-">
                  <c:v>3345.4667076111032</c:v>
                </c:pt>
                <c:pt idx="13" formatCode="_-* #,##0_-;\-* #,##0_-;_-* &quot;-&quot;??_-;_-@_-">
                  <c:v>3368.6681138454423</c:v>
                </c:pt>
                <c:pt idx="14" formatCode="_-* #,##0_-;\-* #,##0_-;_-* &quot;-&quot;??_-;_-@_-">
                  <c:v>3404.5908421832023</c:v>
                </c:pt>
                <c:pt idx="15" formatCode="_-* #,##0_-;\-* #,##0_-;_-* &quot;-&quot;??_-;_-@_-">
                  <c:v>3441.3517908140452</c:v>
                </c:pt>
                <c:pt idx="16" formatCode="_-* #,##0_-;\-* #,##0_-;_-* &quot;-&quot;??_-;_-@_-">
                  <c:v>3472.7158636889026</c:v>
                </c:pt>
                <c:pt idx="17" formatCode="_-* #,##0_-;\-* #,##0_-;_-* &quot;-&quot;??_-;_-@_-">
                  <c:v>3483.9192397506376</c:v>
                </c:pt>
                <c:pt idx="18" formatCode="_-* #,##0_-;\-* #,##0_-;_-* &quot;-&quot;??_-;_-@_-">
                  <c:v>3515.2598837106593</c:v>
                </c:pt>
              </c:numCache>
            </c:numRef>
          </c:val>
        </c:ser>
        <c:marker val="1"/>
        <c:axId val="74190848"/>
        <c:axId val="74192768"/>
      </c:lineChart>
      <c:catAx>
        <c:axId val="74190848"/>
        <c:scaling>
          <c:orientation val="minMax"/>
        </c:scaling>
        <c:axPos val="b"/>
        <c:title>
          <c:tx>
            <c:rich>
              <a:bodyPr/>
              <a:lstStyle/>
              <a:p>
                <a:pPr>
                  <a:defRPr/>
                </a:pPr>
                <a:r>
                  <a:rPr lang="en-US" sz="1800" b="0">
                    <a:latin typeface="Calibri Light" pitchFamily="34" charset="0"/>
                    <a:cs typeface="Arial" pitchFamily="34" charset="0"/>
                  </a:rPr>
                  <a:t>Fiscal Year data</a:t>
                </a:r>
              </a:p>
            </c:rich>
          </c:tx>
          <c:layout>
            <c:manualLayout>
              <c:xMode val="edge"/>
              <c:yMode val="edge"/>
              <c:x val="0.83030074861759773"/>
              <c:y val="0.94419514239030322"/>
            </c:manualLayout>
          </c:layout>
        </c:title>
        <c:tickLblPos val="nextTo"/>
        <c:txPr>
          <a:bodyPr/>
          <a:lstStyle/>
          <a:p>
            <a:pPr>
              <a:defRPr sz="1800" b="0">
                <a:latin typeface="Calibri Light" pitchFamily="34" charset="0"/>
              </a:defRPr>
            </a:pPr>
            <a:endParaRPr lang="en-US"/>
          </a:p>
        </c:txPr>
        <c:crossAx val="74192768"/>
        <c:crosses val="autoZero"/>
        <c:auto val="1"/>
        <c:lblAlgn val="ctr"/>
        <c:lblOffset val="100"/>
        <c:tickLblSkip val="3"/>
      </c:catAx>
      <c:valAx>
        <c:axId val="74192768"/>
        <c:scaling>
          <c:orientation val="minMax"/>
        </c:scaling>
        <c:axPos val="l"/>
        <c:title>
          <c:tx>
            <c:rich>
              <a:bodyPr rot="-5400000" vert="horz"/>
              <a:lstStyle/>
              <a:p>
                <a:pPr>
                  <a:defRPr b="0"/>
                </a:pPr>
                <a:r>
                  <a:rPr lang="en-NZ" sz="2000" b="0">
                    <a:latin typeface="Calibri Light" pitchFamily="34" charset="0"/>
                    <a:cs typeface="Arial" pitchFamily="34" charset="0"/>
                  </a:rPr>
                  <a:t>Starts</a:t>
                </a:r>
              </a:p>
            </c:rich>
          </c:tx>
          <c:layout>
            <c:manualLayout>
              <c:xMode val="edge"/>
              <c:yMode val="edge"/>
              <c:x val="4.1665585606457467E-3"/>
              <c:y val="8.9482162343173563E-2"/>
            </c:manualLayout>
          </c:layout>
        </c:title>
        <c:numFmt formatCode="#,##0" sourceLinked="0"/>
        <c:tickLblPos val="nextTo"/>
        <c:txPr>
          <a:bodyPr/>
          <a:lstStyle/>
          <a:p>
            <a:pPr>
              <a:defRPr sz="1800" b="0">
                <a:latin typeface="Calibri Light" pitchFamily="34" charset="0"/>
              </a:defRPr>
            </a:pPr>
            <a:endParaRPr lang="en-US"/>
          </a:p>
        </c:txPr>
        <c:crossAx val="74190848"/>
        <c:crosses val="autoZero"/>
        <c:crossBetween val="between"/>
      </c:valAx>
    </c:plotArea>
    <c:plotVisOnly val="1"/>
  </c:chart>
  <c:spPr>
    <a:noFill/>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600">
                <a:solidFill>
                  <a:sysClr val="windowText" lastClr="000000"/>
                </a:solidFill>
              </a:rPr>
              <a:t>Intensive Supervision starts</a:t>
            </a:r>
          </a:p>
        </c:rich>
      </c:tx>
    </c:title>
    <c:plotArea>
      <c:layout/>
      <c:lineChart>
        <c:grouping val="standard"/>
        <c:ser>
          <c:idx val="0"/>
          <c:order val="0"/>
          <c:tx>
            <c:strRef>
              <c:f>'Community starts'!$L$1</c:f>
              <c:strCache>
                <c:ptCount val="1"/>
                <c:pt idx="0">
                  <c:v>Intensive Supervision</c:v>
                </c:pt>
              </c:strCache>
            </c:strRef>
          </c:tx>
          <c:spPr>
            <a:ln w="38100">
              <a:solidFill>
                <a:schemeClr val="tx2"/>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starts'!$L$2:$L$266</c:f>
              <c:numCache>
                <c:formatCode>_-* #,##0_-;\-* #,##0_-;_-* "-"??_-;_-@_-</c:formatCode>
                <c:ptCount val="265"/>
                <c:pt idx="41">
                  <c:v>150</c:v>
                </c:pt>
                <c:pt idx="42">
                  <c:v>121</c:v>
                </c:pt>
                <c:pt idx="43">
                  <c:v>100</c:v>
                </c:pt>
                <c:pt idx="44">
                  <c:v>111</c:v>
                </c:pt>
                <c:pt idx="45">
                  <c:v>114</c:v>
                </c:pt>
                <c:pt idx="46">
                  <c:v>154</c:v>
                </c:pt>
                <c:pt idx="47">
                  <c:v>175</c:v>
                </c:pt>
                <c:pt idx="48">
                  <c:v>202</c:v>
                </c:pt>
                <c:pt idx="49">
                  <c:v>214</c:v>
                </c:pt>
                <c:pt idx="50">
                  <c:v>194</c:v>
                </c:pt>
                <c:pt idx="51">
                  <c:v>194</c:v>
                </c:pt>
                <c:pt idx="52">
                  <c:v>205</c:v>
                </c:pt>
                <c:pt idx="53">
                  <c:v>211</c:v>
                </c:pt>
                <c:pt idx="54">
                  <c:v>213</c:v>
                </c:pt>
                <c:pt idx="55">
                  <c:v>127</c:v>
                </c:pt>
                <c:pt idx="56">
                  <c:v>186</c:v>
                </c:pt>
                <c:pt idx="57">
                  <c:v>213</c:v>
                </c:pt>
                <c:pt idx="58">
                  <c:v>242</c:v>
                </c:pt>
                <c:pt idx="59">
                  <c:v>218</c:v>
                </c:pt>
                <c:pt idx="60">
                  <c:v>242</c:v>
                </c:pt>
                <c:pt idx="61">
                  <c:v>257</c:v>
                </c:pt>
                <c:pt idx="62">
                  <c:v>230</c:v>
                </c:pt>
                <c:pt idx="63">
                  <c:v>235</c:v>
                </c:pt>
                <c:pt idx="64">
                  <c:v>211</c:v>
                </c:pt>
                <c:pt idx="65">
                  <c:v>223</c:v>
                </c:pt>
                <c:pt idx="66">
                  <c:v>232</c:v>
                </c:pt>
                <c:pt idx="67">
                  <c:v>169</c:v>
                </c:pt>
                <c:pt idx="68">
                  <c:v>183</c:v>
                </c:pt>
                <c:pt idx="69">
                  <c:v>265</c:v>
                </c:pt>
                <c:pt idx="70">
                  <c:v>220</c:v>
                </c:pt>
                <c:pt idx="71">
                  <c:v>261</c:v>
                </c:pt>
                <c:pt idx="72">
                  <c:v>246</c:v>
                </c:pt>
                <c:pt idx="73">
                  <c:v>268</c:v>
                </c:pt>
                <c:pt idx="74">
                  <c:v>252</c:v>
                </c:pt>
                <c:pt idx="75">
                  <c:v>210</c:v>
                </c:pt>
                <c:pt idx="76">
                  <c:v>185</c:v>
                </c:pt>
                <c:pt idx="77">
                  <c:v>261</c:v>
                </c:pt>
                <c:pt idx="78">
                  <c:v>235</c:v>
                </c:pt>
                <c:pt idx="79">
                  <c:v>154</c:v>
                </c:pt>
                <c:pt idx="80">
                  <c:v>203</c:v>
                </c:pt>
                <c:pt idx="81">
                  <c:v>232</c:v>
                </c:pt>
                <c:pt idx="82">
                  <c:v>205</c:v>
                </c:pt>
                <c:pt idx="83">
                  <c:v>245</c:v>
                </c:pt>
                <c:pt idx="84">
                  <c:v>222</c:v>
                </c:pt>
                <c:pt idx="85">
                  <c:v>188</c:v>
                </c:pt>
                <c:pt idx="86">
                  <c:v>223</c:v>
                </c:pt>
                <c:pt idx="87">
                  <c:v>235</c:v>
                </c:pt>
                <c:pt idx="88">
                  <c:v>221</c:v>
                </c:pt>
                <c:pt idx="89">
                  <c:v>253</c:v>
                </c:pt>
                <c:pt idx="90">
                  <c:v>191</c:v>
                </c:pt>
                <c:pt idx="91">
                  <c:v>164</c:v>
                </c:pt>
                <c:pt idx="92">
                  <c:v>190</c:v>
                </c:pt>
                <c:pt idx="93">
                  <c:v>222</c:v>
                </c:pt>
                <c:pt idx="94">
                  <c:v>145</c:v>
                </c:pt>
                <c:pt idx="95">
                  <c:v>252</c:v>
                </c:pt>
                <c:pt idx="96">
                  <c:v>212</c:v>
                </c:pt>
                <c:pt idx="97">
                  <c:v>248</c:v>
                </c:pt>
                <c:pt idx="98">
                  <c:v>243</c:v>
                </c:pt>
                <c:pt idx="99">
                  <c:v>174</c:v>
                </c:pt>
                <c:pt idx="100">
                  <c:v>221</c:v>
                </c:pt>
                <c:pt idx="101">
                  <c:v>224</c:v>
                </c:pt>
                <c:pt idx="102">
                  <c:v>172</c:v>
                </c:pt>
                <c:pt idx="103">
                  <c:v>145</c:v>
                </c:pt>
                <c:pt idx="104">
                  <c:v>187</c:v>
                </c:pt>
                <c:pt idx="105">
                  <c:v>207</c:v>
                </c:pt>
                <c:pt idx="106">
                  <c:v>186</c:v>
                </c:pt>
                <c:pt idx="107">
                  <c:v>217</c:v>
                </c:pt>
                <c:pt idx="108">
                  <c:v>177</c:v>
                </c:pt>
                <c:pt idx="109">
                  <c:v>240</c:v>
                </c:pt>
                <c:pt idx="110">
                  <c:v>200</c:v>
                </c:pt>
                <c:pt idx="111">
                  <c:v>177</c:v>
                </c:pt>
                <c:pt idx="112">
                  <c:v>228</c:v>
                </c:pt>
                <c:pt idx="113">
                  <c:v>202</c:v>
                </c:pt>
                <c:pt idx="114">
                  <c:v>194</c:v>
                </c:pt>
                <c:pt idx="115">
                  <c:v>127</c:v>
                </c:pt>
                <c:pt idx="116">
                  <c:v>152</c:v>
                </c:pt>
                <c:pt idx="117">
                  <c:v>181</c:v>
                </c:pt>
                <c:pt idx="118">
                  <c:v>202</c:v>
                </c:pt>
                <c:pt idx="119">
                  <c:v>243</c:v>
                </c:pt>
                <c:pt idx="120">
                  <c:v>201</c:v>
                </c:pt>
                <c:pt idx="121">
                  <c:v>258</c:v>
                </c:pt>
                <c:pt idx="122">
                  <c:v>216</c:v>
                </c:pt>
                <c:pt idx="123">
                  <c:v>257</c:v>
                </c:pt>
                <c:pt idx="124">
                  <c:v>271</c:v>
                </c:pt>
                <c:pt idx="125">
                  <c:v>195</c:v>
                </c:pt>
                <c:pt idx="126">
                  <c:v>227</c:v>
                </c:pt>
                <c:pt idx="127">
                  <c:v>131</c:v>
                </c:pt>
                <c:pt idx="128">
                  <c:v>184</c:v>
                </c:pt>
                <c:pt idx="129">
                  <c:v>244</c:v>
                </c:pt>
                <c:pt idx="130">
                  <c:v>246</c:v>
                </c:pt>
                <c:pt idx="131">
                  <c:v>220</c:v>
                </c:pt>
                <c:pt idx="132">
                  <c:v>267</c:v>
                </c:pt>
                <c:pt idx="133">
                  <c:v>276</c:v>
                </c:pt>
                <c:pt idx="134">
                  <c:v>244</c:v>
                </c:pt>
                <c:pt idx="135">
                  <c:v>270</c:v>
                </c:pt>
                <c:pt idx="136">
                  <c:v>244</c:v>
                </c:pt>
                <c:pt idx="137">
                  <c:v>267</c:v>
                </c:pt>
                <c:pt idx="138">
                  <c:v>256</c:v>
                </c:pt>
                <c:pt idx="139">
                  <c:v>181</c:v>
                </c:pt>
                <c:pt idx="140">
                  <c:v>204</c:v>
                </c:pt>
                <c:pt idx="141">
                  <c:v>231</c:v>
                </c:pt>
                <c:pt idx="142">
                  <c:v>230</c:v>
                </c:pt>
                <c:pt idx="143">
                  <c:v>262</c:v>
                </c:pt>
                <c:pt idx="144">
                  <c:v>261</c:v>
                </c:pt>
                <c:pt idx="145">
                  <c:v>256</c:v>
                </c:pt>
                <c:pt idx="146">
                  <c:v>303</c:v>
                </c:pt>
                <c:pt idx="147">
                  <c:v>280</c:v>
                </c:pt>
              </c:numCache>
            </c:numRef>
          </c:val>
        </c:ser>
        <c:ser>
          <c:idx val="2"/>
          <c:order val="1"/>
          <c:tx>
            <c:strRef>
              <c:f>'Community starts'!$P$1</c:f>
              <c:strCache>
                <c:ptCount val="1"/>
                <c:pt idx="0">
                  <c:v>Forecast 2016</c:v>
                </c:pt>
              </c:strCache>
            </c:strRef>
          </c:tx>
          <c:spPr>
            <a:ln w="31750">
              <a:solidFill>
                <a:schemeClr val="tx2">
                  <a:lumMod val="60000"/>
                  <a:lumOff val="40000"/>
                </a:schemeClr>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starts'!$P$2:$P$266</c:f>
              <c:numCache>
                <c:formatCode>_-* #,##0_-;\-* #,##0_-;_-* "-"??_-;_-@_-</c:formatCode>
                <c:ptCount val="265"/>
                <c:pt idx="148" formatCode="#,##0">
                  <c:v>287.29161789824229</c:v>
                </c:pt>
                <c:pt idx="149" formatCode="#,##0">
                  <c:v>286.15620657768591</c:v>
                </c:pt>
                <c:pt idx="150" formatCode="#,##0">
                  <c:v>259.30015912590409</c:v>
                </c:pt>
                <c:pt idx="151" formatCode="#,##0">
                  <c:v>179.44258878480289</c:v>
                </c:pt>
                <c:pt idx="152" formatCode="#,##0">
                  <c:v>231.28948869471242</c:v>
                </c:pt>
                <c:pt idx="153" formatCode="#,##0">
                  <c:v>249.74359781816102</c:v>
                </c:pt>
                <c:pt idx="154" formatCode="#,##0">
                  <c:v>239.54945640603515</c:v>
                </c:pt>
                <c:pt idx="155" formatCode="#,##0">
                  <c:v>289.10500393574836</c:v>
                </c:pt>
                <c:pt idx="156" formatCode="#,##0">
                  <c:v>285.30654626240806</c:v>
                </c:pt>
                <c:pt idx="157" formatCode="#,##0">
                  <c:v>293.47476510996904</c:v>
                </c:pt>
                <c:pt idx="158" formatCode="#,##0">
                  <c:v>305.68176150909682</c:v>
                </c:pt>
                <c:pt idx="159" formatCode="#,##0">
                  <c:v>287.52953954241895</c:v>
                </c:pt>
                <c:pt idx="160" formatCode="#,##0">
                  <c:v>279.97204649220492</c:v>
                </c:pt>
                <c:pt idx="161" formatCode="#,##0">
                  <c:v>289.53348004289541</c:v>
                </c:pt>
                <c:pt idx="162" formatCode="#,##0">
                  <c:v>268.61272144841166</c:v>
                </c:pt>
                <c:pt idx="163" formatCode="#,##0">
                  <c:v>185.62265980931485</c:v>
                </c:pt>
                <c:pt idx="164" formatCode="#,##0">
                  <c:v>236.76941825913522</c:v>
                </c:pt>
                <c:pt idx="165" formatCode="#,##0">
                  <c:v>259.60712047986186</c:v>
                </c:pt>
                <c:pt idx="166" formatCode="#,##0">
                  <c:v>259.30409349278148</c:v>
                </c:pt>
                <c:pt idx="167" formatCode="#,##0">
                  <c:v>288.45536837076543</c:v>
                </c:pt>
                <c:pt idx="168" formatCode="#,##0">
                  <c:v>285.26650079039229</c:v>
                </c:pt>
                <c:pt idx="169" formatCode="#,##0">
                  <c:v>287.48506518983288</c:v>
                </c:pt>
                <c:pt idx="170" formatCode="#,##0">
                  <c:v>310.90123715196103</c:v>
                </c:pt>
                <c:pt idx="171" formatCode="#,##0">
                  <c:v>295.62007250538932</c:v>
                </c:pt>
                <c:pt idx="172" formatCode="#,##0">
                  <c:v>288.47015775448585</c:v>
                </c:pt>
                <c:pt idx="173" formatCode="#,##0">
                  <c:v>296.56997306201316</c:v>
                </c:pt>
                <c:pt idx="174" formatCode="#,##0">
                  <c:v>275.4122854352164</c:v>
                </c:pt>
                <c:pt idx="175" formatCode="#,##0">
                  <c:v>197.77935572473112</c:v>
                </c:pt>
                <c:pt idx="176" formatCode="#,##0">
                  <c:v>240.64667716733425</c:v>
                </c:pt>
                <c:pt idx="177" formatCode="#,##0">
                  <c:v>260.43724441882472</c:v>
                </c:pt>
                <c:pt idx="178" formatCode="#,##0">
                  <c:v>254.64557183276531</c:v>
                </c:pt>
                <c:pt idx="179" formatCode="#,##0">
                  <c:v>293.3770602752839</c:v>
                </c:pt>
                <c:pt idx="180" formatCode="#,##0">
                  <c:v>292.08160746241879</c:v>
                </c:pt>
                <c:pt idx="181" formatCode="#,##0">
                  <c:v>295.55736479311776</c:v>
                </c:pt>
                <c:pt idx="182" formatCode="#,##0">
                  <c:v>316.90492687825639</c:v>
                </c:pt>
                <c:pt idx="183" formatCode="#,##0">
                  <c:v>300.54917899613599</c:v>
                </c:pt>
                <c:pt idx="184" formatCode="#,##0">
                  <c:v>295.77047823503085</c:v>
                </c:pt>
                <c:pt idx="185" formatCode="#,##0">
                  <c:v>300.62270571469185</c:v>
                </c:pt>
                <c:pt idx="186" formatCode="#,##0">
                  <c:v>277.23879173809007</c:v>
                </c:pt>
                <c:pt idx="187" formatCode="#,##0">
                  <c:v>195.22013799125847</c:v>
                </c:pt>
                <c:pt idx="188" formatCode="#,##0">
                  <c:v>243.64011118589863</c:v>
                </c:pt>
                <c:pt idx="189" formatCode="#,##0">
                  <c:v>265.60366295870301</c:v>
                </c:pt>
                <c:pt idx="190" formatCode="#,##0">
                  <c:v>261.48985209529724</c:v>
                </c:pt>
                <c:pt idx="191" formatCode="#,##0">
                  <c:v>297.48921299355965</c:v>
                </c:pt>
                <c:pt idx="192" formatCode="#,##0">
                  <c:v>295.38028403106307</c:v>
                </c:pt>
                <c:pt idx="193" formatCode="#,##0">
                  <c:v>299.99801441198781</c:v>
                </c:pt>
                <c:pt idx="194" formatCode="#,##0">
                  <c:v>320.07352496132251</c:v>
                </c:pt>
                <c:pt idx="195" formatCode="#,##0">
                  <c:v>302.19032809312</c:v>
                </c:pt>
                <c:pt idx="196" formatCode="#,##0">
                  <c:v>293.91543084922642</c:v>
                </c:pt>
                <c:pt idx="197" formatCode="#,##0">
                  <c:v>301.03129030511917</c:v>
                </c:pt>
                <c:pt idx="198" formatCode="#,##0">
                  <c:v>279.49838739776948</c:v>
                </c:pt>
                <c:pt idx="199" formatCode="#,##0">
                  <c:v>199.62483138941391</c:v>
                </c:pt>
                <c:pt idx="200" formatCode="#,##0">
                  <c:v>246.05730794154275</c:v>
                </c:pt>
                <c:pt idx="201" formatCode="#,##0">
                  <c:v>267.131864106752</c:v>
                </c:pt>
                <c:pt idx="202" formatCode="#,##0">
                  <c:v>263.3316452022467</c:v>
                </c:pt>
                <c:pt idx="203" formatCode="#,##0">
                  <c:v>299.28189031602665</c:v>
                </c:pt>
                <c:pt idx="204" formatCode="#,##0">
                  <c:v>296.53359887091489</c:v>
                </c:pt>
                <c:pt idx="205" formatCode="#,##0">
                  <c:v>299.27046766178199</c:v>
                </c:pt>
                <c:pt idx="206" formatCode="#,##0">
                  <c:v>320.82771609117157</c:v>
                </c:pt>
                <c:pt idx="207" formatCode="#,##0">
                  <c:v>304.93334994114633</c:v>
                </c:pt>
                <c:pt idx="208" formatCode="#,##0">
                  <c:v>299.24940022358317</c:v>
                </c:pt>
                <c:pt idx="209" formatCode="#,##0">
                  <c:v>305.69735770857227</c:v>
                </c:pt>
                <c:pt idx="210" formatCode="#,##0">
                  <c:v>283.33507927166744</c:v>
                </c:pt>
                <c:pt idx="211" formatCode="#,##0">
                  <c:v>203.00115784108064</c:v>
                </c:pt>
                <c:pt idx="212" formatCode="#,##0">
                  <c:v>249.64154785334227</c:v>
                </c:pt>
                <c:pt idx="213" formatCode="#,##0">
                  <c:v>270.56474948663839</c:v>
                </c:pt>
                <c:pt idx="214" formatCode="#,##0">
                  <c:v>265.72040103107878</c:v>
                </c:pt>
                <c:pt idx="215" formatCode="#,##0">
                  <c:v>302.13977711986843</c:v>
                </c:pt>
                <c:pt idx="216" formatCode="#,##0">
                  <c:v>300.20983795327083</c:v>
                </c:pt>
                <c:pt idx="217" formatCode="#,##0">
                  <c:v>304.18959992643516</c:v>
                </c:pt>
                <c:pt idx="218" formatCode="#,##0">
                  <c:v>324.88574192022162</c:v>
                </c:pt>
                <c:pt idx="219" formatCode="#,##0">
                  <c:v>307.89062637210571</c:v>
                </c:pt>
                <c:pt idx="220" formatCode="#,##0">
                  <c:v>301.35614160429179</c:v>
                </c:pt>
                <c:pt idx="221" formatCode="#,##0">
                  <c:v>308.02263523947875</c:v>
                </c:pt>
                <c:pt idx="222" formatCode="#,##0">
                  <c:v>285.82148201576069</c:v>
                </c:pt>
                <c:pt idx="223" formatCode="#,##0">
                  <c:v>205.10559030148863</c:v>
                </c:pt>
                <c:pt idx="224" formatCode="#,##0">
                  <c:v>251.95569184766123</c:v>
                </c:pt>
                <c:pt idx="225" formatCode="#,##0">
                  <c:v>273.489291750733</c:v>
                </c:pt>
                <c:pt idx="226" formatCode="#,##0">
                  <c:v>269.67329081243707</c:v>
                </c:pt>
                <c:pt idx="227" formatCode="#,##0">
                  <c:v>305.79806782095221</c:v>
                </c:pt>
                <c:pt idx="228" formatCode="#,##0">
                  <c:v>303.16363120247831</c:v>
                </c:pt>
                <c:pt idx="229" formatCode="#,##0">
                  <c:v>306.4275198668193</c:v>
                </c:pt>
                <c:pt idx="230" formatCode="#,##0">
                  <c:v>327.34817910610985</c:v>
                </c:pt>
                <c:pt idx="231" formatCode="#,##0">
                  <c:v>310.73547877487584</c:v>
                </c:pt>
                <c:pt idx="232" formatCode="#,##0">
                  <c:v>304.28114212815234</c:v>
                </c:pt>
                <c:pt idx="233" formatCode="#,##0">
                  <c:v>311.03713275557629</c:v>
                </c:pt>
                <c:pt idx="234" formatCode="#,##0">
                  <c:v>289.07116464291539</c:v>
                </c:pt>
                <c:pt idx="235" formatCode="#,##0">
                  <c:v>208.83248085473136</c:v>
                </c:pt>
                <c:pt idx="236" formatCode="#,##0">
                  <c:v>255.3064376174961</c:v>
                </c:pt>
                <c:pt idx="237" formatCode="#,##0">
                  <c:v>275.96158283053802</c:v>
                </c:pt>
                <c:pt idx="238" formatCode="#,##0">
                  <c:v>271.19936542589954</c:v>
                </c:pt>
                <c:pt idx="239" formatCode="#,##0">
                  <c:v>307.31525377754826</c:v>
                </c:pt>
                <c:pt idx="240" formatCode="#,##0">
                  <c:v>305.20012590824001</c:v>
                </c:pt>
                <c:pt idx="241" formatCode="#,##0">
                  <c:v>308.8749341006224</c:v>
                </c:pt>
                <c:pt idx="242" formatCode="#,##0">
                  <c:v>329.71749895850587</c:v>
                </c:pt>
                <c:pt idx="243" formatCode="#,##0">
                  <c:v>312.64474224345821</c:v>
                </c:pt>
                <c:pt idx="244" formatCode="#,##0">
                  <c:v>305.69527608374273</c:v>
                </c:pt>
                <c:pt idx="245" formatCode="#,##0">
                  <c:v>311.7123706458143</c:v>
                </c:pt>
                <c:pt idx="246" formatCode="#,##0">
                  <c:v>289.09384942626122</c:v>
                </c:pt>
                <c:pt idx="247" formatCode="#,##0">
                  <c:v>208.38712028980495</c:v>
                </c:pt>
                <c:pt idx="248" formatCode="#,##0">
                  <c:v>255.09450202736562</c:v>
                </c:pt>
                <c:pt idx="249" formatCode="#,##0">
                  <c:v>276.32554656766928</c:v>
                </c:pt>
                <c:pt idx="250" formatCode="#,##0">
                  <c:v>272.1022597974366</c:v>
                </c:pt>
                <c:pt idx="251" formatCode="#,##0">
                  <c:v>308.30467735803137</c:v>
                </c:pt>
                <c:pt idx="252" formatCode="#,##0">
                  <c:v>305.96646225192484</c:v>
                </c:pt>
                <c:pt idx="253" formatCode="#,##0">
                  <c:v>309.57177346468001</c:v>
                </c:pt>
                <c:pt idx="254" formatCode="#,##0">
                  <c:v>330.56654589494963</c:v>
                </c:pt>
                <c:pt idx="255" formatCode="#,##0">
                  <c:v>313.91865254830554</c:v>
                </c:pt>
                <c:pt idx="256" formatCode="#,##0">
                  <c:v>307.50147699207326</c:v>
                </c:pt>
                <c:pt idx="257" formatCode="#,##0">
                  <c:v>314.23100280284291</c:v>
                </c:pt>
                <c:pt idx="258" formatCode="#,##0">
                  <c:v>292.20310934734181</c:v>
                </c:pt>
                <c:pt idx="259" formatCode="#,##0">
                  <c:v>211.84430615747092</c:v>
                </c:pt>
                <c:pt idx="260" formatCode="#,##0">
                  <c:v>258.6010700030883</c:v>
                </c:pt>
                <c:pt idx="261" formatCode="#,##0">
                  <c:v>279.80088971708585</c:v>
                </c:pt>
                <c:pt idx="262" formatCode="#,##0">
                  <c:v>275.59596715777298</c:v>
                </c:pt>
                <c:pt idx="263" formatCode="#,##0">
                  <c:v>311.86651981813469</c:v>
                </c:pt>
                <c:pt idx="264" formatCode="#,##0">
                  <c:v>309.55856980691334</c:v>
                </c:pt>
              </c:numCache>
            </c:numRef>
          </c:val>
        </c:ser>
        <c:ser>
          <c:idx val="1"/>
          <c:order val="2"/>
          <c:tx>
            <c:strRef>
              <c:f>'Community starts'!$N$1</c:f>
              <c:strCache>
                <c:ptCount val="1"/>
                <c:pt idx="0">
                  <c:v>Forecast 2015</c:v>
                </c:pt>
              </c:strCache>
            </c:strRef>
          </c:tx>
          <c:spPr>
            <a:ln w="31750">
              <a:solidFill>
                <a:srgbClr val="92D050"/>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starts'!$N$2:$N$266</c:f>
              <c:numCache>
                <c:formatCode>_-* #,##0_-;\-* #,##0_-;_-* "-"??_-;_-@_-</c:formatCode>
                <c:ptCount val="265"/>
                <c:pt idx="137">
                  <c:v>240.99940886115053</c:v>
                </c:pt>
                <c:pt idx="138">
                  <c:v>250.09838575816894</c:v>
                </c:pt>
                <c:pt idx="139">
                  <c:v>184.95356525727988</c:v>
                </c:pt>
                <c:pt idx="140">
                  <c:v>194.43090146159278</c:v>
                </c:pt>
                <c:pt idx="141">
                  <c:v>258.92029373690917</c:v>
                </c:pt>
                <c:pt idx="142">
                  <c:v>247.28336965742457</c:v>
                </c:pt>
                <c:pt idx="143">
                  <c:v>257.35896090082036</c:v>
                </c:pt>
                <c:pt idx="144">
                  <c:v>269.41027544929761</c:v>
                </c:pt>
                <c:pt idx="145">
                  <c:v>286.77849781910675</c:v>
                </c:pt>
                <c:pt idx="146">
                  <c:v>254.35448974958192</c:v>
                </c:pt>
                <c:pt idx="147">
                  <c:v>267.02510238756008</c:v>
                </c:pt>
                <c:pt idx="148">
                  <c:v>271.40072521036234</c:v>
                </c:pt>
                <c:pt idx="149">
                  <c:v>249.07052820416826</c:v>
                </c:pt>
                <c:pt idx="150">
                  <c:v>252.2468224805954</c:v>
                </c:pt>
                <c:pt idx="151">
                  <c:v>191.3039805916759</c:v>
                </c:pt>
                <c:pt idx="152">
                  <c:v>210.62702267191855</c:v>
                </c:pt>
                <c:pt idx="153">
                  <c:v>262.43493980511352</c:v>
                </c:pt>
                <c:pt idx="154">
                  <c:v>252.66205595243559</c:v>
                </c:pt>
                <c:pt idx="155">
                  <c:v>266.92904799790114</c:v>
                </c:pt>
                <c:pt idx="156">
                  <c:v>270.07923207508873</c:v>
                </c:pt>
                <c:pt idx="157">
                  <c:v>295.52526328594143</c:v>
                </c:pt>
                <c:pt idx="158">
                  <c:v>254.35448974958192</c:v>
                </c:pt>
                <c:pt idx="159">
                  <c:v>267.02510238756008</c:v>
                </c:pt>
                <c:pt idx="160">
                  <c:v>271.40072521036234</c:v>
                </c:pt>
                <c:pt idx="161">
                  <c:v>249.07052820416826</c:v>
                </c:pt>
                <c:pt idx="162">
                  <c:v>252.2468224805954</c:v>
                </c:pt>
                <c:pt idx="163">
                  <c:v>191.3039805916759</c:v>
                </c:pt>
                <c:pt idx="164">
                  <c:v>210.62702267191855</c:v>
                </c:pt>
                <c:pt idx="165">
                  <c:v>262.43493980511352</c:v>
                </c:pt>
                <c:pt idx="166">
                  <c:v>252.66205595243559</c:v>
                </c:pt>
                <c:pt idx="167">
                  <c:v>266.92904799790114</c:v>
                </c:pt>
                <c:pt idx="168">
                  <c:v>270.07923207508873</c:v>
                </c:pt>
                <c:pt idx="169">
                  <c:v>295.52526328594143</c:v>
                </c:pt>
                <c:pt idx="170">
                  <c:v>254.35448974958192</c:v>
                </c:pt>
                <c:pt idx="171">
                  <c:v>267.02510238756008</c:v>
                </c:pt>
                <c:pt idx="172">
                  <c:v>271.40072521036234</c:v>
                </c:pt>
                <c:pt idx="173">
                  <c:v>249.07052820416826</c:v>
                </c:pt>
                <c:pt idx="174">
                  <c:v>252.2468224805954</c:v>
                </c:pt>
                <c:pt idx="175">
                  <c:v>191.3039805916759</c:v>
                </c:pt>
                <c:pt idx="176">
                  <c:v>210.62702267191855</c:v>
                </c:pt>
                <c:pt idx="177">
                  <c:v>262.43493980511352</c:v>
                </c:pt>
                <c:pt idx="178">
                  <c:v>252.66205595243559</c:v>
                </c:pt>
                <c:pt idx="179">
                  <c:v>266.92904799790114</c:v>
                </c:pt>
                <c:pt idx="180">
                  <c:v>270.07923207508873</c:v>
                </c:pt>
                <c:pt idx="181">
                  <c:v>295.52526328594143</c:v>
                </c:pt>
                <c:pt idx="182">
                  <c:v>254.35448974958192</c:v>
                </c:pt>
                <c:pt idx="183">
                  <c:v>267.02510238756008</c:v>
                </c:pt>
                <c:pt idx="184">
                  <c:v>271.40072521036234</c:v>
                </c:pt>
                <c:pt idx="185">
                  <c:v>249.07052820416826</c:v>
                </c:pt>
                <c:pt idx="186">
                  <c:v>252.2468224805954</c:v>
                </c:pt>
                <c:pt idx="187">
                  <c:v>191.3039805916759</c:v>
                </c:pt>
                <c:pt idx="188">
                  <c:v>210.62702267191855</c:v>
                </c:pt>
                <c:pt idx="189">
                  <c:v>262.43493980511352</c:v>
                </c:pt>
                <c:pt idx="190">
                  <c:v>252.66205595243559</c:v>
                </c:pt>
                <c:pt idx="191">
                  <c:v>266.92904799790114</c:v>
                </c:pt>
                <c:pt idx="192">
                  <c:v>270.07923207508873</c:v>
                </c:pt>
                <c:pt idx="193">
                  <c:v>295.52526328594143</c:v>
                </c:pt>
                <c:pt idx="194">
                  <c:v>254.35448974958192</c:v>
                </c:pt>
                <c:pt idx="195">
                  <c:v>267.02510238756008</c:v>
                </c:pt>
                <c:pt idx="196">
                  <c:v>271.40072521036234</c:v>
                </c:pt>
                <c:pt idx="197">
                  <c:v>249.07052820416826</c:v>
                </c:pt>
                <c:pt idx="198">
                  <c:v>252.2468224805954</c:v>
                </c:pt>
                <c:pt idx="199">
                  <c:v>191.3039805916759</c:v>
                </c:pt>
                <c:pt idx="200">
                  <c:v>210.62702267191855</c:v>
                </c:pt>
                <c:pt idx="201">
                  <c:v>262.43493980511352</c:v>
                </c:pt>
                <c:pt idx="202">
                  <c:v>252.66205595243559</c:v>
                </c:pt>
                <c:pt idx="203">
                  <c:v>266.92904799790114</c:v>
                </c:pt>
                <c:pt idx="204">
                  <c:v>270.07923207508873</c:v>
                </c:pt>
                <c:pt idx="205">
                  <c:v>295.52526328594143</c:v>
                </c:pt>
                <c:pt idx="206">
                  <c:v>254.35448974958192</c:v>
                </c:pt>
                <c:pt idx="207">
                  <c:v>267.02510238756008</c:v>
                </c:pt>
                <c:pt idx="208">
                  <c:v>271.40072521036234</c:v>
                </c:pt>
                <c:pt idx="209">
                  <c:v>249.07052820416826</c:v>
                </c:pt>
                <c:pt idx="210">
                  <c:v>252.2468224805954</c:v>
                </c:pt>
                <c:pt idx="211">
                  <c:v>191.3039805916759</c:v>
                </c:pt>
                <c:pt idx="212">
                  <c:v>210.62702267191855</c:v>
                </c:pt>
                <c:pt idx="213">
                  <c:v>262.43493980511352</c:v>
                </c:pt>
                <c:pt idx="214">
                  <c:v>252.66205595243559</c:v>
                </c:pt>
                <c:pt idx="215">
                  <c:v>266.92904799790114</c:v>
                </c:pt>
                <c:pt idx="216">
                  <c:v>270.07923207508873</c:v>
                </c:pt>
                <c:pt idx="217">
                  <c:v>295.52526328594143</c:v>
                </c:pt>
                <c:pt idx="218">
                  <c:v>254.35448974958192</c:v>
                </c:pt>
                <c:pt idx="219">
                  <c:v>267.02510238756008</c:v>
                </c:pt>
                <c:pt idx="220">
                  <c:v>271.40072521036234</c:v>
                </c:pt>
                <c:pt idx="221">
                  <c:v>249.07052820416826</c:v>
                </c:pt>
                <c:pt idx="222">
                  <c:v>252.2468224805954</c:v>
                </c:pt>
                <c:pt idx="223">
                  <c:v>191.3039805916759</c:v>
                </c:pt>
                <c:pt idx="224">
                  <c:v>210.62702267191855</c:v>
                </c:pt>
                <c:pt idx="225">
                  <c:v>262.43493980511352</c:v>
                </c:pt>
                <c:pt idx="226">
                  <c:v>252.66205595243559</c:v>
                </c:pt>
                <c:pt idx="227">
                  <c:v>266.92904799790114</c:v>
                </c:pt>
                <c:pt idx="228">
                  <c:v>270.07923207508873</c:v>
                </c:pt>
                <c:pt idx="229">
                  <c:v>295.52526328594143</c:v>
                </c:pt>
                <c:pt idx="230">
                  <c:v>254.35448974958192</c:v>
                </c:pt>
                <c:pt idx="231">
                  <c:v>267.02510238756008</c:v>
                </c:pt>
                <c:pt idx="232">
                  <c:v>271.40072521036234</c:v>
                </c:pt>
                <c:pt idx="233">
                  <c:v>249.07052820416826</c:v>
                </c:pt>
                <c:pt idx="234">
                  <c:v>252.2468224805954</c:v>
                </c:pt>
                <c:pt idx="235">
                  <c:v>191.3039805916759</c:v>
                </c:pt>
                <c:pt idx="236">
                  <c:v>210.62702267191855</c:v>
                </c:pt>
                <c:pt idx="237">
                  <c:v>262.43493980511352</c:v>
                </c:pt>
                <c:pt idx="238">
                  <c:v>252.66205595243559</c:v>
                </c:pt>
                <c:pt idx="239">
                  <c:v>266.92904799790114</c:v>
                </c:pt>
                <c:pt idx="240">
                  <c:v>270.07923207508873</c:v>
                </c:pt>
                <c:pt idx="241">
                  <c:v>295.52526328594143</c:v>
                </c:pt>
                <c:pt idx="242">
                  <c:v>254.35448974958192</c:v>
                </c:pt>
                <c:pt idx="243">
                  <c:v>267.02510238756008</c:v>
                </c:pt>
                <c:pt idx="244">
                  <c:v>271.40072521036234</c:v>
                </c:pt>
                <c:pt idx="245">
                  <c:v>249.07052820416826</c:v>
                </c:pt>
                <c:pt idx="246">
                  <c:v>252.2468224805954</c:v>
                </c:pt>
                <c:pt idx="247">
                  <c:v>191.3039805916759</c:v>
                </c:pt>
                <c:pt idx="248">
                  <c:v>210.62702267191855</c:v>
                </c:pt>
                <c:pt idx="249">
                  <c:v>262.43493980511352</c:v>
                </c:pt>
                <c:pt idx="250">
                  <c:v>252.66205595243559</c:v>
                </c:pt>
                <c:pt idx="251">
                  <c:v>266.92904799790114</c:v>
                </c:pt>
                <c:pt idx="252">
                  <c:v>270.07923207508873</c:v>
                </c:pt>
              </c:numCache>
            </c:numRef>
          </c:val>
        </c:ser>
        <c:marker val="1"/>
        <c:axId val="69768704"/>
        <c:axId val="69770624"/>
      </c:lineChart>
      <c:dateAx>
        <c:axId val="69768704"/>
        <c:scaling>
          <c:orientation val="minMax"/>
        </c:scaling>
        <c:axPos val="b"/>
        <c:title>
          <c:tx>
            <c:rich>
              <a:bodyPr/>
              <a:lstStyle/>
              <a:p>
                <a:pPr>
                  <a:defRPr/>
                </a:pPr>
                <a:r>
                  <a:rPr lang="en-NZ" sz="1400">
                    <a:solidFill>
                      <a:sysClr val="windowText" lastClr="000000"/>
                    </a:solidFill>
                  </a:rPr>
                  <a:t>Monthly data</a:t>
                </a:r>
              </a:p>
            </c:rich>
          </c:tx>
        </c:title>
        <c:numFmt formatCode="mmm\-yy" sourceLinked="0"/>
        <c:tickLblPos val="nextTo"/>
        <c:txPr>
          <a:bodyPr rot="-2700000"/>
          <a:lstStyle/>
          <a:p>
            <a:pPr>
              <a:defRPr/>
            </a:pPr>
            <a:endParaRPr lang="en-US"/>
          </a:p>
        </c:txPr>
        <c:crossAx val="69770624"/>
        <c:crosses val="autoZero"/>
        <c:auto val="1"/>
        <c:lblOffset val="100"/>
        <c:majorUnit val="12"/>
        <c:majorTimeUnit val="months"/>
      </c:dateAx>
      <c:valAx>
        <c:axId val="69770624"/>
        <c:scaling>
          <c:orientation val="minMax"/>
        </c:scaling>
        <c:axPos val="l"/>
        <c:majorGridlines/>
        <c:title>
          <c:tx>
            <c:rich>
              <a:bodyPr rot="-5400000" vert="horz"/>
              <a:lstStyle/>
              <a:p>
                <a:pPr>
                  <a:defRPr/>
                </a:pPr>
                <a:r>
                  <a:rPr lang="en-NZ" sz="1400">
                    <a:solidFill>
                      <a:sysClr val="windowText" lastClr="000000"/>
                    </a:solidFill>
                  </a:rPr>
                  <a:t>Starts</a:t>
                </a:r>
              </a:p>
            </c:rich>
          </c:tx>
        </c:title>
        <c:numFmt formatCode="_-* #,##0_-;\-* #,##0_-;_-* &quot;-&quot;??_-;_-@_-" sourceLinked="1"/>
        <c:tickLblPos val="nextTo"/>
        <c:crossAx val="69768704"/>
        <c:crosses val="autoZero"/>
        <c:crossBetween val="between"/>
      </c:valAx>
    </c:plotArea>
    <c:legend>
      <c:legendPos val="b"/>
    </c:legend>
    <c:plotVisOnly val="1"/>
    <c:dispBlanksAs val="gap"/>
  </c:chart>
  <c:txPr>
    <a:bodyPr/>
    <a:lstStyle/>
    <a:p>
      <a:pPr>
        <a:defRPr sz="1200" b="1">
          <a:solidFill>
            <a:schemeClr val="tx2"/>
          </a:solidFill>
          <a:latin typeface="Arial" pitchFamily="34" charset="0"/>
          <a:cs typeface="Arial" pitchFamily="34" charset="0"/>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Intensive Supervision muster</a:t>
            </a:r>
          </a:p>
        </c:rich>
      </c:tx>
    </c:title>
    <c:plotArea>
      <c:layout/>
      <c:lineChart>
        <c:grouping val="standard"/>
        <c:ser>
          <c:idx val="6"/>
          <c:order val="0"/>
          <c:tx>
            <c:strRef>
              <c:f>'Community times'!$H$1</c:f>
              <c:strCache>
                <c:ptCount val="1"/>
                <c:pt idx="0">
                  <c:v>Intensive Supervision</c:v>
                </c:pt>
              </c:strCache>
            </c:strRef>
          </c:tx>
          <c:spPr>
            <a:ln w="38100">
              <a:solidFill>
                <a:schemeClr val="tx2"/>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times'!$H$2:$H$230</c:f>
              <c:numCache>
                <c:formatCode>_-* #,##0_-;\-* #,##0_-;_-* "-"??_-;_-@_-</c:formatCode>
                <c:ptCount val="229"/>
                <c:pt idx="16">
                  <c:v>312.25439503619441</c:v>
                </c:pt>
                <c:pt idx="17">
                  <c:v>321.23609022556388</c:v>
                </c:pt>
                <c:pt idx="18">
                  <c:v>327.76904647819839</c:v>
                </c:pt>
                <c:pt idx="19">
                  <c:v>328.2573320719016</c:v>
                </c:pt>
                <c:pt idx="20">
                  <c:v>326.81589767016902</c:v>
                </c:pt>
                <c:pt idx="21">
                  <c:v>322.24650349650352</c:v>
                </c:pt>
                <c:pt idx="22">
                  <c:v>321.67929292929296</c:v>
                </c:pt>
                <c:pt idx="23">
                  <c:v>323.35469202149648</c:v>
                </c:pt>
                <c:pt idx="24">
                  <c:v>329.82106547376981</c:v>
                </c:pt>
                <c:pt idx="25">
                  <c:v>337.57394084732215</c:v>
                </c:pt>
                <c:pt idx="26">
                  <c:v>336.52482269503548</c:v>
                </c:pt>
                <c:pt idx="27">
                  <c:v>338.25126017836368</c:v>
                </c:pt>
                <c:pt idx="28">
                  <c:v>344.80851063829789</c:v>
                </c:pt>
                <c:pt idx="29">
                  <c:v>351.08586830958797</c:v>
                </c:pt>
                <c:pt idx="30">
                  <c:v>351.1869266055046</c:v>
                </c:pt>
                <c:pt idx="31">
                  <c:v>345.91234010534237</c:v>
                </c:pt>
                <c:pt idx="32">
                  <c:v>343.00376647834275</c:v>
                </c:pt>
                <c:pt idx="33">
                  <c:v>339.11156261544147</c:v>
                </c:pt>
                <c:pt idx="34">
                  <c:v>340.80260707635011</c:v>
                </c:pt>
                <c:pt idx="35">
                  <c:v>340.38123167155425</c:v>
                </c:pt>
                <c:pt idx="36">
                  <c:v>342.6885065885798</c:v>
                </c:pt>
                <c:pt idx="37">
                  <c:v>348.63288370397373</c:v>
                </c:pt>
                <c:pt idx="38">
                  <c:v>348.89511754068718</c:v>
                </c:pt>
                <c:pt idx="39">
                  <c:v>351.81204379562041</c:v>
                </c:pt>
                <c:pt idx="40">
                  <c:v>351.2822402358143</c:v>
                </c:pt>
                <c:pt idx="41">
                  <c:v>350.94113372093022</c:v>
                </c:pt>
                <c:pt idx="42">
                  <c:v>354.00362976406535</c:v>
                </c:pt>
                <c:pt idx="43">
                  <c:v>351.54562043795619</c:v>
                </c:pt>
                <c:pt idx="44">
                  <c:v>348.60144927536231</c:v>
                </c:pt>
                <c:pt idx="45">
                  <c:v>350.54455445544556</c:v>
                </c:pt>
                <c:pt idx="46">
                  <c:v>347.77286135693214</c:v>
                </c:pt>
                <c:pt idx="47">
                  <c:v>346.58753709198811</c:v>
                </c:pt>
                <c:pt idx="48">
                  <c:v>349.70059880239523</c:v>
                </c:pt>
                <c:pt idx="49">
                  <c:v>355.00192901234567</c:v>
                </c:pt>
                <c:pt idx="50">
                  <c:v>360.01560671088566</c:v>
                </c:pt>
                <c:pt idx="51">
                  <c:v>357.80718701700152</c:v>
                </c:pt>
                <c:pt idx="52">
                  <c:v>358.7404725609756</c:v>
                </c:pt>
                <c:pt idx="53">
                  <c:v>359.83753822629967</c:v>
                </c:pt>
                <c:pt idx="54">
                  <c:v>361.59409020217731</c:v>
                </c:pt>
                <c:pt idx="55">
                  <c:v>358.92137877614255</c:v>
                </c:pt>
                <c:pt idx="56">
                  <c:v>360.01634877384197</c:v>
                </c:pt>
                <c:pt idx="57">
                  <c:v>361.13716295427901</c:v>
                </c:pt>
                <c:pt idx="58">
                  <c:v>365.8535414165666</c:v>
                </c:pt>
                <c:pt idx="59">
                  <c:v>366</c:v>
                </c:pt>
                <c:pt idx="60">
                  <c:v>364.97355769230768</c:v>
                </c:pt>
                <c:pt idx="61">
                  <c:v>363.70892018779341</c:v>
                </c:pt>
                <c:pt idx="62">
                  <c:v>359.46428571428572</c:v>
                </c:pt>
                <c:pt idx="63">
                  <c:v>366</c:v>
                </c:pt>
                <c:pt idx="64">
                  <c:v>362.94393638170976</c:v>
                </c:pt>
                <c:pt idx="65">
                  <c:v>367.32502011263074</c:v>
                </c:pt>
                <c:pt idx="66">
                  <c:v>364.96149169031213</c:v>
                </c:pt>
                <c:pt idx="67">
                  <c:v>362.86029411764707</c:v>
                </c:pt>
                <c:pt idx="68">
                  <c:v>362.01431492842534</c:v>
                </c:pt>
                <c:pt idx="69">
                  <c:v>365.1502057613169</c:v>
                </c:pt>
                <c:pt idx="70">
                  <c:v>359.38688789963578</c:v>
                </c:pt>
                <c:pt idx="71">
                  <c:v>363.20197044334975</c:v>
                </c:pt>
                <c:pt idx="72">
                  <c:v>363.7838400666389</c:v>
                </c:pt>
                <c:pt idx="73">
                  <c:v>366.52528207271206</c:v>
                </c:pt>
                <c:pt idx="74">
                  <c:v>371.36808510638298</c:v>
                </c:pt>
                <c:pt idx="75">
                  <c:v>368.87802804929879</c:v>
                </c:pt>
                <c:pt idx="76">
                  <c:v>373.97033898305085</c:v>
                </c:pt>
                <c:pt idx="77">
                  <c:v>376.24037639007702</c:v>
                </c:pt>
                <c:pt idx="78">
                  <c:v>376.59957627118644</c:v>
                </c:pt>
                <c:pt idx="79">
                  <c:v>371.0781383432963</c:v>
                </c:pt>
                <c:pt idx="80">
                  <c:v>371.01213697442569</c:v>
                </c:pt>
                <c:pt idx="81">
                  <c:v>374.76106970626915</c:v>
                </c:pt>
                <c:pt idx="82">
                  <c:v>368.4958641706574</c:v>
                </c:pt>
                <c:pt idx="83">
                  <c:v>369.55660783469654</c:v>
                </c:pt>
                <c:pt idx="84">
                  <c:v>371.99531516183987</c:v>
                </c:pt>
                <c:pt idx="85">
                  <c:v>371.47928994082838</c:v>
                </c:pt>
                <c:pt idx="86">
                  <c:v>371.73940411246326</c:v>
                </c:pt>
                <c:pt idx="87">
                  <c:v>366.48133116883116</c:v>
                </c:pt>
                <c:pt idx="88">
                  <c:v>373.29876346230554</c:v>
                </c:pt>
                <c:pt idx="89">
                  <c:v>376.24200000000002</c:v>
                </c:pt>
                <c:pt idx="90">
                  <c:v>376.81602842479276</c:v>
                </c:pt>
                <c:pt idx="91">
                  <c:v>375.35869136775722</c:v>
                </c:pt>
                <c:pt idx="92">
                  <c:v>371.25145971195019</c:v>
                </c:pt>
                <c:pt idx="93">
                  <c:v>362.91983282674772</c:v>
                </c:pt>
                <c:pt idx="94">
                  <c:v>365.27279521674143</c:v>
                </c:pt>
                <c:pt idx="95">
                  <c:v>365.41274029400677</c:v>
                </c:pt>
                <c:pt idx="96">
                  <c:v>360.97130242825608</c:v>
                </c:pt>
                <c:pt idx="97">
                  <c:v>362.73209064327483</c:v>
                </c:pt>
                <c:pt idx="98">
                  <c:v>362.35794426348173</c:v>
                </c:pt>
                <c:pt idx="99">
                  <c:v>371.18198198198201</c:v>
                </c:pt>
                <c:pt idx="100">
                  <c:v>379.07933042212517</c:v>
                </c:pt>
                <c:pt idx="101" formatCode="#,##0">
                  <c:v>372.37765957446811</c:v>
                </c:pt>
                <c:pt idx="102" formatCode="#,##0">
                  <c:v>371.66198666198665</c:v>
                </c:pt>
                <c:pt idx="103" formatCode="#,##0">
                  <c:v>367.89582614694723</c:v>
                </c:pt>
                <c:pt idx="104" formatCode="#,##0">
                  <c:v>366.50154162384376</c:v>
                </c:pt>
                <c:pt idx="105" formatCode="#,##0">
                  <c:v>364.11080523055745</c:v>
                </c:pt>
                <c:pt idx="106" formatCode="#,##0">
                  <c:v>364.22698961937715</c:v>
                </c:pt>
                <c:pt idx="107" formatCode="#,##0">
                  <c:v>364.37721691678036</c:v>
                </c:pt>
                <c:pt idx="108" formatCode="#,##0">
                  <c:v>369.3773069036227</c:v>
                </c:pt>
                <c:pt idx="109" formatCode="#,##0">
                  <c:v>372.67515485203029</c:v>
                </c:pt>
                <c:pt idx="110" formatCode="#,##0">
                  <c:v>370.93760539629005</c:v>
                </c:pt>
                <c:pt idx="111" formatCode="#,##0">
                  <c:v>369.93680672268908</c:v>
                </c:pt>
              </c:numCache>
            </c:numRef>
          </c:val>
        </c:ser>
        <c:ser>
          <c:idx val="8"/>
          <c:order val="1"/>
          <c:tx>
            <c:strRef>
              <c:f>'Community times'!$J$1</c:f>
              <c:strCache>
                <c:ptCount val="1"/>
                <c:pt idx="0">
                  <c:v>Forecast 2016</c:v>
                </c:pt>
              </c:strCache>
            </c:strRef>
          </c:tx>
          <c:spPr>
            <a:ln w="34925">
              <a:solidFill>
                <a:schemeClr val="accent1"/>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times'!$J$2:$J$230</c:f>
              <c:numCache>
                <c:formatCode>_-* #,##0_-;\-* #,##0_-;_-* "-"??_-;_-@_-</c:formatCode>
                <c:ptCount val="229"/>
                <c:pt idx="112" formatCode="#,##0">
                  <c:v>369.57344223649</c:v>
                </c:pt>
                <c:pt idx="113" formatCode="#,##0">
                  <c:v>369.475689461927</c:v>
                </c:pt>
                <c:pt idx="114" formatCode="#,##0">
                  <c:v>368.87312030885181</c:v>
                </c:pt>
                <c:pt idx="115" formatCode="#,##0">
                  <c:v>369.02463777110842</c:v>
                </c:pt>
                <c:pt idx="116" formatCode="#,##0">
                  <c:v>368.0409505427495</c:v>
                </c:pt>
                <c:pt idx="117" formatCode="#,##0">
                  <c:v>368.10227633551472</c:v>
                </c:pt>
                <c:pt idx="118" formatCode="#,##0">
                  <c:v>368.55649568461735</c:v>
                </c:pt>
                <c:pt idx="119" formatCode="#,##0">
                  <c:v>369.99807508332754</c:v>
                </c:pt>
                <c:pt idx="120" formatCode="#,##0">
                  <c:v>370.87713028292274</c:v>
                </c:pt>
                <c:pt idx="121" formatCode="#,##0">
                  <c:v>369.61546823428796</c:v>
                </c:pt>
                <c:pt idx="122" formatCode="#,##0">
                  <c:v>368.57527256135796</c:v>
                </c:pt>
                <c:pt idx="123" formatCode="#,##0">
                  <c:v>368.57527256135796</c:v>
                </c:pt>
                <c:pt idx="124" formatCode="#,##0">
                  <c:v>368.57527256135796</c:v>
                </c:pt>
                <c:pt idx="125" formatCode="#,##0">
                  <c:v>368.57527256135796</c:v>
                </c:pt>
                <c:pt idx="126" formatCode="#,##0">
                  <c:v>368.57527256135796</c:v>
                </c:pt>
                <c:pt idx="127" formatCode="#,##0">
                  <c:v>368.57527256135796</c:v>
                </c:pt>
                <c:pt idx="128" formatCode="#,##0">
                  <c:v>368.57527256135796</c:v>
                </c:pt>
                <c:pt idx="129" formatCode="#,##0">
                  <c:v>368.57527256135796</c:v>
                </c:pt>
                <c:pt idx="130" formatCode="#,##0">
                  <c:v>368.57527256135796</c:v>
                </c:pt>
                <c:pt idx="131" formatCode="#,##0">
                  <c:v>368.57527256135796</c:v>
                </c:pt>
                <c:pt idx="132" formatCode="#,##0">
                  <c:v>368.57527256135796</c:v>
                </c:pt>
                <c:pt idx="133" formatCode="#,##0">
                  <c:v>368.57527256135796</c:v>
                </c:pt>
                <c:pt idx="134" formatCode="#,##0">
                  <c:v>368.57527256135796</c:v>
                </c:pt>
                <c:pt idx="135" formatCode="#,##0">
                  <c:v>368.57527256135796</c:v>
                </c:pt>
                <c:pt idx="136" formatCode="#,##0">
                  <c:v>368.57527256135796</c:v>
                </c:pt>
                <c:pt idx="137" formatCode="#,##0">
                  <c:v>368.57527256135796</c:v>
                </c:pt>
                <c:pt idx="138" formatCode="#,##0">
                  <c:v>368.57527256135796</c:v>
                </c:pt>
                <c:pt idx="139" formatCode="#,##0">
                  <c:v>368.57527256135796</c:v>
                </c:pt>
                <c:pt idx="140" formatCode="#,##0">
                  <c:v>368.57527256135796</c:v>
                </c:pt>
                <c:pt idx="141" formatCode="#,##0">
                  <c:v>368.57527256135796</c:v>
                </c:pt>
                <c:pt idx="142" formatCode="#,##0">
                  <c:v>368.57527256135796</c:v>
                </c:pt>
                <c:pt idx="143" formatCode="#,##0">
                  <c:v>368.57527256135796</c:v>
                </c:pt>
                <c:pt idx="144" formatCode="#,##0">
                  <c:v>368.57527256135796</c:v>
                </c:pt>
                <c:pt idx="145" formatCode="#,##0">
                  <c:v>368.57527256135796</c:v>
                </c:pt>
                <c:pt idx="146" formatCode="#,##0">
                  <c:v>368.57527256135796</c:v>
                </c:pt>
                <c:pt idx="147" formatCode="#,##0">
                  <c:v>368.57527256135796</c:v>
                </c:pt>
                <c:pt idx="148" formatCode="#,##0">
                  <c:v>368.57527256135796</c:v>
                </c:pt>
                <c:pt idx="149" formatCode="#,##0">
                  <c:v>368.57527256135796</c:v>
                </c:pt>
                <c:pt idx="150" formatCode="#,##0">
                  <c:v>368.57527256135796</c:v>
                </c:pt>
                <c:pt idx="151" formatCode="#,##0">
                  <c:v>368.57527256135796</c:v>
                </c:pt>
                <c:pt idx="152" formatCode="#,##0">
                  <c:v>368.57527256135796</c:v>
                </c:pt>
                <c:pt idx="153" formatCode="#,##0">
                  <c:v>368.57527256135796</c:v>
                </c:pt>
                <c:pt idx="154" formatCode="#,##0">
                  <c:v>368.57527256135796</c:v>
                </c:pt>
                <c:pt idx="155" formatCode="#,##0">
                  <c:v>368.57527256135796</c:v>
                </c:pt>
                <c:pt idx="156" formatCode="#,##0">
                  <c:v>368.57527256135796</c:v>
                </c:pt>
                <c:pt idx="157" formatCode="#,##0">
                  <c:v>368.57527256135796</c:v>
                </c:pt>
                <c:pt idx="158" formatCode="#,##0">
                  <c:v>368.57527256135796</c:v>
                </c:pt>
                <c:pt idx="159" formatCode="#,##0">
                  <c:v>368.57527256135796</c:v>
                </c:pt>
                <c:pt idx="160" formatCode="#,##0">
                  <c:v>368.57527256135796</c:v>
                </c:pt>
                <c:pt idx="161" formatCode="#,##0">
                  <c:v>368.57527256135796</c:v>
                </c:pt>
                <c:pt idx="162" formatCode="#,##0">
                  <c:v>368.57527256135796</c:v>
                </c:pt>
                <c:pt idx="163" formatCode="#,##0">
                  <c:v>368.57527256135796</c:v>
                </c:pt>
                <c:pt idx="164" formatCode="#,##0">
                  <c:v>368.57527256135796</c:v>
                </c:pt>
                <c:pt idx="165" formatCode="#,##0">
                  <c:v>368.57527256135796</c:v>
                </c:pt>
                <c:pt idx="166" formatCode="#,##0">
                  <c:v>368.57527256135796</c:v>
                </c:pt>
                <c:pt idx="167" formatCode="#,##0">
                  <c:v>368.57527256135796</c:v>
                </c:pt>
                <c:pt idx="168" formatCode="#,##0">
                  <c:v>368.57527256135796</c:v>
                </c:pt>
                <c:pt idx="169" formatCode="#,##0">
                  <c:v>368.57527256135796</c:v>
                </c:pt>
                <c:pt idx="170" formatCode="#,##0">
                  <c:v>368.57527256135796</c:v>
                </c:pt>
                <c:pt idx="171" formatCode="#,##0">
                  <c:v>368.57527256135796</c:v>
                </c:pt>
                <c:pt idx="172" formatCode="#,##0">
                  <c:v>368.57527256135796</c:v>
                </c:pt>
                <c:pt idx="173" formatCode="#,##0">
                  <c:v>368.57527256135796</c:v>
                </c:pt>
                <c:pt idx="174" formatCode="#,##0">
                  <c:v>368.57527256135796</c:v>
                </c:pt>
                <c:pt idx="175" formatCode="#,##0">
                  <c:v>368.57527256135796</c:v>
                </c:pt>
                <c:pt idx="176" formatCode="#,##0">
                  <c:v>368.57527256135796</c:v>
                </c:pt>
                <c:pt idx="177" formatCode="#,##0">
                  <c:v>368.57527256135796</c:v>
                </c:pt>
                <c:pt idx="178" formatCode="#,##0">
                  <c:v>368.57527256135796</c:v>
                </c:pt>
                <c:pt idx="179" formatCode="#,##0">
                  <c:v>368.57527256135796</c:v>
                </c:pt>
                <c:pt idx="180" formatCode="#,##0">
                  <c:v>368.57527256135796</c:v>
                </c:pt>
                <c:pt idx="181" formatCode="#,##0">
                  <c:v>368.57527256135796</c:v>
                </c:pt>
                <c:pt idx="182" formatCode="#,##0">
                  <c:v>368.57527256135796</c:v>
                </c:pt>
                <c:pt idx="183" formatCode="#,##0">
                  <c:v>368.57527256135796</c:v>
                </c:pt>
                <c:pt idx="184" formatCode="#,##0">
                  <c:v>368.57527256135796</c:v>
                </c:pt>
                <c:pt idx="185" formatCode="#,##0">
                  <c:v>368.57527256135796</c:v>
                </c:pt>
                <c:pt idx="186" formatCode="#,##0">
                  <c:v>368.57527256135796</c:v>
                </c:pt>
                <c:pt idx="187" formatCode="#,##0">
                  <c:v>368.57527256135796</c:v>
                </c:pt>
                <c:pt idx="188" formatCode="#,##0">
                  <c:v>368.57527256135796</c:v>
                </c:pt>
                <c:pt idx="189" formatCode="#,##0">
                  <c:v>368.57527256135796</c:v>
                </c:pt>
                <c:pt idx="190" formatCode="#,##0">
                  <c:v>368.57527256135796</c:v>
                </c:pt>
                <c:pt idx="191" formatCode="#,##0">
                  <c:v>368.57527256135796</c:v>
                </c:pt>
                <c:pt idx="192" formatCode="#,##0">
                  <c:v>368.57527256135796</c:v>
                </c:pt>
                <c:pt idx="193" formatCode="#,##0">
                  <c:v>368.57527256135796</c:v>
                </c:pt>
                <c:pt idx="194" formatCode="#,##0">
                  <c:v>368.57527256135796</c:v>
                </c:pt>
                <c:pt idx="195" formatCode="#,##0">
                  <c:v>368.57527256135796</c:v>
                </c:pt>
                <c:pt idx="196" formatCode="#,##0">
                  <c:v>368.57527256135796</c:v>
                </c:pt>
                <c:pt idx="197" formatCode="#,##0">
                  <c:v>368.57527256135796</c:v>
                </c:pt>
                <c:pt idx="198" formatCode="#,##0">
                  <c:v>368.57527256135796</c:v>
                </c:pt>
                <c:pt idx="199" formatCode="#,##0">
                  <c:v>368.57527256135796</c:v>
                </c:pt>
                <c:pt idx="200" formatCode="#,##0">
                  <c:v>368.57527256135796</c:v>
                </c:pt>
                <c:pt idx="201" formatCode="#,##0">
                  <c:v>368.57527256135796</c:v>
                </c:pt>
                <c:pt idx="202" formatCode="#,##0">
                  <c:v>368.57527256135796</c:v>
                </c:pt>
                <c:pt idx="203" formatCode="#,##0">
                  <c:v>368.57527256135796</c:v>
                </c:pt>
                <c:pt idx="204" formatCode="#,##0">
                  <c:v>368.57527256135796</c:v>
                </c:pt>
                <c:pt idx="205" formatCode="#,##0">
                  <c:v>368.57527256135796</c:v>
                </c:pt>
                <c:pt idx="206" formatCode="#,##0">
                  <c:v>368.57527256135796</c:v>
                </c:pt>
                <c:pt idx="207" formatCode="#,##0">
                  <c:v>368.57527256135796</c:v>
                </c:pt>
                <c:pt idx="208" formatCode="#,##0">
                  <c:v>368.57527256135796</c:v>
                </c:pt>
                <c:pt idx="209" formatCode="#,##0">
                  <c:v>368.57527256135796</c:v>
                </c:pt>
                <c:pt idx="210" formatCode="#,##0">
                  <c:v>368.57527256135796</c:v>
                </c:pt>
                <c:pt idx="211" formatCode="#,##0">
                  <c:v>368.57527256135796</c:v>
                </c:pt>
                <c:pt idx="212" formatCode="#,##0">
                  <c:v>368.57527256135796</c:v>
                </c:pt>
                <c:pt idx="213" formatCode="#,##0">
                  <c:v>368.57527256135796</c:v>
                </c:pt>
                <c:pt idx="214" formatCode="#,##0">
                  <c:v>368.57527256135796</c:v>
                </c:pt>
                <c:pt idx="215" formatCode="#,##0">
                  <c:v>368.57527256135796</c:v>
                </c:pt>
                <c:pt idx="216" formatCode="#,##0">
                  <c:v>368.57527256135796</c:v>
                </c:pt>
                <c:pt idx="217" formatCode="#,##0">
                  <c:v>368.57527256135796</c:v>
                </c:pt>
                <c:pt idx="218" formatCode="#,##0">
                  <c:v>368.57527256135796</c:v>
                </c:pt>
                <c:pt idx="219" formatCode="#,##0">
                  <c:v>368.57527256135796</c:v>
                </c:pt>
                <c:pt idx="220" formatCode="#,##0">
                  <c:v>368.57527256135796</c:v>
                </c:pt>
                <c:pt idx="221" formatCode="#,##0">
                  <c:v>368.57527256135796</c:v>
                </c:pt>
                <c:pt idx="222" formatCode="#,##0">
                  <c:v>368.57527256135796</c:v>
                </c:pt>
                <c:pt idx="223" formatCode="#,##0">
                  <c:v>368.57527256135796</c:v>
                </c:pt>
                <c:pt idx="224" formatCode="#,##0">
                  <c:v>368.57527256135796</c:v>
                </c:pt>
                <c:pt idx="225" formatCode="#,##0">
                  <c:v>368.57527256135796</c:v>
                </c:pt>
                <c:pt idx="226" formatCode="#,##0">
                  <c:v>368.57527256135796</c:v>
                </c:pt>
                <c:pt idx="227" formatCode="#,##0">
                  <c:v>368.57527256135796</c:v>
                </c:pt>
                <c:pt idx="228" formatCode="#,##0">
                  <c:v>368.57527256135796</c:v>
                </c:pt>
              </c:numCache>
            </c:numRef>
          </c:val>
        </c:ser>
        <c:ser>
          <c:idx val="7"/>
          <c:order val="2"/>
          <c:tx>
            <c:strRef>
              <c:f>'Community times'!$I$1</c:f>
              <c:strCache>
                <c:ptCount val="1"/>
                <c:pt idx="0">
                  <c:v>Forecast 2015</c:v>
                </c:pt>
              </c:strCache>
            </c:strRef>
          </c:tx>
          <c:spPr>
            <a:ln w="34925">
              <a:solidFill>
                <a:srgbClr val="92D050"/>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times'!$I$2:$I$230</c:f>
              <c:numCache>
                <c:formatCode>_-* #,##0_-;\-* #,##0_-;_-* "-"??_-;_-@_-</c:formatCode>
                <c:ptCount val="229"/>
                <c:pt idx="101">
                  <c:v>372.89695692072326</c:v>
                </c:pt>
                <c:pt idx="102">
                  <c:v>372.44997846915936</c:v>
                </c:pt>
                <c:pt idx="103">
                  <c:v>370.28819405803853</c:v>
                </c:pt>
                <c:pt idx="104">
                  <c:v>368.34236654616018</c:v>
                </c:pt>
                <c:pt idx="105">
                  <c:v>369.10878458238454</c:v>
                </c:pt>
                <c:pt idx="106">
                  <c:v>369.03250022163627</c:v>
                </c:pt>
                <c:pt idx="107">
                  <c:v>367.64847195808841</c:v>
                </c:pt>
                <c:pt idx="108">
                  <c:v>368.17165775666638</c:v>
                </c:pt>
                <c:pt idx="109">
                  <c:v>368.86103366000719</c:v>
                </c:pt>
                <c:pt idx="110">
                  <c:v>371.24809140167105</c:v>
                </c:pt>
                <c:pt idx="111">
                  <c:v>371.24809140167105</c:v>
                </c:pt>
                <c:pt idx="112">
                  <c:v>371.24809140167105</c:v>
                </c:pt>
                <c:pt idx="113">
                  <c:v>371.24809140167105</c:v>
                </c:pt>
                <c:pt idx="114">
                  <c:v>371.24809140167105</c:v>
                </c:pt>
                <c:pt idx="115">
                  <c:v>371.24809140167105</c:v>
                </c:pt>
                <c:pt idx="116">
                  <c:v>371.24809140167105</c:v>
                </c:pt>
                <c:pt idx="117">
                  <c:v>371.24809140167105</c:v>
                </c:pt>
                <c:pt idx="118">
                  <c:v>371.24809140167105</c:v>
                </c:pt>
                <c:pt idx="119">
                  <c:v>371.24809140167105</c:v>
                </c:pt>
                <c:pt idx="120">
                  <c:v>371.24809140167105</c:v>
                </c:pt>
                <c:pt idx="121">
                  <c:v>371.24809140167105</c:v>
                </c:pt>
                <c:pt idx="122">
                  <c:v>371.24809140167105</c:v>
                </c:pt>
                <c:pt idx="123">
                  <c:v>371.24809140167105</c:v>
                </c:pt>
                <c:pt idx="124">
                  <c:v>371.24809140167105</c:v>
                </c:pt>
                <c:pt idx="125">
                  <c:v>371.24809140167105</c:v>
                </c:pt>
                <c:pt idx="126">
                  <c:v>371.24809140167105</c:v>
                </c:pt>
                <c:pt idx="127">
                  <c:v>371.24809140167105</c:v>
                </c:pt>
                <c:pt idx="128">
                  <c:v>371.24809140167105</c:v>
                </c:pt>
                <c:pt idx="129">
                  <c:v>371.24809140167105</c:v>
                </c:pt>
                <c:pt idx="130">
                  <c:v>371.24809140167105</c:v>
                </c:pt>
                <c:pt idx="131">
                  <c:v>371.24809140167105</c:v>
                </c:pt>
                <c:pt idx="132">
                  <c:v>371.24809140167105</c:v>
                </c:pt>
                <c:pt idx="133">
                  <c:v>371.24809140167105</c:v>
                </c:pt>
                <c:pt idx="134">
                  <c:v>371.24809140167105</c:v>
                </c:pt>
                <c:pt idx="135">
                  <c:v>371.24809140167105</c:v>
                </c:pt>
                <c:pt idx="136">
                  <c:v>371.24809140167105</c:v>
                </c:pt>
                <c:pt idx="137">
                  <c:v>371.24809140167105</c:v>
                </c:pt>
                <c:pt idx="138">
                  <c:v>371.24809140167105</c:v>
                </c:pt>
                <c:pt idx="139">
                  <c:v>371.24809140167105</c:v>
                </c:pt>
                <c:pt idx="140">
                  <c:v>371.24809140167105</c:v>
                </c:pt>
                <c:pt idx="141">
                  <c:v>371.24809140167105</c:v>
                </c:pt>
                <c:pt idx="142">
                  <c:v>371.24809140167105</c:v>
                </c:pt>
                <c:pt idx="143">
                  <c:v>371.24809140167105</c:v>
                </c:pt>
                <c:pt idx="144">
                  <c:v>371.24809140167105</c:v>
                </c:pt>
                <c:pt idx="145">
                  <c:v>371.24809140167105</c:v>
                </c:pt>
                <c:pt idx="146">
                  <c:v>371.24809140167105</c:v>
                </c:pt>
                <c:pt idx="147">
                  <c:v>371.24809140167105</c:v>
                </c:pt>
                <c:pt idx="148">
                  <c:v>371.24809140167105</c:v>
                </c:pt>
                <c:pt idx="149">
                  <c:v>371.24809140167105</c:v>
                </c:pt>
                <c:pt idx="150">
                  <c:v>371.24809140167105</c:v>
                </c:pt>
                <c:pt idx="151">
                  <c:v>371.24809140167105</c:v>
                </c:pt>
                <c:pt idx="152">
                  <c:v>371.24809140167105</c:v>
                </c:pt>
                <c:pt idx="153">
                  <c:v>371.24809140167105</c:v>
                </c:pt>
                <c:pt idx="154">
                  <c:v>371.24809140167105</c:v>
                </c:pt>
                <c:pt idx="155">
                  <c:v>371.24809140167105</c:v>
                </c:pt>
                <c:pt idx="156">
                  <c:v>371.24809140167105</c:v>
                </c:pt>
                <c:pt idx="157">
                  <c:v>371.24809140167105</c:v>
                </c:pt>
                <c:pt idx="158">
                  <c:v>371.24809140167105</c:v>
                </c:pt>
                <c:pt idx="159">
                  <c:v>371.24809140167105</c:v>
                </c:pt>
                <c:pt idx="160">
                  <c:v>371.24809140167105</c:v>
                </c:pt>
                <c:pt idx="161">
                  <c:v>371.24809140167105</c:v>
                </c:pt>
                <c:pt idx="162">
                  <c:v>371.24809140167105</c:v>
                </c:pt>
                <c:pt idx="163">
                  <c:v>371.24809140167105</c:v>
                </c:pt>
                <c:pt idx="164">
                  <c:v>371.24809140167105</c:v>
                </c:pt>
                <c:pt idx="165">
                  <c:v>371.24809140167105</c:v>
                </c:pt>
                <c:pt idx="166">
                  <c:v>371.24809140167105</c:v>
                </c:pt>
                <c:pt idx="167">
                  <c:v>371.24809140167105</c:v>
                </c:pt>
                <c:pt idx="168">
                  <c:v>371.24809140167105</c:v>
                </c:pt>
                <c:pt idx="169">
                  <c:v>371.24809140167105</c:v>
                </c:pt>
                <c:pt idx="170">
                  <c:v>371.24809140167105</c:v>
                </c:pt>
                <c:pt idx="171">
                  <c:v>371.24809140167105</c:v>
                </c:pt>
                <c:pt idx="172">
                  <c:v>371.24809140167105</c:v>
                </c:pt>
                <c:pt idx="173">
                  <c:v>371.24809140167105</c:v>
                </c:pt>
                <c:pt idx="174">
                  <c:v>371.24809140167105</c:v>
                </c:pt>
                <c:pt idx="175">
                  <c:v>371.24809140167105</c:v>
                </c:pt>
                <c:pt idx="176">
                  <c:v>371.24809140167105</c:v>
                </c:pt>
                <c:pt idx="177">
                  <c:v>371.24809140167105</c:v>
                </c:pt>
                <c:pt idx="178">
                  <c:v>371.24809140167105</c:v>
                </c:pt>
                <c:pt idx="179">
                  <c:v>371.24809140167105</c:v>
                </c:pt>
                <c:pt idx="180">
                  <c:v>371.24809140167105</c:v>
                </c:pt>
                <c:pt idx="181">
                  <c:v>371.24809140167105</c:v>
                </c:pt>
                <c:pt idx="182">
                  <c:v>371.24809140167105</c:v>
                </c:pt>
                <c:pt idx="183">
                  <c:v>371.24809140167105</c:v>
                </c:pt>
                <c:pt idx="184">
                  <c:v>371.24809140167105</c:v>
                </c:pt>
                <c:pt idx="185">
                  <c:v>371.24809140167105</c:v>
                </c:pt>
                <c:pt idx="186">
                  <c:v>371.24809140167105</c:v>
                </c:pt>
                <c:pt idx="187">
                  <c:v>371.24809140167105</c:v>
                </c:pt>
                <c:pt idx="188">
                  <c:v>371.24809140167105</c:v>
                </c:pt>
                <c:pt idx="189">
                  <c:v>371.24809140167105</c:v>
                </c:pt>
                <c:pt idx="190">
                  <c:v>371.24809140167105</c:v>
                </c:pt>
                <c:pt idx="191">
                  <c:v>371.24809140167105</c:v>
                </c:pt>
                <c:pt idx="192">
                  <c:v>371.24809140167105</c:v>
                </c:pt>
                <c:pt idx="193">
                  <c:v>371.24809140167105</c:v>
                </c:pt>
                <c:pt idx="194">
                  <c:v>371.24809140167105</c:v>
                </c:pt>
                <c:pt idx="195">
                  <c:v>371.24809140167105</c:v>
                </c:pt>
                <c:pt idx="196">
                  <c:v>371.24809140167105</c:v>
                </c:pt>
                <c:pt idx="197">
                  <c:v>371.24809140167105</c:v>
                </c:pt>
                <c:pt idx="198">
                  <c:v>371.24809140167105</c:v>
                </c:pt>
                <c:pt idx="199">
                  <c:v>371.24809140167105</c:v>
                </c:pt>
                <c:pt idx="200">
                  <c:v>371.24809140167105</c:v>
                </c:pt>
                <c:pt idx="201">
                  <c:v>371.24809140167105</c:v>
                </c:pt>
                <c:pt idx="202">
                  <c:v>371.24809140167105</c:v>
                </c:pt>
                <c:pt idx="203">
                  <c:v>371.24809140167105</c:v>
                </c:pt>
                <c:pt idx="204">
                  <c:v>371.24809140167105</c:v>
                </c:pt>
                <c:pt idx="205">
                  <c:v>371.24809140167105</c:v>
                </c:pt>
                <c:pt idx="206">
                  <c:v>371.24809140167105</c:v>
                </c:pt>
                <c:pt idx="207">
                  <c:v>371.24809140167105</c:v>
                </c:pt>
                <c:pt idx="208">
                  <c:v>371.24809140167105</c:v>
                </c:pt>
                <c:pt idx="209">
                  <c:v>371.24809140167105</c:v>
                </c:pt>
                <c:pt idx="210">
                  <c:v>371.24809140167105</c:v>
                </c:pt>
                <c:pt idx="211">
                  <c:v>371.24809140167105</c:v>
                </c:pt>
                <c:pt idx="212">
                  <c:v>371.24809140167105</c:v>
                </c:pt>
                <c:pt idx="213">
                  <c:v>371.24809140167105</c:v>
                </c:pt>
                <c:pt idx="214">
                  <c:v>371.24809140167105</c:v>
                </c:pt>
                <c:pt idx="215">
                  <c:v>371.24809140167105</c:v>
                </c:pt>
                <c:pt idx="216">
                  <c:v>371.24809140167105</c:v>
                </c:pt>
              </c:numCache>
            </c:numRef>
          </c:val>
        </c:ser>
        <c:marker val="1"/>
        <c:axId val="73438720"/>
        <c:axId val="73440640"/>
      </c:lineChart>
      <c:dateAx>
        <c:axId val="73438720"/>
        <c:scaling>
          <c:orientation val="minMax"/>
        </c:scaling>
        <c:axPos val="b"/>
        <c:title>
          <c:tx>
            <c:rich>
              <a:bodyPr/>
              <a:lstStyle/>
              <a:p>
                <a:pPr>
                  <a:defRPr/>
                </a:pPr>
                <a:r>
                  <a:rPr lang="en-NZ" sz="1400">
                    <a:latin typeface="Arial" pitchFamily="34" charset="0"/>
                    <a:cs typeface="Arial" pitchFamily="34" charset="0"/>
                  </a:rPr>
                  <a:t>Monthly</a:t>
                </a:r>
                <a:r>
                  <a:rPr lang="en-NZ" sz="1400" baseline="0">
                    <a:latin typeface="Arial" pitchFamily="34" charset="0"/>
                    <a:cs typeface="Arial" pitchFamily="34" charset="0"/>
                  </a:rPr>
                  <a:t> data</a:t>
                </a:r>
                <a:endParaRPr lang="en-NZ" sz="1400">
                  <a:latin typeface="Arial" pitchFamily="34" charset="0"/>
                  <a:cs typeface="Arial" pitchFamily="34" charset="0"/>
                </a:endParaRP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73440640"/>
        <c:crosses val="autoZero"/>
        <c:auto val="1"/>
        <c:lblOffset val="100"/>
        <c:majorUnit val="12"/>
        <c:majorTimeUnit val="months"/>
      </c:dateAx>
      <c:valAx>
        <c:axId val="73440640"/>
        <c:scaling>
          <c:orientation val="minMax"/>
        </c:scaling>
        <c:axPos val="l"/>
        <c:majorGridlines/>
        <c:title>
          <c:tx>
            <c:rich>
              <a:bodyPr rot="-5400000" vert="horz"/>
              <a:lstStyle/>
              <a:p>
                <a:pPr>
                  <a:defRPr/>
                </a:pPr>
                <a:r>
                  <a:rPr lang="en-NZ" sz="1400">
                    <a:solidFill>
                      <a:sysClr val="windowText" lastClr="000000"/>
                    </a:solidFill>
                    <a:latin typeface="Arial" pitchFamily="34" charset="0"/>
                    <a:cs typeface="Arial" pitchFamily="34" charset="0"/>
                  </a:rPr>
                  <a:t>Days</a:t>
                </a:r>
                <a:endParaRPr lang="en-NZ">
                  <a:solidFill>
                    <a:sysClr val="windowText" lastClr="000000"/>
                  </a:solidFill>
                  <a:latin typeface="Arial" pitchFamily="34" charset="0"/>
                  <a:cs typeface="Arial" pitchFamily="34" charset="0"/>
                </a:endParaRP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7343872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1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Intensive Supervision muster</a:t>
            </a:r>
          </a:p>
        </c:rich>
      </c:tx>
    </c:title>
    <c:plotArea>
      <c:layout/>
      <c:lineChart>
        <c:grouping val="standard"/>
        <c:ser>
          <c:idx val="0"/>
          <c:order val="0"/>
          <c:tx>
            <c:strRef>
              <c:f>'Community musters'!$AB$1</c:f>
              <c:strCache>
                <c:ptCount val="1"/>
                <c:pt idx="0">
                  <c:v>Intensive Supervision</c:v>
                </c:pt>
              </c:strCache>
            </c:strRef>
          </c:tx>
          <c:spPr>
            <a:ln w="38100">
              <a:solidFill>
                <a:schemeClr val="tx2"/>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musters'!$AB$2:$AB$20</c:f>
              <c:numCache>
                <c:formatCode>_-* #,##0_-;\-* #,##0_-;_-* "-"??_-;_-@_-</c:formatCode>
                <c:ptCount val="19"/>
                <c:pt idx="0">
                  <c:v>1119</c:v>
                </c:pt>
                <c:pt idx="1">
                  <c:v>2222</c:v>
                </c:pt>
                <c:pt idx="2">
                  <c:v>2565</c:v>
                </c:pt>
                <c:pt idx="3">
                  <c:v>2672</c:v>
                </c:pt>
                <c:pt idx="4">
                  <c:v>2579</c:v>
                </c:pt>
                <c:pt idx="5">
                  <c:v>2540</c:v>
                </c:pt>
                <c:pt idx="6">
                  <c:v>2435</c:v>
                </c:pt>
                <c:pt idx="7">
                  <c:v>2688</c:v>
                </c:pt>
                <c:pt idx="8">
                  <c:v>2953</c:v>
                </c:pt>
              </c:numCache>
            </c:numRef>
          </c:val>
        </c:ser>
        <c:ser>
          <c:idx val="2"/>
          <c:order val="1"/>
          <c:tx>
            <c:strRef>
              <c:f>'Community musters'!$AD$1</c:f>
              <c:strCache>
                <c:ptCount val="1"/>
                <c:pt idx="0">
                  <c:v>Forecast 2016</c:v>
                </c:pt>
              </c:strCache>
            </c:strRef>
          </c:tx>
          <c:spPr>
            <a:ln w="34925">
              <a:solidFill>
                <a:schemeClr val="tx2">
                  <a:lumMod val="60000"/>
                  <a:lumOff val="40000"/>
                </a:schemeClr>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musters'!$AD$2:$AD$20</c:f>
              <c:numCache>
                <c:formatCode>General</c:formatCode>
                <c:ptCount val="19"/>
                <c:pt idx="8" formatCode="_-* #,##0_-;\-* #,##0_-;_-* &quot;-&quot;??_-;_-@_-">
                  <c:v>2953</c:v>
                </c:pt>
                <c:pt idx="9" formatCode="_-* #,##0_-;\-* #,##0_-;_-* &quot;-&quot;??_-;_-@_-">
                  <c:v>3198</c:v>
                </c:pt>
                <c:pt idx="10" formatCode="_-* #,##0_-;\-* #,##0_-;_-* &quot;-&quot;??_-;_-@_-">
                  <c:v>3278</c:v>
                </c:pt>
                <c:pt idx="11" formatCode="_-* #,##0_-;\-* #,##0_-;_-* &quot;-&quot;??_-;_-@_-">
                  <c:v>3331</c:v>
                </c:pt>
                <c:pt idx="12" formatCode="_-* #,##0_-;\-* #,##0_-;_-* &quot;-&quot;??_-;_-@_-">
                  <c:v>3375</c:v>
                </c:pt>
                <c:pt idx="13" formatCode="_-* #,##0_-;\-* #,##0_-;_-* &quot;-&quot;??_-;_-@_-">
                  <c:v>3408</c:v>
                </c:pt>
                <c:pt idx="14" formatCode="_-* #,##0_-;\-* #,##0_-;_-* &quot;-&quot;??_-;_-@_-">
                  <c:v>3444</c:v>
                </c:pt>
                <c:pt idx="15" formatCode="_-* #,##0_-;\-* #,##0_-;_-* &quot;-&quot;??_-;_-@_-">
                  <c:v>3481</c:v>
                </c:pt>
                <c:pt idx="16" formatCode="_-* #,##0_-;\-* #,##0_-;_-* &quot;-&quot;??_-;_-@_-">
                  <c:v>3503</c:v>
                </c:pt>
                <c:pt idx="17" formatCode="_-* #,##0_-;\-* #,##0_-;_-* &quot;-&quot;??_-;_-@_-">
                  <c:v>3525</c:v>
                </c:pt>
                <c:pt idx="18" formatCode="_-* #,##0_-;\-* #,##0_-;_-* &quot;-&quot;??_-;_-@_-">
                  <c:v>3556</c:v>
                </c:pt>
              </c:numCache>
            </c:numRef>
          </c:val>
        </c:ser>
        <c:ser>
          <c:idx val="1"/>
          <c:order val="2"/>
          <c:tx>
            <c:strRef>
              <c:f>'Community musters'!$AC$1</c:f>
              <c:strCache>
                <c:ptCount val="1"/>
                <c:pt idx="0">
                  <c:v>Forecast 2015</c:v>
                </c:pt>
              </c:strCache>
            </c:strRef>
          </c:tx>
          <c:spPr>
            <a:ln w="34925">
              <a:solidFill>
                <a:srgbClr val="92D050"/>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musters'!$AC$2:$AC$20</c:f>
              <c:numCache>
                <c:formatCode>_-* #,##0_-;\-* #,##0_-;_-* "-"??_-;_-@_-</c:formatCode>
                <c:ptCount val="19"/>
                <c:pt idx="8">
                  <c:v>2965</c:v>
                </c:pt>
                <c:pt idx="9">
                  <c:v>3089</c:v>
                </c:pt>
                <c:pt idx="10">
                  <c:v>3099</c:v>
                </c:pt>
                <c:pt idx="11">
                  <c:v>3101</c:v>
                </c:pt>
                <c:pt idx="12">
                  <c:v>3101</c:v>
                </c:pt>
                <c:pt idx="13">
                  <c:v>3098</c:v>
                </c:pt>
                <c:pt idx="14">
                  <c:v>3101</c:v>
                </c:pt>
                <c:pt idx="15">
                  <c:v>3101</c:v>
                </c:pt>
                <c:pt idx="16">
                  <c:v>3101</c:v>
                </c:pt>
                <c:pt idx="17">
                  <c:v>3098</c:v>
                </c:pt>
              </c:numCache>
            </c:numRef>
          </c:val>
        </c:ser>
        <c:marker val="1"/>
        <c:axId val="73475584"/>
        <c:axId val="73477504"/>
      </c:lineChart>
      <c:catAx>
        <c:axId val="73475584"/>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3477504"/>
        <c:crosses val="autoZero"/>
        <c:auto val="1"/>
        <c:lblAlgn val="ctr"/>
        <c:lblOffset val="100"/>
        <c:tickLblSkip val="1"/>
      </c:catAx>
      <c:valAx>
        <c:axId val="73477504"/>
        <c:scaling>
          <c:orientation val="minMax"/>
        </c:scaling>
        <c:axPos val="l"/>
        <c:majorGridlines/>
        <c:title>
          <c:tx>
            <c:rich>
              <a:bodyPr rot="-5400000" vert="horz"/>
              <a:lstStyle/>
              <a:p>
                <a:pPr>
                  <a:defRPr/>
                </a:pPr>
                <a:r>
                  <a:rPr lang="en-NZ" sz="1400">
                    <a:latin typeface="Arial" pitchFamily="34" charset="0"/>
                    <a:cs typeface="Arial" pitchFamily="34" charset="0"/>
                  </a:rPr>
                  <a:t>Muster</a:t>
                </a:r>
                <a:endParaRPr lang="en-NZ">
                  <a:latin typeface="Arial" pitchFamily="34" charset="0"/>
                  <a:cs typeface="Arial" pitchFamily="34" charset="0"/>
                </a:endParaRP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7347558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Community Work starts</a:t>
            </a:r>
          </a:p>
        </c:rich>
      </c:tx>
    </c:title>
    <c:plotArea>
      <c:layout/>
      <c:lineChart>
        <c:grouping val="standard"/>
        <c:ser>
          <c:idx val="0"/>
          <c:order val="0"/>
          <c:tx>
            <c:strRef>
              <c:f>'Community starts'!$Q$1</c:f>
              <c:strCache>
                <c:ptCount val="1"/>
                <c:pt idx="0">
                  <c:v>Community Work</c:v>
                </c:pt>
              </c:strCache>
            </c:strRef>
          </c:tx>
          <c:spPr>
            <a:ln w="38100">
              <a:solidFill>
                <a:schemeClr val="tx2"/>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starts'!$Q$2:$Q$266</c:f>
              <c:numCache>
                <c:formatCode>_-* #,##0_-;\-* #,##0_-;_-* "-"??_-;_-@_-</c:formatCode>
                <c:ptCount val="265"/>
                <c:pt idx="0">
                  <c:v>2488</c:v>
                </c:pt>
                <c:pt idx="1">
                  <c:v>2485</c:v>
                </c:pt>
                <c:pt idx="2">
                  <c:v>2492</c:v>
                </c:pt>
                <c:pt idx="3">
                  <c:v>2586</c:v>
                </c:pt>
                <c:pt idx="4">
                  <c:v>2253</c:v>
                </c:pt>
                <c:pt idx="5">
                  <c:v>2494</c:v>
                </c:pt>
                <c:pt idx="6">
                  <c:v>2084</c:v>
                </c:pt>
                <c:pt idx="7">
                  <c:v>1726</c:v>
                </c:pt>
                <c:pt idx="8">
                  <c:v>2382</c:v>
                </c:pt>
                <c:pt idx="9">
                  <c:v>2382</c:v>
                </c:pt>
                <c:pt idx="10">
                  <c:v>2261</c:v>
                </c:pt>
                <c:pt idx="11">
                  <c:v>2530</c:v>
                </c:pt>
                <c:pt idx="12">
                  <c:v>2300</c:v>
                </c:pt>
                <c:pt idx="13">
                  <c:v>2298</c:v>
                </c:pt>
                <c:pt idx="14">
                  <c:v>2528</c:v>
                </c:pt>
                <c:pt idx="15">
                  <c:v>2396</c:v>
                </c:pt>
                <c:pt idx="16">
                  <c:v>2217</c:v>
                </c:pt>
                <c:pt idx="17">
                  <c:v>2546</c:v>
                </c:pt>
                <c:pt idx="18">
                  <c:v>1997</c:v>
                </c:pt>
                <c:pt idx="19">
                  <c:v>1886</c:v>
                </c:pt>
                <c:pt idx="20">
                  <c:v>2490</c:v>
                </c:pt>
                <c:pt idx="21">
                  <c:v>2381</c:v>
                </c:pt>
                <c:pt idx="22">
                  <c:v>2086</c:v>
                </c:pt>
                <c:pt idx="23">
                  <c:v>2906</c:v>
                </c:pt>
                <c:pt idx="24">
                  <c:v>2623</c:v>
                </c:pt>
                <c:pt idx="25">
                  <c:v>2568</c:v>
                </c:pt>
                <c:pt idx="26">
                  <c:v>2946</c:v>
                </c:pt>
                <c:pt idx="27">
                  <c:v>2477</c:v>
                </c:pt>
                <c:pt idx="28">
                  <c:v>2561</c:v>
                </c:pt>
                <c:pt idx="29">
                  <c:v>2765</c:v>
                </c:pt>
                <c:pt idx="30">
                  <c:v>2168</c:v>
                </c:pt>
                <c:pt idx="31">
                  <c:v>2205</c:v>
                </c:pt>
                <c:pt idx="32">
                  <c:v>2458</c:v>
                </c:pt>
                <c:pt idx="33">
                  <c:v>2891</c:v>
                </c:pt>
                <c:pt idx="34">
                  <c:v>2402</c:v>
                </c:pt>
                <c:pt idx="35">
                  <c:v>3098</c:v>
                </c:pt>
                <c:pt idx="36">
                  <c:v>2704</c:v>
                </c:pt>
                <c:pt idx="37">
                  <c:v>2990</c:v>
                </c:pt>
                <c:pt idx="38">
                  <c:v>3237</c:v>
                </c:pt>
                <c:pt idx="39">
                  <c:v>2736</c:v>
                </c:pt>
                <c:pt idx="40">
                  <c:v>3101</c:v>
                </c:pt>
                <c:pt idx="41">
                  <c:v>2993</c:v>
                </c:pt>
                <c:pt idx="42">
                  <c:v>2315</c:v>
                </c:pt>
                <c:pt idx="43">
                  <c:v>2580</c:v>
                </c:pt>
                <c:pt idx="44">
                  <c:v>2920</c:v>
                </c:pt>
                <c:pt idx="45">
                  <c:v>2895</c:v>
                </c:pt>
                <c:pt idx="46">
                  <c:v>3288</c:v>
                </c:pt>
                <c:pt idx="47">
                  <c:v>3305</c:v>
                </c:pt>
                <c:pt idx="48">
                  <c:v>3289</c:v>
                </c:pt>
                <c:pt idx="49">
                  <c:v>3547</c:v>
                </c:pt>
                <c:pt idx="50">
                  <c:v>3075</c:v>
                </c:pt>
                <c:pt idx="51">
                  <c:v>3344</c:v>
                </c:pt>
                <c:pt idx="52">
                  <c:v>3294</c:v>
                </c:pt>
                <c:pt idx="53">
                  <c:v>3083</c:v>
                </c:pt>
                <c:pt idx="54">
                  <c:v>3031</c:v>
                </c:pt>
                <c:pt idx="55">
                  <c:v>2784</c:v>
                </c:pt>
                <c:pt idx="56">
                  <c:v>3498</c:v>
                </c:pt>
                <c:pt idx="57">
                  <c:v>3550</c:v>
                </c:pt>
                <c:pt idx="58">
                  <c:v>3684</c:v>
                </c:pt>
                <c:pt idx="59">
                  <c:v>3724</c:v>
                </c:pt>
                <c:pt idx="60">
                  <c:v>3768</c:v>
                </c:pt>
                <c:pt idx="61">
                  <c:v>3984</c:v>
                </c:pt>
                <c:pt idx="62">
                  <c:v>3828</c:v>
                </c:pt>
                <c:pt idx="63">
                  <c:v>3940</c:v>
                </c:pt>
                <c:pt idx="64">
                  <c:v>3643</c:v>
                </c:pt>
                <c:pt idx="65">
                  <c:v>3796</c:v>
                </c:pt>
                <c:pt idx="66">
                  <c:v>3318</c:v>
                </c:pt>
                <c:pt idx="67">
                  <c:v>2753</c:v>
                </c:pt>
                <c:pt idx="68">
                  <c:v>3456</c:v>
                </c:pt>
                <c:pt idx="69">
                  <c:v>4253</c:v>
                </c:pt>
                <c:pt idx="70">
                  <c:v>3391</c:v>
                </c:pt>
                <c:pt idx="71">
                  <c:v>3586</c:v>
                </c:pt>
                <c:pt idx="72">
                  <c:v>3970</c:v>
                </c:pt>
                <c:pt idx="73">
                  <c:v>3932</c:v>
                </c:pt>
                <c:pt idx="74">
                  <c:v>4061</c:v>
                </c:pt>
                <c:pt idx="75">
                  <c:v>3757</c:v>
                </c:pt>
                <c:pt idx="76">
                  <c:v>3335</c:v>
                </c:pt>
                <c:pt idx="77">
                  <c:v>3655</c:v>
                </c:pt>
                <c:pt idx="78">
                  <c:v>3044</c:v>
                </c:pt>
                <c:pt idx="79">
                  <c:v>2639</c:v>
                </c:pt>
                <c:pt idx="80">
                  <c:v>3421</c:v>
                </c:pt>
                <c:pt idx="81">
                  <c:v>3635</c:v>
                </c:pt>
                <c:pt idx="82">
                  <c:v>2940</c:v>
                </c:pt>
                <c:pt idx="83">
                  <c:v>3697</c:v>
                </c:pt>
                <c:pt idx="84">
                  <c:v>3389</c:v>
                </c:pt>
                <c:pt idx="85">
                  <c:v>3258</c:v>
                </c:pt>
                <c:pt idx="86">
                  <c:v>3544</c:v>
                </c:pt>
                <c:pt idx="87">
                  <c:v>3551</c:v>
                </c:pt>
                <c:pt idx="88">
                  <c:v>3177</c:v>
                </c:pt>
                <c:pt idx="89">
                  <c:v>3384</c:v>
                </c:pt>
                <c:pt idx="90">
                  <c:v>2700</c:v>
                </c:pt>
                <c:pt idx="91">
                  <c:v>2604</c:v>
                </c:pt>
                <c:pt idx="92">
                  <c:v>3409</c:v>
                </c:pt>
                <c:pt idx="93">
                  <c:v>3562</c:v>
                </c:pt>
                <c:pt idx="94">
                  <c:v>2565</c:v>
                </c:pt>
                <c:pt idx="95">
                  <c:v>3864</c:v>
                </c:pt>
                <c:pt idx="96">
                  <c:v>3053</c:v>
                </c:pt>
                <c:pt idx="97">
                  <c:v>2996</c:v>
                </c:pt>
                <c:pt idx="98">
                  <c:v>3532</c:v>
                </c:pt>
                <c:pt idx="99">
                  <c:v>3161</c:v>
                </c:pt>
                <c:pt idx="100">
                  <c:v>3087</c:v>
                </c:pt>
                <c:pt idx="101">
                  <c:v>3183</c:v>
                </c:pt>
                <c:pt idx="102">
                  <c:v>2246</c:v>
                </c:pt>
                <c:pt idx="103">
                  <c:v>2425</c:v>
                </c:pt>
                <c:pt idx="104">
                  <c:v>2771</c:v>
                </c:pt>
                <c:pt idx="105">
                  <c:v>2633</c:v>
                </c:pt>
                <c:pt idx="106">
                  <c:v>2519</c:v>
                </c:pt>
                <c:pt idx="107">
                  <c:v>2994</c:v>
                </c:pt>
                <c:pt idx="108">
                  <c:v>2574</c:v>
                </c:pt>
                <c:pt idx="109">
                  <c:v>2951</c:v>
                </c:pt>
                <c:pt idx="110">
                  <c:v>2711</c:v>
                </c:pt>
                <c:pt idx="111">
                  <c:v>2664</c:v>
                </c:pt>
                <c:pt idx="112">
                  <c:v>2835</c:v>
                </c:pt>
                <c:pt idx="113">
                  <c:v>2597</c:v>
                </c:pt>
                <c:pt idx="114">
                  <c:v>2090</c:v>
                </c:pt>
                <c:pt idx="115">
                  <c:v>2254</c:v>
                </c:pt>
                <c:pt idx="116">
                  <c:v>2367</c:v>
                </c:pt>
                <c:pt idx="117">
                  <c:v>2539</c:v>
                </c:pt>
                <c:pt idx="118">
                  <c:v>2540</c:v>
                </c:pt>
                <c:pt idx="119">
                  <c:v>2760</c:v>
                </c:pt>
                <c:pt idx="120">
                  <c:v>2397</c:v>
                </c:pt>
                <c:pt idx="121">
                  <c:v>2896</c:v>
                </c:pt>
                <c:pt idx="122">
                  <c:v>2475</c:v>
                </c:pt>
                <c:pt idx="123">
                  <c:v>2631</c:v>
                </c:pt>
                <c:pt idx="124">
                  <c:v>2682</c:v>
                </c:pt>
                <c:pt idx="125">
                  <c:v>2362</c:v>
                </c:pt>
                <c:pt idx="126">
                  <c:v>2166</c:v>
                </c:pt>
                <c:pt idx="127">
                  <c:v>1812</c:v>
                </c:pt>
                <c:pt idx="128">
                  <c:v>2080</c:v>
                </c:pt>
                <c:pt idx="129">
                  <c:v>2436</c:v>
                </c:pt>
                <c:pt idx="130">
                  <c:v>2123</c:v>
                </c:pt>
                <c:pt idx="131">
                  <c:v>2188</c:v>
                </c:pt>
                <c:pt idx="132">
                  <c:v>2277</c:v>
                </c:pt>
                <c:pt idx="133">
                  <c:v>2363</c:v>
                </c:pt>
                <c:pt idx="134">
                  <c:v>2212</c:v>
                </c:pt>
                <c:pt idx="135">
                  <c:v>2316</c:v>
                </c:pt>
                <c:pt idx="136">
                  <c:v>2295</c:v>
                </c:pt>
                <c:pt idx="137">
                  <c:v>2058</c:v>
                </c:pt>
                <c:pt idx="138">
                  <c:v>1756</c:v>
                </c:pt>
                <c:pt idx="139">
                  <c:v>1646</c:v>
                </c:pt>
                <c:pt idx="140">
                  <c:v>2098</c:v>
                </c:pt>
                <c:pt idx="141">
                  <c:v>2177</c:v>
                </c:pt>
                <c:pt idx="142">
                  <c:v>2059</c:v>
                </c:pt>
                <c:pt idx="143">
                  <c:v>2325</c:v>
                </c:pt>
                <c:pt idx="144">
                  <c:v>2056</c:v>
                </c:pt>
                <c:pt idx="145">
                  <c:v>2087</c:v>
                </c:pt>
                <c:pt idx="146">
                  <c:v>2262</c:v>
                </c:pt>
                <c:pt idx="147">
                  <c:v>2098</c:v>
                </c:pt>
              </c:numCache>
            </c:numRef>
          </c:val>
        </c:ser>
        <c:ser>
          <c:idx val="2"/>
          <c:order val="1"/>
          <c:tx>
            <c:strRef>
              <c:f>'Community starts'!$U$1</c:f>
              <c:strCache>
                <c:ptCount val="1"/>
                <c:pt idx="0">
                  <c:v>Forecast 2016</c:v>
                </c:pt>
              </c:strCache>
            </c:strRef>
          </c:tx>
          <c:spPr>
            <a:ln w="31750">
              <a:solidFill>
                <a:schemeClr val="tx2">
                  <a:lumMod val="60000"/>
                  <a:lumOff val="40000"/>
                </a:schemeClr>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starts'!$U$2:$U$266</c:f>
              <c:numCache>
                <c:formatCode>_-* #,##0_-;\-* #,##0_-;_-* "-"??_-;_-@_-</c:formatCode>
                <c:ptCount val="265"/>
                <c:pt idx="148" formatCode="#,##0">
                  <c:v>2315.0890757921143</c:v>
                </c:pt>
                <c:pt idx="149" formatCode="#,##0">
                  <c:v>2164.9850794519812</c:v>
                </c:pt>
                <c:pt idx="150" formatCode="#,##0">
                  <c:v>1735.9935085818252</c:v>
                </c:pt>
                <c:pt idx="151" formatCode="#,##0">
                  <c:v>1712.1637738405889</c:v>
                </c:pt>
                <c:pt idx="152" formatCode="#,##0">
                  <c:v>2187.0523668055694</c:v>
                </c:pt>
                <c:pt idx="153" formatCode="#,##0">
                  <c:v>2242.0699862669785</c:v>
                </c:pt>
                <c:pt idx="154" formatCode="#,##0">
                  <c:v>2156.4458719220838</c:v>
                </c:pt>
                <c:pt idx="155" formatCode="#,##0">
                  <c:v>2388.3407266949357</c:v>
                </c:pt>
                <c:pt idx="156" formatCode="#,##0">
                  <c:v>2176.9104676565507</c:v>
                </c:pt>
                <c:pt idx="157" formatCode="#,##0">
                  <c:v>2214.1099939796527</c:v>
                </c:pt>
                <c:pt idx="158" formatCode="#,##0">
                  <c:v>2273.4329258046569</c:v>
                </c:pt>
                <c:pt idx="159" formatCode="#,##0">
                  <c:v>2156.9562336744116</c:v>
                </c:pt>
                <c:pt idx="160" formatCode="#,##0">
                  <c:v>2339.8174953138555</c:v>
                </c:pt>
                <c:pt idx="161" formatCode="#,##0">
                  <c:v>2152.0844507756447</c:v>
                </c:pt>
                <c:pt idx="162" formatCode="#,##0">
                  <c:v>1778.4623721685689</c:v>
                </c:pt>
                <c:pt idx="163" formatCode="#,##0">
                  <c:v>1708.1878490805511</c:v>
                </c:pt>
                <c:pt idx="164" formatCode="#,##0">
                  <c:v>2171.7911172327326</c:v>
                </c:pt>
                <c:pt idx="165" formatCode="#,##0">
                  <c:v>2258.306527653609</c:v>
                </c:pt>
                <c:pt idx="166" formatCode="#,##0">
                  <c:v>2143.585095523224</c:v>
                </c:pt>
                <c:pt idx="167" formatCode="#,##0">
                  <c:v>2378.8520829870399</c:v>
                </c:pt>
                <c:pt idx="168" formatCode="#,##0">
                  <c:v>2173.0071365087301</c:v>
                </c:pt>
                <c:pt idx="169" formatCode="#,##0">
                  <c:v>2256.0818637516736</c:v>
                </c:pt>
                <c:pt idx="170" formatCode="#,##0">
                  <c:v>2325.3908786444908</c:v>
                </c:pt>
                <c:pt idx="171" formatCode="#,##0">
                  <c:v>2196.0801215212969</c:v>
                </c:pt>
                <c:pt idx="172" formatCode="#,##0">
                  <c:v>2374.634809042996</c:v>
                </c:pt>
                <c:pt idx="173" formatCode="#,##0">
                  <c:v>2195.0766075394226</c:v>
                </c:pt>
                <c:pt idx="174" formatCode="#,##0">
                  <c:v>1803.8432826673225</c:v>
                </c:pt>
                <c:pt idx="175" formatCode="#,##0">
                  <c:v>1738.6756029187363</c:v>
                </c:pt>
                <c:pt idx="176" formatCode="#,##0">
                  <c:v>2206.1499345178895</c:v>
                </c:pt>
                <c:pt idx="177" formatCode="#,##0">
                  <c:v>2278.3411109117701</c:v>
                </c:pt>
                <c:pt idx="178" formatCode="#,##0">
                  <c:v>2172.1760496278248</c:v>
                </c:pt>
                <c:pt idx="179" formatCode="#,##0">
                  <c:v>2406.7091185930008</c:v>
                </c:pt>
                <c:pt idx="180" formatCode="#,##0">
                  <c:v>2193.019513577538</c:v>
                </c:pt>
                <c:pt idx="181" formatCode="#,##0">
                  <c:v>2283.5098865057494</c:v>
                </c:pt>
                <c:pt idx="182" formatCode="#,##0">
                  <c:v>2349.615842978867</c:v>
                </c:pt>
                <c:pt idx="183" formatCode="#,##0">
                  <c:v>2218.7985767509062</c:v>
                </c:pt>
                <c:pt idx="184" formatCode="#,##0">
                  <c:v>2402.1442513192801</c:v>
                </c:pt>
                <c:pt idx="185" formatCode="#,##0">
                  <c:v>2219.1731839848867</c:v>
                </c:pt>
                <c:pt idx="186" formatCode="#,##0">
                  <c:v>1830.3411724929492</c:v>
                </c:pt>
                <c:pt idx="187" formatCode="#,##0">
                  <c:v>1765.4837051584555</c:v>
                </c:pt>
                <c:pt idx="188" formatCode="#,##0">
                  <c:v>2229.3499496246177</c:v>
                </c:pt>
                <c:pt idx="189" formatCode="#,##0">
                  <c:v>2303.1645867658581</c:v>
                </c:pt>
                <c:pt idx="190" formatCode="#,##0">
                  <c:v>2194.0893021275342</c:v>
                </c:pt>
                <c:pt idx="191" formatCode="#,##0">
                  <c:v>2427.4589755758548</c:v>
                </c:pt>
                <c:pt idx="192" formatCode="#,##0">
                  <c:v>2218.6235071000683</c:v>
                </c:pt>
                <c:pt idx="193" formatCode="#,##0">
                  <c:v>2309.0143536282353</c:v>
                </c:pt>
                <c:pt idx="194" formatCode="#,##0">
                  <c:v>2375.5537381145609</c:v>
                </c:pt>
                <c:pt idx="195" formatCode="#,##0">
                  <c:v>2243.0112505377442</c:v>
                </c:pt>
                <c:pt idx="196" formatCode="#,##0">
                  <c:v>2418.9547881404983</c:v>
                </c:pt>
                <c:pt idx="197" formatCode="#,##0">
                  <c:v>2231.9094652815033</c:v>
                </c:pt>
                <c:pt idx="198" formatCode="#,##0">
                  <c:v>1840.9460093187122</c:v>
                </c:pt>
                <c:pt idx="199" formatCode="#,##0">
                  <c:v>1775.0686999820643</c:v>
                </c:pt>
                <c:pt idx="200" formatCode="#,##0">
                  <c:v>2241.5942456459798</c:v>
                </c:pt>
                <c:pt idx="201" formatCode="#,##0">
                  <c:v>2317.1183814468141</c:v>
                </c:pt>
                <c:pt idx="202" formatCode="#,##0">
                  <c:v>2209.9263720201643</c:v>
                </c:pt>
                <c:pt idx="203" formatCode="#,##0">
                  <c:v>2444.4903483315393</c:v>
                </c:pt>
                <c:pt idx="204" formatCode="#,##0">
                  <c:v>2233.2784014373128</c:v>
                </c:pt>
                <c:pt idx="205" formatCode="#,##0">
                  <c:v>2322.3078723529725</c:v>
                </c:pt>
                <c:pt idx="206" formatCode="#,##0">
                  <c:v>2389.222965505382</c:v>
                </c:pt>
                <c:pt idx="207" formatCode="#,##0">
                  <c:v>2259.4815448221134</c:v>
                </c:pt>
                <c:pt idx="208" formatCode="#,##0">
                  <c:v>2441.6426169977685</c:v>
                </c:pt>
                <c:pt idx="209" formatCode="#,##0">
                  <c:v>2259.7194292762865</c:v>
                </c:pt>
                <c:pt idx="210" formatCode="#,##0">
                  <c:v>1871.1196995814787</c:v>
                </c:pt>
                <c:pt idx="211" formatCode="#,##0">
                  <c:v>1806.0484755262198</c:v>
                </c:pt>
                <c:pt idx="212" formatCode="#,##0">
                  <c:v>2271.3789251357134</c:v>
                </c:pt>
                <c:pt idx="213" formatCode="#,##0">
                  <c:v>2345.753713188964</c:v>
                </c:pt>
                <c:pt idx="214" formatCode="#,##0">
                  <c:v>2237.5821566196951</c:v>
                </c:pt>
                <c:pt idx="215" formatCode="#,##0">
                  <c:v>2470.706945114262</c:v>
                </c:pt>
                <c:pt idx="216" formatCode="#,##0">
                  <c:v>2258.5690118217326</c:v>
                </c:pt>
                <c:pt idx="217" formatCode="#,##0">
                  <c:v>2346.6379151353972</c:v>
                </c:pt>
                <c:pt idx="218" formatCode="#,##0">
                  <c:v>2412.4515283303917</c:v>
                </c:pt>
                <c:pt idx="219" formatCode="#,##0">
                  <c:v>2282.0326381782907</c:v>
                </c:pt>
                <c:pt idx="220" formatCode="#,##0">
                  <c:v>2463.2341026288482</c:v>
                </c:pt>
                <c:pt idx="221" formatCode="#,##0">
                  <c:v>2280.4375651379987</c:v>
                </c:pt>
                <c:pt idx="222" formatCode="#,##0">
                  <c:v>1891.413919902679</c:v>
                </c:pt>
                <c:pt idx="223" formatCode="#,##0">
                  <c:v>1826.048658878728</c:v>
                </c:pt>
                <c:pt idx="224" formatCode="#,##0">
                  <c:v>2291.7043884341092</c:v>
                </c:pt>
                <c:pt idx="225" formatCode="#,##0">
                  <c:v>2366.808045559992</c:v>
                </c:pt>
                <c:pt idx="226" formatCode="#,##0">
                  <c:v>2259.1561581588562</c:v>
                </c:pt>
                <c:pt idx="227" formatCode="#,##0">
                  <c:v>2492.7533900706194</c:v>
                </c:pt>
                <c:pt idx="228" formatCode="#,##0">
                  <c:v>2280.7709666283986</c:v>
                </c:pt>
                <c:pt idx="229" formatCode="#,##0">
                  <c:v>2368.8558788446589</c:v>
                </c:pt>
                <c:pt idx="230" formatCode="#,##0">
                  <c:v>2434.9224045352198</c:v>
                </c:pt>
                <c:pt idx="231" formatCode="#,##0">
                  <c:v>2304.9410459307883</c:v>
                </c:pt>
                <c:pt idx="232" formatCode="#,##0">
                  <c:v>2486.8988288690239</c:v>
                </c:pt>
                <c:pt idx="233" formatCode="#,##0">
                  <c:v>2304.814216337611</c:v>
                </c:pt>
                <c:pt idx="234" formatCode="#,##0">
                  <c:v>1915.7694137952824</c:v>
                </c:pt>
                <c:pt idx="235" formatCode="#,##0">
                  <c:v>1849.5129116252429</c:v>
                </c:pt>
                <c:pt idx="236" formatCode="#,##0">
                  <c:v>2313.1388475233753</c:v>
                </c:pt>
                <c:pt idx="237" formatCode="#,##0">
                  <c:v>2385.1485680487649</c:v>
                </c:pt>
                <c:pt idx="238" formatCode="#,##0">
                  <c:v>2274.939767740485</c:v>
                </c:pt>
                <c:pt idx="239" formatCode="#,##0">
                  <c:v>2507.8369207163473</c:v>
                </c:pt>
                <c:pt idx="240" formatCode="#,##0">
                  <c:v>2297.4944185324939</c:v>
                </c:pt>
                <c:pt idx="241" formatCode="#,##0">
                  <c:v>2387.5493461466694</c:v>
                </c:pt>
                <c:pt idx="242" formatCode="#,##0">
                  <c:v>2453.1938398363113</c:v>
                </c:pt>
                <c:pt idx="243" formatCode="#,##0">
                  <c:v>2319.238634967599</c:v>
                </c:pt>
                <c:pt idx="244" formatCode="#,##0">
                  <c:v>2494.914345192888</c:v>
                </c:pt>
                <c:pt idx="245" formatCode="#,##0">
                  <c:v>2307.1246076786592</c:v>
                </c:pt>
                <c:pt idx="246" formatCode="#,##0">
                  <c:v>1915.2725086081705</c:v>
                </c:pt>
                <c:pt idx="247" formatCode="#,##0">
                  <c:v>1848.9614907629182</c:v>
                </c:pt>
                <c:pt idx="248" formatCode="#,##0">
                  <c:v>2314.4018579482768</c:v>
                </c:pt>
                <c:pt idx="249" formatCode="#,##0">
                  <c:v>2389.0033805910548</c:v>
                </c:pt>
                <c:pt idx="250" formatCode="#,##0">
                  <c:v>2281.2356694839605</c:v>
                </c:pt>
                <c:pt idx="251" formatCode="#,##0">
                  <c:v>2514.8250730379436</c:v>
                </c:pt>
                <c:pt idx="252" formatCode="#,##0">
                  <c:v>2302.9737285741303</c:v>
                </c:pt>
                <c:pt idx="253" formatCode="#,##0">
                  <c:v>2391.4063932242989</c:v>
                </c:pt>
                <c:pt idx="254" formatCode="#,##0">
                  <c:v>2457.9376923749369</c:v>
                </c:pt>
                <c:pt idx="255" formatCode="#,##0">
                  <c:v>2328.3802735601162</c:v>
                </c:pt>
                <c:pt idx="256" formatCode="#,##0">
                  <c:v>2510.5636308483595</c:v>
                </c:pt>
                <c:pt idx="257" formatCode="#,##0">
                  <c:v>2328.6309630396945</c:v>
                </c:pt>
                <c:pt idx="258" formatCode="#,##0">
                  <c:v>1940.0405083934809</c:v>
                </c:pt>
                <c:pt idx="259" formatCode="#,##0">
                  <c:v>1874.735201109291</c:v>
                </c:pt>
                <c:pt idx="260" formatCode="#,##0">
                  <c:v>2340.3676822683219</c:v>
                </c:pt>
                <c:pt idx="261" formatCode="#,##0">
                  <c:v>2415.1318982932394</c:v>
                </c:pt>
                <c:pt idx="262" formatCode="#,##0">
                  <c:v>2307.283814677558</c:v>
                </c:pt>
                <c:pt idx="263" formatCode="#,##0">
                  <c:v>2541.164594524229</c:v>
                </c:pt>
                <c:pt idx="264" formatCode="#,##0">
                  <c:v>2330.0447977752938</c:v>
                </c:pt>
              </c:numCache>
            </c:numRef>
          </c:val>
        </c:ser>
        <c:ser>
          <c:idx val="1"/>
          <c:order val="2"/>
          <c:tx>
            <c:strRef>
              <c:f>'Community starts'!$S$1</c:f>
              <c:strCache>
                <c:ptCount val="1"/>
                <c:pt idx="0">
                  <c:v>Forecast 2015</c:v>
                </c:pt>
              </c:strCache>
            </c:strRef>
          </c:tx>
          <c:spPr>
            <a:ln w="31750">
              <a:solidFill>
                <a:srgbClr val="92D050"/>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starts'!$S$2:$S$266</c:f>
              <c:numCache>
                <c:formatCode>_-* #,##0_-;\-* #,##0_-;_-* "-"??_-;_-@_-</c:formatCode>
                <c:ptCount val="265"/>
                <c:pt idx="137">
                  <c:v>2188.2997010911831</c:v>
                </c:pt>
                <c:pt idx="138">
                  <c:v>1835.2047178861208</c:v>
                </c:pt>
                <c:pt idx="139">
                  <c:v>1624.9940669274768</c:v>
                </c:pt>
                <c:pt idx="140">
                  <c:v>2092.502722268086</c:v>
                </c:pt>
                <c:pt idx="141">
                  <c:v>2347.6692310733524</c:v>
                </c:pt>
                <c:pt idx="142">
                  <c:v>1977.8799287910838</c:v>
                </c:pt>
                <c:pt idx="143">
                  <c:v>2395.0218230829742</c:v>
                </c:pt>
                <c:pt idx="144">
                  <c:v>2245.6541299679116</c:v>
                </c:pt>
                <c:pt idx="145">
                  <c:v>2337.9815049776234</c:v>
                </c:pt>
                <c:pt idx="146">
                  <c:v>2343.1946131881473</c:v>
                </c:pt>
                <c:pt idx="147">
                  <c:v>2301.5711613214417</c:v>
                </c:pt>
                <c:pt idx="148">
                  <c:v>2191.6796592011419</c:v>
                </c:pt>
                <c:pt idx="149">
                  <c:v>2201.0901106664987</c:v>
                </c:pt>
                <c:pt idx="150">
                  <c:v>1741.029250649967</c:v>
                </c:pt>
                <c:pt idx="151">
                  <c:v>1575.4902012947023</c:v>
                </c:pt>
                <c:pt idx="152">
                  <c:v>2069.2511522768109</c:v>
                </c:pt>
                <c:pt idx="153">
                  <c:v>2269.7987248526456</c:v>
                </c:pt>
                <c:pt idx="154">
                  <c:v>1945.4373076254942</c:v>
                </c:pt>
                <c:pt idx="155">
                  <c:v>2367.3146217906469</c:v>
                </c:pt>
                <c:pt idx="156">
                  <c:v>2187.2993941177638</c:v>
                </c:pt>
                <c:pt idx="157">
                  <c:v>2309.8534882340964</c:v>
                </c:pt>
                <c:pt idx="158">
                  <c:v>2310.5250666727547</c:v>
                </c:pt>
                <c:pt idx="159">
                  <c:v>2259.8641688097568</c:v>
                </c:pt>
                <c:pt idx="160">
                  <c:v>2176.8606008028423</c:v>
                </c:pt>
                <c:pt idx="161">
                  <c:v>2184.2706229651044</c:v>
                </c:pt>
                <c:pt idx="162">
                  <c:v>1723.0881090983798</c:v>
                </c:pt>
                <c:pt idx="163">
                  <c:v>1570.605023665205</c:v>
                </c:pt>
                <c:pt idx="164">
                  <c:v>2056.7040537546181</c:v>
                </c:pt>
                <c:pt idx="165">
                  <c:v>2256.1685041179244</c:v>
                </c:pt>
                <c:pt idx="166">
                  <c:v>1937.3488920080731</c:v>
                </c:pt>
                <c:pt idx="167">
                  <c:v>2352.947268378879</c:v>
                </c:pt>
                <c:pt idx="168">
                  <c:v>2173.4881154330146</c:v>
                </c:pt>
                <c:pt idx="169">
                  <c:v>2298.3155391553155</c:v>
                </c:pt>
                <c:pt idx="170">
                  <c:v>2294.6343183311697</c:v>
                </c:pt>
                <c:pt idx="171">
                  <c:v>2244.9968662927167</c:v>
                </c:pt>
                <c:pt idx="172">
                  <c:v>2162.502700156384</c:v>
                </c:pt>
                <c:pt idx="173">
                  <c:v>2167.1330819274299</c:v>
                </c:pt>
                <c:pt idx="174">
                  <c:v>1707.0070495036362</c:v>
                </c:pt>
                <c:pt idx="175">
                  <c:v>1554.6121081635238</c:v>
                </c:pt>
                <c:pt idx="176">
                  <c:v>2039.7400624839045</c:v>
                </c:pt>
                <c:pt idx="177">
                  <c:v>2240.7378928420599</c:v>
                </c:pt>
                <c:pt idx="178">
                  <c:v>1922.2418752270366</c:v>
                </c:pt>
                <c:pt idx="179">
                  <c:v>2337.7072364878368</c:v>
                </c:pt>
                <c:pt idx="180">
                  <c:v>2159.3446585526035</c:v>
                </c:pt>
                <c:pt idx="181">
                  <c:v>2284.2267409159886</c:v>
                </c:pt>
                <c:pt idx="182">
                  <c:v>2280.6624736800582</c:v>
                </c:pt>
                <c:pt idx="183">
                  <c:v>2231.8670010942674</c:v>
                </c:pt>
                <c:pt idx="184">
                  <c:v>2149.6126670358008</c:v>
                </c:pt>
                <c:pt idx="185">
                  <c:v>2154.6328939238761</c:v>
                </c:pt>
                <c:pt idx="186">
                  <c:v>1694.7917429075771</c:v>
                </c:pt>
                <c:pt idx="187">
                  <c:v>1541.6155161169117</c:v>
                </c:pt>
                <c:pt idx="188">
                  <c:v>2025.5404182475272</c:v>
                </c:pt>
                <c:pt idx="189">
                  <c:v>2224.6927051007383</c:v>
                </c:pt>
                <c:pt idx="190">
                  <c:v>1904.3371244243078</c:v>
                </c:pt>
                <c:pt idx="191">
                  <c:v>2319.5472173092949</c:v>
                </c:pt>
                <c:pt idx="192">
                  <c:v>2142.7855122734682</c:v>
                </c:pt>
                <c:pt idx="193">
                  <c:v>2276.9952436490712</c:v>
                </c:pt>
                <c:pt idx="194">
                  <c:v>2273.2928964476482</c:v>
                </c:pt>
                <c:pt idx="195">
                  <c:v>2221.2932092567371</c:v>
                </c:pt>
                <c:pt idx="196">
                  <c:v>2133.7694248155972</c:v>
                </c:pt>
                <c:pt idx="197">
                  <c:v>2134.0935619242246</c:v>
                </c:pt>
                <c:pt idx="198">
                  <c:v>1672.0099117941149</c:v>
                </c:pt>
                <c:pt idx="199">
                  <c:v>1518.9569212081753</c:v>
                </c:pt>
                <c:pt idx="200">
                  <c:v>2004.4744529838786</c:v>
                </c:pt>
                <c:pt idx="201">
                  <c:v>2205.8564722358078</c:v>
                </c:pt>
                <c:pt idx="202">
                  <c:v>1887.5392722036436</c:v>
                </c:pt>
                <c:pt idx="203">
                  <c:v>2303.3674289583951</c:v>
                </c:pt>
                <c:pt idx="204">
                  <c:v>2125.3058266646667</c:v>
                </c:pt>
                <c:pt idx="205">
                  <c:v>2257.9690902011471</c:v>
                </c:pt>
                <c:pt idx="206">
                  <c:v>2254.6702315598504</c:v>
                </c:pt>
                <c:pt idx="207">
                  <c:v>2206.0136073267445</c:v>
                </c:pt>
                <c:pt idx="208">
                  <c:v>2123.7594750428748</c:v>
                </c:pt>
                <c:pt idx="209">
                  <c:v>2128.9251127442699</c:v>
                </c:pt>
                <c:pt idx="210">
                  <c:v>1669.4841631448112</c:v>
                </c:pt>
                <c:pt idx="211">
                  <c:v>1517.1843640047225</c:v>
                </c:pt>
                <c:pt idx="212">
                  <c:v>2002.5649527747269</c:v>
                </c:pt>
                <c:pt idx="213">
                  <c:v>2203.8429055898387</c:v>
                </c:pt>
                <c:pt idx="214">
                  <c:v>1885.2491724300307</c:v>
                </c:pt>
                <c:pt idx="215">
                  <c:v>2300.7246286033037</c:v>
                </c:pt>
                <c:pt idx="216">
                  <c:v>2122.2140486246185</c:v>
                </c:pt>
                <c:pt idx="217">
                  <c:v>2254.3427478581889</c:v>
                </c:pt>
                <c:pt idx="218">
                  <c:v>2250.5057037344395</c:v>
                </c:pt>
                <c:pt idx="219">
                  <c:v>2201.386737711874</c:v>
                </c:pt>
                <c:pt idx="220">
                  <c:v>2118.749198048321</c:v>
                </c:pt>
                <c:pt idx="221">
                  <c:v>2123.5873067039811</c:v>
                </c:pt>
                <c:pt idx="222">
                  <c:v>1663.9022085735437</c:v>
                </c:pt>
                <c:pt idx="223">
                  <c:v>1511.5325669605643</c:v>
                </c:pt>
                <c:pt idx="224">
                  <c:v>1996.8965745026012</c:v>
                </c:pt>
                <c:pt idx="225">
                  <c:v>2198.1216112151133</c:v>
                </c:pt>
                <c:pt idx="226">
                  <c:v>1879.6356717250983</c:v>
                </c:pt>
                <c:pt idx="227">
                  <c:v>2295.5015332523544</c:v>
                </c:pt>
                <c:pt idx="228">
                  <c:v>2117.6660395736758</c:v>
                </c:pt>
                <c:pt idx="229">
                  <c:v>2250.6148542597939</c:v>
                </c:pt>
                <c:pt idx="230">
                  <c:v>2247.5089236656122</c:v>
                </c:pt>
                <c:pt idx="231">
                  <c:v>2198.8573092987408</c:v>
                </c:pt>
                <c:pt idx="232">
                  <c:v>2116.4324990433347</c:v>
                </c:pt>
                <c:pt idx="233">
                  <c:v>2121.2902850609353</c:v>
                </c:pt>
                <c:pt idx="234">
                  <c:v>1661.3797330394054</c:v>
                </c:pt>
                <c:pt idx="235">
                  <c:v>1508.3377753008667</c:v>
                </c:pt>
                <c:pt idx="236">
                  <c:v>1992.6898729957784</c:v>
                </c:pt>
                <c:pt idx="237">
                  <c:v>2192.4203591787996</c:v>
                </c:pt>
                <c:pt idx="238">
                  <c:v>1872.6648789737292</c:v>
                </c:pt>
                <c:pt idx="239">
                  <c:v>2288.4627331194588</c:v>
                </c:pt>
                <c:pt idx="240">
                  <c:v>2112.2225271070347</c:v>
                </c:pt>
                <c:pt idx="241">
                  <c:v>2246.947760032378</c:v>
                </c:pt>
                <c:pt idx="242">
                  <c:v>2243.8092473639035</c:v>
                </c:pt>
                <c:pt idx="243">
                  <c:v>2192.4414774763677</c:v>
                </c:pt>
                <c:pt idx="244">
                  <c:v>2105.6057974105252</c:v>
                </c:pt>
                <c:pt idx="245">
                  <c:v>2106.4778979510775</c:v>
                </c:pt>
                <c:pt idx="246">
                  <c:v>1644.5476075304018</c:v>
                </c:pt>
                <c:pt idx="247">
                  <c:v>1491.1294818118199</c:v>
                </c:pt>
                <c:pt idx="248">
                  <c:v>1975.798794374422</c:v>
                </c:pt>
                <c:pt idx="249">
                  <c:v>2175.9970361626624</c:v>
                </c:pt>
                <c:pt idx="250">
                  <c:v>1856.5020700720029</c:v>
                </c:pt>
                <c:pt idx="251">
                  <c:v>2271.5207384414603</c:v>
                </c:pt>
                <c:pt idx="252">
                  <c:v>2093.1778995730037</c:v>
                </c:pt>
              </c:numCache>
            </c:numRef>
          </c:val>
        </c:ser>
        <c:marker val="1"/>
        <c:axId val="73496064"/>
        <c:axId val="73497984"/>
      </c:lineChart>
      <c:dateAx>
        <c:axId val="73496064"/>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a:lstStyle/>
          <a:p>
            <a:pPr>
              <a:defRPr sz="1200" b="1">
                <a:solidFill>
                  <a:schemeClr val="tx2"/>
                </a:solidFill>
                <a:latin typeface="Arial" pitchFamily="34" charset="0"/>
                <a:cs typeface="Arial" pitchFamily="34" charset="0"/>
              </a:defRPr>
            </a:pPr>
            <a:endParaRPr lang="en-US"/>
          </a:p>
        </c:txPr>
        <c:crossAx val="73497984"/>
        <c:crosses val="autoZero"/>
        <c:auto val="1"/>
        <c:lblOffset val="100"/>
        <c:majorUnit val="12"/>
        <c:majorTimeUnit val="months"/>
      </c:dateAx>
      <c:valAx>
        <c:axId val="73497984"/>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7349606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Community Work muster</a:t>
            </a:r>
          </a:p>
        </c:rich>
      </c:tx>
    </c:title>
    <c:plotArea>
      <c:layout/>
      <c:lineChart>
        <c:grouping val="standard"/>
        <c:ser>
          <c:idx val="9"/>
          <c:order val="0"/>
          <c:tx>
            <c:strRef>
              <c:f>'Community times'!$K$1</c:f>
              <c:strCache>
                <c:ptCount val="1"/>
                <c:pt idx="0">
                  <c:v>Community Work</c:v>
                </c:pt>
              </c:strCache>
            </c:strRef>
          </c:tx>
          <c:spPr>
            <a:ln w="38100">
              <a:solidFill>
                <a:schemeClr val="tx2"/>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times'!$K$2:$K$230</c:f>
              <c:numCache>
                <c:formatCode>_-* #,##0_-;\-* #,##0_-;_-* "-"??_-;_-@_-</c:formatCode>
                <c:ptCount val="229"/>
                <c:pt idx="1">
                  <c:v>229.87177280550773</c:v>
                </c:pt>
                <c:pt idx="2">
                  <c:v>221.38035023879917</c:v>
                </c:pt>
                <c:pt idx="3">
                  <c:v>213.12035885592468</c:v>
                </c:pt>
                <c:pt idx="4">
                  <c:v>212.60697784878448</c:v>
                </c:pt>
                <c:pt idx="5">
                  <c:v>211.04148574867804</c:v>
                </c:pt>
                <c:pt idx="6">
                  <c:v>225.98062483818072</c:v>
                </c:pt>
                <c:pt idx="7">
                  <c:v>237.88444562146893</c:v>
                </c:pt>
                <c:pt idx="8">
                  <c:v>239.56208464498076</c:v>
                </c:pt>
                <c:pt idx="9">
                  <c:v>243.83931158624929</c:v>
                </c:pt>
                <c:pt idx="10">
                  <c:v>247.09825652707201</c:v>
                </c:pt>
                <c:pt idx="11">
                  <c:v>244.91772449459333</c:v>
                </c:pt>
                <c:pt idx="12">
                  <c:v>245.38002967988129</c:v>
                </c:pt>
                <c:pt idx="13">
                  <c:v>243.72708065785659</c:v>
                </c:pt>
                <c:pt idx="14">
                  <c:v>236.43471625366482</c:v>
                </c:pt>
                <c:pt idx="15">
                  <c:v>230.02762732338385</c:v>
                </c:pt>
                <c:pt idx="16">
                  <c:v>226.61347313438569</c:v>
                </c:pt>
                <c:pt idx="17">
                  <c:v>224.38695900857959</c:v>
                </c:pt>
                <c:pt idx="18">
                  <c:v>229.0270717806531</c:v>
                </c:pt>
                <c:pt idx="19">
                  <c:v>235.55507525445043</c:v>
                </c:pt>
                <c:pt idx="20">
                  <c:v>236.44574368568755</c:v>
                </c:pt>
                <c:pt idx="21">
                  <c:v>237.92388635566468</c:v>
                </c:pt>
                <c:pt idx="22">
                  <c:v>236.04857621440536</c:v>
                </c:pt>
                <c:pt idx="23">
                  <c:v>234.42824977484239</c:v>
                </c:pt>
                <c:pt idx="24">
                  <c:v>231.16790797138853</c:v>
                </c:pt>
                <c:pt idx="25">
                  <c:v>226.09934696499303</c:v>
                </c:pt>
                <c:pt idx="26">
                  <c:v>220.20926439972243</c:v>
                </c:pt>
                <c:pt idx="27">
                  <c:v>209.16659994662396</c:v>
                </c:pt>
                <c:pt idx="28">
                  <c:v>209.2272832907274</c:v>
                </c:pt>
                <c:pt idx="29">
                  <c:v>205.79339414495999</c:v>
                </c:pt>
                <c:pt idx="30">
                  <c:v>208.79020699310024</c:v>
                </c:pt>
                <c:pt idx="31">
                  <c:v>217.70651050637272</c:v>
                </c:pt>
                <c:pt idx="32">
                  <c:v>218.63907653736334</c:v>
                </c:pt>
                <c:pt idx="33">
                  <c:v>217.51547245316866</c:v>
                </c:pt>
                <c:pt idx="34">
                  <c:v>218.18991243432575</c:v>
                </c:pt>
                <c:pt idx="35">
                  <c:v>218.58451553411831</c:v>
                </c:pt>
                <c:pt idx="36">
                  <c:v>216.16505977632087</c:v>
                </c:pt>
                <c:pt idx="37">
                  <c:v>213.05213022087301</c:v>
                </c:pt>
                <c:pt idx="38">
                  <c:v>208.56907693354194</c:v>
                </c:pt>
                <c:pt idx="39">
                  <c:v>199.07735315398276</c:v>
                </c:pt>
                <c:pt idx="40">
                  <c:v>197.91728578504211</c:v>
                </c:pt>
                <c:pt idx="41">
                  <c:v>197.68545154444706</c:v>
                </c:pt>
                <c:pt idx="42">
                  <c:v>196.97699386503066</c:v>
                </c:pt>
                <c:pt idx="43">
                  <c:v>204.90156024372203</c:v>
                </c:pt>
                <c:pt idx="44">
                  <c:v>206.96541445194657</c:v>
                </c:pt>
                <c:pt idx="45">
                  <c:v>207.96184702508441</c:v>
                </c:pt>
                <c:pt idx="46">
                  <c:v>212.49405888140467</c:v>
                </c:pt>
                <c:pt idx="47">
                  <c:v>212.67799438671017</c:v>
                </c:pt>
                <c:pt idx="48">
                  <c:v>208.34716124148372</c:v>
                </c:pt>
                <c:pt idx="49">
                  <c:v>208.6178764938708</c:v>
                </c:pt>
                <c:pt idx="50">
                  <c:v>201.89073634204274</c:v>
                </c:pt>
                <c:pt idx="51">
                  <c:v>191.22719154364862</c:v>
                </c:pt>
                <c:pt idx="52">
                  <c:v>191.9381412967526</c:v>
                </c:pt>
                <c:pt idx="53">
                  <c:v>189.87438752783964</c:v>
                </c:pt>
                <c:pt idx="54">
                  <c:v>188.39307116104868</c:v>
                </c:pt>
                <c:pt idx="55">
                  <c:v>198.21396493146406</c:v>
                </c:pt>
                <c:pt idx="56">
                  <c:v>197.11757131150739</c:v>
                </c:pt>
                <c:pt idx="57">
                  <c:v>193.37642204311442</c:v>
                </c:pt>
                <c:pt idx="58">
                  <c:v>196.6730121833921</c:v>
                </c:pt>
                <c:pt idx="59">
                  <c:v>193.9251929546804</c:v>
                </c:pt>
                <c:pt idx="60">
                  <c:v>189.45320392983572</c:v>
                </c:pt>
                <c:pt idx="61">
                  <c:v>188.49303114773966</c:v>
                </c:pt>
                <c:pt idx="62">
                  <c:v>179.75032245456322</c:v>
                </c:pt>
                <c:pt idx="63">
                  <c:v>173.33107642873537</c:v>
                </c:pt>
                <c:pt idx="64">
                  <c:v>173.60650658404339</c:v>
                </c:pt>
                <c:pt idx="65">
                  <c:v>171.89623049408436</c:v>
                </c:pt>
                <c:pt idx="66">
                  <c:v>170.65739192739431</c:v>
                </c:pt>
                <c:pt idx="67">
                  <c:v>181.43013976269899</c:v>
                </c:pt>
                <c:pt idx="68">
                  <c:v>182.64719456433485</c:v>
                </c:pt>
                <c:pt idx="69">
                  <c:v>180.89460890702318</c:v>
                </c:pt>
                <c:pt idx="70">
                  <c:v>184.15073779795688</c:v>
                </c:pt>
                <c:pt idx="71">
                  <c:v>185.13491627779302</c:v>
                </c:pt>
                <c:pt idx="72">
                  <c:v>185.87912860154603</c:v>
                </c:pt>
                <c:pt idx="73">
                  <c:v>186.9257329607351</c:v>
                </c:pt>
                <c:pt idx="74">
                  <c:v>178.89971267031237</c:v>
                </c:pt>
                <c:pt idx="75">
                  <c:v>173.64944767841592</c:v>
                </c:pt>
                <c:pt idx="76">
                  <c:v>175.93734290023309</c:v>
                </c:pt>
                <c:pt idx="77">
                  <c:v>173.65383382925154</c:v>
                </c:pt>
                <c:pt idx="78">
                  <c:v>176.79445274561076</c:v>
                </c:pt>
                <c:pt idx="79">
                  <c:v>186.38058618688333</c:v>
                </c:pt>
                <c:pt idx="80">
                  <c:v>187.78513850212516</c:v>
                </c:pt>
                <c:pt idx="81">
                  <c:v>190.41885625965998</c:v>
                </c:pt>
                <c:pt idx="82">
                  <c:v>194.6611686613698</c:v>
                </c:pt>
                <c:pt idx="83">
                  <c:v>195.69392453207888</c:v>
                </c:pt>
                <c:pt idx="84">
                  <c:v>198.79809660253787</c:v>
                </c:pt>
                <c:pt idx="85">
                  <c:v>198.80370911656505</c:v>
                </c:pt>
                <c:pt idx="86">
                  <c:v>191.89648012655724</c:v>
                </c:pt>
                <c:pt idx="87">
                  <c:v>188.03300169861683</c:v>
                </c:pt>
                <c:pt idx="88">
                  <c:v>188.49306883365202</c:v>
                </c:pt>
                <c:pt idx="89">
                  <c:v>187.66697199055102</c:v>
                </c:pt>
                <c:pt idx="90">
                  <c:v>191.0901369728509</c:v>
                </c:pt>
                <c:pt idx="91">
                  <c:v>201.91905669121056</c:v>
                </c:pt>
                <c:pt idx="92">
                  <c:v>203.0723932160804</c:v>
                </c:pt>
                <c:pt idx="93">
                  <c:v>207.19647071443896</c:v>
                </c:pt>
                <c:pt idx="94">
                  <c:v>211.38617975071068</c:v>
                </c:pt>
                <c:pt idx="95">
                  <c:v>215.85326909070537</c:v>
                </c:pt>
                <c:pt idx="96">
                  <c:v>217.84716808071542</c:v>
                </c:pt>
                <c:pt idx="97">
                  <c:v>216.57575236457438</c:v>
                </c:pt>
                <c:pt idx="98">
                  <c:v>211.26870962209136</c:v>
                </c:pt>
                <c:pt idx="99">
                  <c:v>204.62750764101139</c:v>
                </c:pt>
                <c:pt idx="100">
                  <c:v>203.73613399231192</c:v>
                </c:pt>
                <c:pt idx="101" formatCode="#,##0">
                  <c:v>203.97644683714671</c:v>
                </c:pt>
                <c:pt idx="102" formatCode="#,##0">
                  <c:v>205.90380761523045</c:v>
                </c:pt>
                <c:pt idx="103" formatCode="#,##0">
                  <c:v>213.4104473202151</c:v>
                </c:pt>
                <c:pt idx="104" formatCode="#,##0">
                  <c:v>217.44911610129</c:v>
                </c:pt>
                <c:pt idx="105" formatCode="#,##0">
                  <c:v>221.48327092644038</c:v>
                </c:pt>
                <c:pt idx="106" formatCode="#,##0">
                  <c:v>221.00335263639136</c:v>
                </c:pt>
                <c:pt idx="107" formatCode="#,##0">
                  <c:v>222.0438649932984</c:v>
                </c:pt>
                <c:pt idx="108" formatCode="#,##0">
                  <c:v>224.17595054095827</c:v>
                </c:pt>
                <c:pt idx="109" formatCode="#,##0">
                  <c:v>222.61762527770921</c:v>
                </c:pt>
                <c:pt idx="110" formatCode="#,##0">
                  <c:v>214.29946140035906</c:v>
                </c:pt>
                <c:pt idx="111" formatCode="#,##0">
                  <c:v>206.31354154527443</c:v>
                </c:pt>
              </c:numCache>
            </c:numRef>
          </c:val>
        </c:ser>
        <c:ser>
          <c:idx val="11"/>
          <c:order val="1"/>
          <c:tx>
            <c:strRef>
              <c:f>'Community times'!$M$1</c:f>
              <c:strCache>
                <c:ptCount val="1"/>
                <c:pt idx="0">
                  <c:v>Forecast 2016</c:v>
                </c:pt>
              </c:strCache>
            </c:strRef>
          </c:tx>
          <c:spPr>
            <a:ln w="34925">
              <a:solidFill>
                <a:schemeClr val="accent1"/>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times'!$M$2:$M$230</c:f>
              <c:numCache>
                <c:formatCode>_-* #,##0_-;\-* #,##0_-;_-* "-"??_-;_-@_-</c:formatCode>
                <c:ptCount val="229"/>
                <c:pt idx="112" formatCode="#,##0">
                  <c:v>205.985066634699</c:v>
                </c:pt>
                <c:pt idx="113" formatCode="#,##0">
                  <c:v>205.19946810570173</c:v>
                </c:pt>
                <c:pt idx="114" formatCode="#,##0">
                  <c:v>206.45349567632942</c:v>
                </c:pt>
                <c:pt idx="115" formatCode="#,##0">
                  <c:v>214.46370354222034</c:v>
                </c:pt>
                <c:pt idx="116" formatCode="#,##0">
                  <c:v>217.88661363190667</c:v>
                </c:pt>
                <c:pt idx="117" formatCode="#,##0">
                  <c:v>221.69777281896057</c:v>
                </c:pt>
                <c:pt idx="118" formatCode="#,##0">
                  <c:v>221.98837330894585</c:v>
                </c:pt>
                <c:pt idx="119" formatCode="#,##0">
                  <c:v>223.75399393464352</c:v>
                </c:pt>
                <c:pt idx="120" formatCode="#,##0">
                  <c:v>225.89942442381567</c:v>
                </c:pt>
                <c:pt idx="121" formatCode="#,##0">
                  <c:v>224.03312309268716</c:v>
                </c:pt>
                <c:pt idx="122" formatCode="#,##0">
                  <c:v>215.98950502247081</c:v>
                </c:pt>
                <c:pt idx="123" formatCode="#,##0">
                  <c:v>208.3110734450585</c:v>
                </c:pt>
                <c:pt idx="124" formatCode="#,##0">
                  <c:v>207.92253973642948</c:v>
                </c:pt>
                <c:pt idx="125" formatCode="#,##0">
                  <c:v>207.07868816738636</c:v>
                </c:pt>
                <c:pt idx="126" formatCode="#,##0">
                  <c:v>208.27621416314804</c:v>
                </c:pt>
                <c:pt idx="127" formatCode="#,##0">
                  <c:v>216.2316192589204</c:v>
                </c:pt>
                <c:pt idx="128" formatCode="#,##0">
                  <c:v>219.60137430611832</c:v>
                </c:pt>
                <c:pt idx="129" formatCode="#,##0">
                  <c:v>223.36097663690686</c:v>
                </c:pt>
                <c:pt idx="130" formatCode="#,##0">
                  <c:v>223.60157040497958</c:v>
                </c:pt>
                <c:pt idx="131" formatCode="#,##0">
                  <c:v>225.31868783599899</c:v>
                </c:pt>
                <c:pt idx="132" formatCode="#,##0">
                  <c:v>227.41707345192165</c:v>
                </c:pt>
                <c:pt idx="133" formatCode="#,##0">
                  <c:v>225.50514172234742</c:v>
                </c:pt>
                <c:pt idx="134" formatCode="#,##0">
                  <c:v>217.41726520017872</c:v>
                </c:pt>
                <c:pt idx="135" formatCode="#,##0">
                  <c:v>209.69590586767467</c:v>
                </c:pt>
                <c:pt idx="136" formatCode="#,##0">
                  <c:v>209.26573509141389</c:v>
                </c:pt>
                <c:pt idx="137" formatCode="#,##0">
                  <c:v>208.3814983357411</c:v>
                </c:pt>
                <c:pt idx="138" formatCode="#,##0">
                  <c:v>209.53985338619182</c:v>
                </c:pt>
                <c:pt idx="139" formatCode="#,##0">
                  <c:v>217.45726526998217</c:v>
                </c:pt>
                <c:pt idx="140" formatCode="#,##0">
                  <c:v>220.79016942820482</c:v>
                </c:pt>
                <c:pt idx="141" formatCode="#,##0">
                  <c:v>224.51402884736717</c:v>
                </c:pt>
                <c:pt idx="142" formatCode="#,##0">
                  <c:v>224.71995436815899</c:v>
                </c:pt>
                <c:pt idx="143" formatCode="#,##0">
                  <c:v>226.4034459048444</c:v>
                </c:pt>
                <c:pt idx="144" formatCode="#,##0">
                  <c:v>228.46921663947239</c:v>
                </c:pt>
                <c:pt idx="145" formatCode="#,##0">
                  <c:v>226.52565064401668</c:v>
                </c:pt>
                <c:pt idx="146" formatCode="#,##0">
                  <c:v>218.40709098770378</c:v>
                </c:pt>
                <c:pt idx="147" formatCode="#,##0">
                  <c:v>210.65597105558797</c:v>
                </c:pt>
                <c:pt idx="148" formatCode="#,##0">
                  <c:v>210.19693447686097</c:v>
                </c:pt>
                <c:pt idx="149" formatCode="#,##0">
                  <c:v>209.2846998124468</c:v>
                </c:pt>
                <c:pt idx="150" formatCode="#,##0">
                  <c:v>210.41589875335202</c:v>
                </c:pt>
                <c:pt idx="151" formatCode="#,##0">
                  <c:v>218.30697101683509</c:v>
                </c:pt>
                <c:pt idx="152" formatCode="#,##0">
                  <c:v>221.61432749501282</c:v>
                </c:pt>
                <c:pt idx="153" formatCode="#,##0">
                  <c:v>225.31340736351871</c:v>
                </c:pt>
                <c:pt idx="154" formatCode="#,##0">
                  <c:v>225.49529836807821</c:v>
                </c:pt>
                <c:pt idx="155" formatCode="#,##0">
                  <c:v>227.15547802237606</c:v>
                </c:pt>
                <c:pt idx="156" formatCode="#,##0">
                  <c:v>229.19863778138884</c:v>
                </c:pt>
                <c:pt idx="157" formatCode="#,##0">
                  <c:v>227.23314064327496</c:v>
                </c:pt>
                <c:pt idx="158" formatCode="#,##0">
                  <c:v>219.09330923706165</c:v>
                </c:pt>
                <c:pt idx="159" formatCode="#,##0">
                  <c:v>211.32155712216903</c:v>
                </c:pt>
                <c:pt idx="160" formatCode="#,##0">
                  <c:v>210.84250869824226</c:v>
                </c:pt>
                <c:pt idx="161" formatCode="#,##0">
                  <c:v>209.91086387482403</c:v>
                </c:pt>
                <c:pt idx="162" formatCode="#,##0">
                  <c:v>211.02323625232128</c:v>
                </c:pt>
                <c:pt idx="163" formatCode="#,##0">
                  <c:v>218.896048001314</c:v>
                </c:pt>
                <c:pt idx="164" formatCode="#,##0">
                  <c:v>222.18569299480774</c:v>
                </c:pt>
                <c:pt idx="165" formatCode="#,##0">
                  <c:v>225.86759390102989</c:v>
                </c:pt>
                <c:pt idx="166" formatCode="#,##0">
                  <c:v>226.03282245461978</c:v>
                </c:pt>
                <c:pt idx="167" formatCode="#,##0">
                  <c:v>227.67684063957336</c:v>
                </c:pt>
                <c:pt idx="168" formatCode="#,##0">
                  <c:v>229.70432484810192</c:v>
                </c:pt>
                <c:pt idx="169" formatCode="#,##0">
                  <c:v>227.72362346848317</c:v>
                </c:pt>
                <c:pt idx="170" formatCode="#,##0">
                  <c:v>219.56904495913167</c:v>
                </c:pt>
                <c:pt idx="171" formatCode="#,##0">
                  <c:v>211.78298913491568</c:v>
                </c:pt>
                <c:pt idx="172" formatCode="#,##0">
                  <c:v>211.29006706417906</c:v>
                </c:pt>
                <c:pt idx="173" formatCode="#,##0">
                  <c:v>210.34496572598886</c:v>
                </c:pt>
                <c:pt idx="174" formatCode="#,##0">
                  <c:v>211.44428617905044</c:v>
                </c:pt>
                <c:pt idx="175" formatCode="#,##0">
                  <c:v>219.30443842932746</c:v>
                </c:pt>
                <c:pt idx="176" formatCode="#,##0">
                  <c:v>222.58180455095652</c:v>
                </c:pt>
                <c:pt idx="177" formatCode="#,##0">
                  <c:v>226.2517957680468</c:v>
                </c:pt>
                <c:pt idx="178" formatCode="#,##0">
                  <c:v>226.40547271520404</c:v>
                </c:pt>
                <c:pt idx="179" formatCode="#,##0">
                  <c:v>228.03828661012977</c:v>
                </c:pt>
                <c:pt idx="180" formatCode="#,##0">
                  <c:v>230.05490340244575</c:v>
                </c:pt>
                <c:pt idx="181" formatCode="#,##0">
                  <c:v>228.06366135181216</c:v>
                </c:pt>
                <c:pt idx="182" formatCode="#,##0">
                  <c:v>219.89885909255827</c:v>
                </c:pt>
                <c:pt idx="183" formatCode="#,##0">
                  <c:v>212.1028869108429</c:v>
                </c:pt>
                <c:pt idx="184" formatCode="#,##0">
                  <c:v>211.60034663279541</c:v>
                </c:pt>
                <c:pt idx="185" formatCode="#,##0">
                  <c:v>210.64591627314945</c:v>
                </c:pt>
                <c:pt idx="186" formatCode="#,##0">
                  <c:v>211.73618819580309</c:v>
                </c:pt>
                <c:pt idx="187" formatCode="#,##0">
                  <c:v>219.58756397333519</c:v>
                </c:pt>
                <c:pt idx="188" formatCode="#,##0">
                  <c:v>222.85641750005991</c:v>
                </c:pt>
                <c:pt idx="189" formatCode="#,##0">
                  <c:v>226.51815206620265</c:v>
                </c:pt>
                <c:pt idx="190" formatCode="#,##0">
                  <c:v>226.66382061102951</c:v>
                </c:pt>
                <c:pt idx="191" formatCode="#,##0">
                  <c:v>228.28886688827433</c:v>
                </c:pt>
                <c:pt idx="192" formatCode="#,##0">
                  <c:v>230.29794960800658</c:v>
                </c:pt>
                <c:pt idx="193" formatCode="#,##0">
                  <c:v>228.29940000800215</c:v>
                </c:pt>
                <c:pt idx="194" formatCode="#,##0">
                  <c:v>220.12750991182958</c:v>
                </c:pt>
                <c:pt idx="195" formatCode="#,##0">
                  <c:v>212.32466299966268</c:v>
                </c:pt>
                <c:pt idx="196" formatCode="#,##0">
                  <c:v>211.8154546902646</c:v>
                </c:pt>
                <c:pt idx="197" formatCode="#,##0">
                  <c:v>210.85455678365</c:v>
                </c:pt>
                <c:pt idx="198" formatCode="#,##0">
                  <c:v>211.93855561585272</c:v>
                </c:pt>
                <c:pt idx="199" formatCode="#,##0">
                  <c:v>219.78384691282423</c:v>
                </c:pt>
                <c:pt idx="200" formatCode="#,##0">
                  <c:v>223.04679889803893</c:v>
                </c:pt>
                <c:pt idx="201" formatCode="#,##0">
                  <c:v>226.70280936138482</c:v>
                </c:pt>
                <c:pt idx="202" formatCode="#,##0">
                  <c:v>226.84292590716643</c:v>
                </c:pt>
                <c:pt idx="203" formatCode="#,##0">
                  <c:v>228.46258711455971</c:v>
                </c:pt>
                <c:pt idx="204" formatCode="#,##0">
                  <c:v>230.46644667465711</c:v>
                </c:pt>
                <c:pt idx="205" formatCode="#,##0">
                  <c:v>228.46283095716055</c:v>
                </c:pt>
                <c:pt idx="206" formatCode="#,##0">
                  <c:v>220.28602706393059</c:v>
                </c:pt>
                <c:pt idx="207" formatCode="#,##0">
                  <c:v>212.47841409539828</c:v>
                </c:pt>
                <c:pt idx="208" formatCode="#,##0">
                  <c:v>211.96458302828088</c:v>
                </c:pt>
                <c:pt idx="209" formatCode="#,##0">
                  <c:v>210.99920135410395</c:v>
                </c:pt>
                <c:pt idx="210" formatCode="#,##0">
                  <c:v>212.07885122995341</c:v>
                </c:pt>
                <c:pt idx="211" formatCode="#,##0">
                  <c:v>219.91992432847914</c:v>
                </c:pt>
                <c:pt idx="212" formatCode="#,##0">
                  <c:v>223.17878494172257</c:v>
                </c:pt>
                <c:pt idx="213" formatCode="#,##0">
                  <c:v>226.83082704634322</c:v>
                </c:pt>
                <c:pt idx="214" formatCode="#,##0">
                  <c:v>226.96709454806748</c:v>
                </c:pt>
                <c:pt idx="215" formatCode="#,##0">
                  <c:v>228.58302243869659</c:v>
                </c:pt>
                <c:pt idx="216" formatCode="#,##0">
                  <c:v>230.58326092980798</c:v>
                </c:pt>
                <c:pt idx="217" formatCode="#,##0">
                  <c:v>228.57613301620549</c:v>
                </c:pt>
                <c:pt idx="218" formatCode="#,##0">
                  <c:v>220.39592252632295</c:v>
                </c:pt>
                <c:pt idx="219" formatCode="#,##0">
                  <c:v>212.58500538558516</c:v>
                </c:pt>
                <c:pt idx="220" formatCode="#,##0">
                  <c:v>212.06796949116449</c:v>
                </c:pt>
                <c:pt idx="221" formatCode="#,##0">
                  <c:v>211.09947934763269</c:v>
                </c:pt>
                <c:pt idx="222" formatCode="#,##0">
                  <c:v>212.17611421492927</c:v>
                </c:pt>
                <c:pt idx="223" formatCode="#,##0">
                  <c:v>220.01426295566458</c:v>
                </c:pt>
                <c:pt idx="224" formatCode="#,##0">
                  <c:v>223.27028713632868</c:v>
                </c:pt>
                <c:pt idx="225" formatCode="#,##0">
                  <c:v>226.91957808997751</c:v>
                </c:pt>
                <c:pt idx="226" formatCode="#,##0">
                  <c:v>227.05317715821781</c:v>
                </c:pt>
                <c:pt idx="227" formatCode="#,##0">
                  <c:v>228.66651684582524</c:v>
                </c:pt>
                <c:pt idx="228" formatCode="#,##0">
                  <c:v>230.6642449521278</c:v>
                </c:pt>
              </c:numCache>
            </c:numRef>
          </c:val>
        </c:ser>
        <c:ser>
          <c:idx val="10"/>
          <c:order val="2"/>
          <c:tx>
            <c:strRef>
              <c:f>'Community times'!$L$1</c:f>
              <c:strCache>
                <c:ptCount val="1"/>
                <c:pt idx="0">
                  <c:v>Forecast 2015</c:v>
                </c:pt>
              </c:strCache>
            </c:strRef>
          </c:tx>
          <c:spPr>
            <a:ln w="34925">
              <a:solidFill>
                <a:srgbClr val="92D050"/>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times'!$L$2:$L$230</c:f>
              <c:numCache>
                <c:formatCode>_-* #,##0_-;\-* #,##0_-;_-* "-"??_-;_-@_-</c:formatCode>
                <c:ptCount val="229"/>
                <c:pt idx="101">
                  <c:v>202.68994233287316</c:v>
                </c:pt>
                <c:pt idx="102">
                  <c:v>204.64411545490617</c:v>
                </c:pt>
                <c:pt idx="103">
                  <c:v>214.39156141116231</c:v>
                </c:pt>
                <c:pt idx="104">
                  <c:v>214.47527283948278</c:v>
                </c:pt>
                <c:pt idx="105">
                  <c:v>217.41050960327954</c:v>
                </c:pt>
                <c:pt idx="106">
                  <c:v>220.40756922517883</c:v>
                </c:pt>
                <c:pt idx="107">
                  <c:v>223.41560702546354</c:v>
                </c:pt>
                <c:pt idx="108">
                  <c:v>224.02452301540325</c:v>
                </c:pt>
                <c:pt idx="109">
                  <c:v>221.45523368709075</c:v>
                </c:pt>
                <c:pt idx="110">
                  <c:v>214.7213399557229</c:v>
                </c:pt>
                <c:pt idx="111">
                  <c:v>206.88467656184034</c:v>
                </c:pt>
                <c:pt idx="112">
                  <c:v>205.179022767269</c:v>
                </c:pt>
                <c:pt idx="113">
                  <c:v>202.62664730827265</c:v>
                </c:pt>
                <c:pt idx="114">
                  <c:v>203.55978359140911</c:v>
                </c:pt>
                <c:pt idx="115">
                  <c:v>212.36095531527999</c:v>
                </c:pt>
                <c:pt idx="116">
                  <c:v>211.57275152161731</c:v>
                </c:pt>
                <c:pt idx="117">
                  <c:v>213.71989506512128</c:v>
                </c:pt>
                <c:pt idx="118">
                  <c:v>216.01351808860971</c:v>
                </c:pt>
                <c:pt idx="119">
                  <c:v>218.42338944015</c:v>
                </c:pt>
                <c:pt idx="120">
                  <c:v>218.534519722998</c:v>
                </c:pt>
                <c:pt idx="121">
                  <c:v>215.56192208204703</c:v>
                </c:pt>
                <c:pt idx="122">
                  <c:v>208.52952697391129</c:v>
                </c:pt>
                <c:pt idx="123">
                  <c:v>200.48499956872047</c:v>
                </c:pt>
                <c:pt idx="124">
                  <c:v>198.65762555033538</c:v>
                </c:pt>
                <c:pt idx="125">
                  <c:v>196.06739522771701</c:v>
                </c:pt>
                <c:pt idx="126">
                  <c:v>197.03931396538306</c:v>
                </c:pt>
                <c:pt idx="127">
                  <c:v>205.95077665849834</c:v>
                </c:pt>
                <c:pt idx="128">
                  <c:v>205.33924041676977</c:v>
                </c:pt>
                <c:pt idx="129">
                  <c:v>207.72355005355274</c:v>
                </c:pt>
                <c:pt idx="130">
                  <c:v>210.30885840656615</c:v>
                </c:pt>
                <c:pt idx="131">
                  <c:v>213.05736372893108</c:v>
                </c:pt>
                <c:pt idx="132">
                  <c:v>213.5468247263598</c:v>
                </c:pt>
                <c:pt idx="133">
                  <c:v>210.98539977673576</c:v>
                </c:pt>
                <c:pt idx="134">
                  <c:v>204.38934194886855</c:v>
                </c:pt>
                <c:pt idx="135">
                  <c:v>196.7996558266444</c:v>
                </c:pt>
                <c:pt idx="136">
                  <c:v>195.4392613462513</c:v>
                </c:pt>
                <c:pt idx="137">
                  <c:v>193.32191303223613</c:v>
                </c:pt>
                <c:pt idx="138">
                  <c:v>194.76688398647124</c:v>
                </c:pt>
                <c:pt idx="139">
                  <c:v>204.14618558004722</c:v>
                </c:pt>
                <c:pt idx="140">
                  <c:v>203.9922426519561</c:v>
                </c:pt>
                <c:pt idx="141">
                  <c:v>206.81927747634214</c:v>
                </c:pt>
                <c:pt idx="142">
                  <c:v>209.82824038626839</c:v>
                </c:pt>
                <c:pt idx="143">
                  <c:v>212.97766973505313</c:v>
                </c:pt>
                <c:pt idx="144">
                  <c:v>213.84218648157193</c:v>
                </c:pt>
                <c:pt idx="145">
                  <c:v>211.62730691822165</c:v>
                </c:pt>
                <c:pt idx="146">
                  <c:v>205.34720287296997</c:v>
                </c:pt>
                <c:pt idx="147">
                  <c:v>198.04128563314077</c:v>
                </c:pt>
                <c:pt idx="148">
                  <c:v>196.93135077009993</c:v>
                </c:pt>
                <c:pt idx="149">
                  <c:v>195.03049065373065</c:v>
                </c:pt>
                <c:pt idx="150">
                  <c:v>196.65774354669682</c:v>
                </c:pt>
                <c:pt idx="151">
                  <c:v>206.1852898288482</c:v>
                </c:pt>
                <c:pt idx="152">
                  <c:v>206.14610338567815</c:v>
                </c:pt>
                <c:pt idx="153">
                  <c:v>209.05530720629395</c:v>
                </c:pt>
                <c:pt idx="154">
                  <c:v>212.11507467666755</c:v>
                </c:pt>
                <c:pt idx="155">
                  <c:v>215.28545078914325</c:v>
                </c:pt>
                <c:pt idx="156">
                  <c:v>216.14280926268637</c:v>
                </c:pt>
                <c:pt idx="157">
                  <c:v>213.89462955577366</c:v>
                </c:pt>
                <c:pt idx="158">
                  <c:v>207.55721621160777</c:v>
                </c:pt>
                <c:pt idx="159">
                  <c:v>200.17224714748875</c:v>
                </c:pt>
                <c:pt idx="160">
                  <c:v>198.96388404385121</c:v>
                </c:pt>
                <c:pt idx="161">
                  <c:v>196.94765070417392</c:v>
                </c:pt>
                <c:pt idx="162">
                  <c:v>198.44505039905121</c:v>
                </c:pt>
                <c:pt idx="163">
                  <c:v>207.83073190001755</c:v>
                </c:pt>
                <c:pt idx="164">
                  <c:v>207.64011227303718</c:v>
                </c:pt>
                <c:pt idx="165">
                  <c:v>210.39070583084683</c:v>
                </c:pt>
                <c:pt idx="166">
                  <c:v>213.2870008150411</c:v>
                </c:pt>
                <c:pt idx="167">
                  <c:v>216.29125875160406</c:v>
                </c:pt>
                <c:pt idx="168">
                  <c:v>216.98195239549602</c:v>
                </c:pt>
                <c:pt idx="169">
                  <c:v>214.56852613192618</c:v>
                </c:pt>
                <c:pt idx="170">
                  <c:v>208.06910167792807</c:v>
                </c:pt>
                <c:pt idx="171">
                  <c:v>200.52701532221769</c:v>
                </c:pt>
                <c:pt idx="172">
                  <c:v>199.16791978552817</c:v>
                </c:pt>
                <c:pt idx="173">
                  <c:v>197.00865656793763</c:v>
                </c:pt>
                <c:pt idx="174">
                  <c:v>198.37186963187287</c:v>
                </c:pt>
                <c:pt idx="175">
                  <c:v>207.6331700243087</c:v>
                </c:pt>
                <c:pt idx="176">
                  <c:v>207.3287594026261</c:v>
                </c:pt>
                <c:pt idx="177">
                  <c:v>209.97676173054225</c:v>
                </c:pt>
                <c:pt idx="178">
                  <c:v>212.78210457495058</c:v>
                </c:pt>
                <c:pt idx="179">
                  <c:v>215.70732475198542</c:v>
                </c:pt>
                <c:pt idx="180">
                  <c:v>216.33101404719343</c:v>
                </c:pt>
                <c:pt idx="181">
                  <c:v>213.86258869407402</c:v>
                </c:pt>
                <c:pt idx="182">
                  <c:v>207.32000523962239</c:v>
                </c:pt>
                <c:pt idx="183">
                  <c:v>199.74630884661792</c:v>
                </c:pt>
                <c:pt idx="184">
                  <c:v>198.36674693090498</c:v>
                </c:pt>
                <c:pt idx="185">
                  <c:v>196.19765381538721</c:v>
                </c:pt>
                <c:pt idx="186">
                  <c:v>197.56107707580929</c:v>
                </c:pt>
                <c:pt idx="187">
                  <c:v>206.83195501478906</c:v>
                </c:pt>
                <c:pt idx="188">
                  <c:v>206.54575306835483</c:v>
                </c:pt>
                <c:pt idx="189">
                  <c:v>209.21980826014283</c:v>
                </c:pt>
                <c:pt idx="190">
                  <c:v>212.05822299239372</c:v>
                </c:pt>
                <c:pt idx="191">
                  <c:v>215.02268279414852</c:v>
                </c:pt>
                <c:pt idx="192">
                  <c:v>215.6909136371394</c:v>
                </c:pt>
                <c:pt idx="193">
                  <c:v>213.27146240230991</c:v>
                </c:pt>
                <c:pt idx="194">
                  <c:v>206.78142303979729</c:v>
                </c:pt>
                <c:pt idx="195">
                  <c:v>199.26299439993227</c:v>
                </c:pt>
                <c:pt idx="196">
                  <c:v>197.94060257469496</c:v>
                </c:pt>
                <c:pt idx="197">
                  <c:v>195.82979338607157</c:v>
                </c:pt>
                <c:pt idx="198">
                  <c:v>197.25186566388501</c:v>
                </c:pt>
                <c:pt idx="199">
                  <c:v>206.5810547294297</c:v>
                </c:pt>
                <c:pt idx="200">
                  <c:v>206.3521738809645</c:v>
                </c:pt>
                <c:pt idx="201">
                  <c:v>209.08196299935395</c:v>
                </c:pt>
                <c:pt idx="202">
                  <c:v>211.97398557682257</c:v>
                </c:pt>
                <c:pt idx="203">
                  <c:v>214.98944881277112</c:v>
                </c:pt>
                <c:pt idx="204">
                  <c:v>215.70566241946582</c:v>
                </c:pt>
                <c:pt idx="205">
                  <c:v>213.33081976069167</c:v>
                </c:pt>
                <c:pt idx="206">
                  <c:v>206.88172391308294</c:v>
                </c:pt>
                <c:pt idx="207">
                  <c:v>199.40034468030822</c:v>
                </c:pt>
                <c:pt idx="208">
                  <c:v>198.11093945694361</c:v>
                </c:pt>
                <c:pt idx="209">
                  <c:v>196.02894363965717</c:v>
                </c:pt>
                <c:pt idx="210">
                  <c:v>197.47560129230419</c:v>
                </c:pt>
                <c:pt idx="211">
                  <c:v>206.82514554722414</c:v>
                </c:pt>
                <c:pt idx="212">
                  <c:v>206.61243660580217</c:v>
                </c:pt>
                <c:pt idx="213">
                  <c:v>209.35430652379682</c:v>
                </c:pt>
                <c:pt idx="214">
                  <c:v>212.25445215100737</c:v>
                </c:pt>
                <c:pt idx="215">
                  <c:v>215.27425093450162</c:v>
                </c:pt>
                <c:pt idx="216">
                  <c:v>215.99121529147928</c:v>
                </c:pt>
              </c:numCache>
            </c:numRef>
          </c:val>
        </c:ser>
        <c:marker val="1"/>
        <c:axId val="73774592"/>
        <c:axId val="73776512"/>
      </c:lineChart>
      <c:dateAx>
        <c:axId val="7377459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73776512"/>
        <c:crosses val="autoZero"/>
        <c:auto val="1"/>
        <c:lblOffset val="100"/>
        <c:majorUnit val="12"/>
        <c:majorTimeUnit val="months"/>
      </c:dateAx>
      <c:valAx>
        <c:axId val="73776512"/>
        <c:scaling>
          <c:orientation val="minMax"/>
        </c:scaling>
        <c:axPos val="l"/>
        <c:majorGridlines/>
        <c:title>
          <c:tx>
            <c:rich>
              <a:bodyPr rot="-5400000" vert="horz"/>
              <a:lstStyle/>
              <a:p>
                <a:pPr>
                  <a:defRPr/>
                </a:pPr>
                <a:r>
                  <a:rPr lang="en-NZ" sz="1400">
                    <a:latin typeface="Arial" pitchFamily="34" charset="0"/>
                    <a:cs typeface="Arial" pitchFamily="34" charset="0"/>
                  </a:rPr>
                  <a:t>Days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7377459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1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Community Work muster</a:t>
            </a:r>
          </a:p>
        </c:rich>
      </c:tx>
    </c:title>
    <c:plotArea>
      <c:layout/>
      <c:lineChart>
        <c:grouping val="standard"/>
        <c:ser>
          <c:idx val="0"/>
          <c:order val="0"/>
          <c:tx>
            <c:strRef>
              <c:f>'Community musters'!$AE$1</c:f>
              <c:strCache>
                <c:ptCount val="1"/>
                <c:pt idx="0">
                  <c:v>Community Work</c:v>
                </c:pt>
              </c:strCache>
            </c:strRef>
          </c:tx>
          <c:spPr>
            <a:ln w="38100">
              <a:solidFill>
                <a:schemeClr val="tx2"/>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musters'!$AE$2:$AE$20</c:f>
              <c:numCache>
                <c:formatCode>_-* #,##0_-;\-* #,##0_-;_-* "-"??_-;_-@_-</c:formatCode>
                <c:ptCount val="19"/>
                <c:pt idx="0">
                  <c:v>23816</c:v>
                </c:pt>
                <c:pt idx="1">
                  <c:v>25908</c:v>
                </c:pt>
                <c:pt idx="2">
                  <c:v>26117</c:v>
                </c:pt>
                <c:pt idx="3">
                  <c:v>25236</c:v>
                </c:pt>
                <c:pt idx="4">
                  <c:v>22341</c:v>
                </c:pt>
                <c:pt idx="5">
                  <c:v>19122</c:v>
                </c:pt>
                <c:pt idx="6">
                  <c:v>16241</c:v>
                </c:pt>
                <c:pt idx="7">
                  <c:v>16234</c:v>
                </c:pt>
                <c:pt idx="8">
                  <c:v>15548</c:v>
                </c:pt>
              </c:numCache>
            </c:numRef>
          </c:val>
        </c:ser>
        <c:ser>
          <c:idx val="2"/>
          <c:order val="1"/>
          <c:tx>
            <c:strRef>
              <c:f>'Community musters'!$AG$1</c:f>
              <c:strCache>
                <c:ptCount val="1"/>
                <c:pt idx="0">
                  <c:v>Forecast 2016</c:v>
                </c:pt>
              </c:strCache>
            </c:strRef>
          </c:tx>
          <c:spPr>
            <a:ln w="31750">
              <a:solidFill>
                <a:schemeClr val="tx2">
                  <a:lumMod val="60000"/>
                  <a:lumOff val="40000"/>
                </a:schemeClr>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musters'!$AG$2:$AG$20</c:f>
              <c:numCache>
                <c:formatCode>General</c:formatCode>
                <c:ptCount val="19"/>
                <c:pt idx="8" formatCode="_-* #,##0_-;\-* #,##0_-;_-* &quot;-&quot;??_-;_-@_-">
                  <c:v>15548</c:v>
                </c:pt>
                <c:pt idx="9" formatCode="_-* #,##0_-;\-* #,##0_-;_-* &quot;-&quot;??_-;_-@_-">
                  <c:v>15344.5</c:v>
                </c:pt>
                <c:pt idx="10" formatCode="_-* #,##0_-;\-* #,##0_-;_-* &quot;-&quot;??_-;_-@_-">
                  <c:v>15543.3</c:v>
                </c:pt>
                <c:pt idx="11" formatCode="_-* #,##0_-;\-* #,##0_-;_-* &quot;-&quot;??_-;_-@_-">
                  <c:v>15837.2</c:v>
                </c:pt>
                <c:pt idx="12" formatCode="_-* #,##0_-;\-* #,##0_-;_-* &quot;-&quot;??_-;_-@_-">
                  <c:v>16012.5</c:v>
                </c:pt>
                <c:pt idx="13" formatCode="_-* #,##0_-;\-* #,##0_-;_-* &quot;-&quot;??_-;_-@_-">
                  <c:v>16227.9</c:v>
                </c:pt>
                <c:pt idx="14" formatCode="_-* #,##0_-;\-* #,##0_-;_-* &quot;-&quot;??_-;_-@_-">
                  <c:v>16442.900000000001</c:v>
                </c:pt>
                <c:pt idx="15" formatCode="_-* #,##0_-;\-* #,##0_-;_-* &quot;-&quot;??_-;_-@_-">
                  <c:v>16623.5</c:v>
                </c:pt>
                <c:pt idx="16" formatCode="_-* #,##0_-;\-* #,##0_-;_-* &quot;-&quot;??_-;_-@_-">
                  <c:v>16710.599999999999</c:v>
                </c:pt>
                <c:pt idx="17" formatCode="_-* #,##0_-;\-* #,##0_-;_-* &quot;-&quot;??_-;_-@_-">
                  <c:v>16828.5</c:v>
                </c:pt>
                <c:pt idx="18" formatCode="_-* #,##0_-;\-* #,##0_-;_-* &quot;-&quot;??_-;_-@_-">
                  <c:v>16812.2</c:v>
                </c:pt>
              </c:numCache>
            </c:numRef>
          </c:val>
        </c:ser>
        <c:ser>
          <c:idx val="1"/>
          <c:order val="2"/>
          <c:tx>
            <c:strRef>
              <c:f>'Community musters'!$AF$1</c:f>
              <c:strCache>
                <c:ptCount val="1"/>
                <c:pt idx="0">
                  <c:v>Forecast 2015</c:v>
                </c:pt>
              </c:strCache>
            </c:strRef>
          </c:tx>
          <c:spPr>
            <a:ln w="31750">
              <a:solidFill>
                <a:srgbClr val="92D050"/>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musters'!$AF$2:$AF$20</c:f>
              <c:numCache>
                <c:formatCode>_-* #,##0_-;\-* #,##0_-;_-* "-"??_-;_-@_-</c:formatCode>
                <c:ptCount val="19"/>
                <c:pt idx="8">
                  <c:v>15181.4</c:v>
                </c:pt>
                <c:pt idx="9">
                  <c:v>15184.6</c:v>
                </c:pt>
                <c:pt idx="10">
                  <c:v>14564.6</c:v>
                </c:pt>
                <c:pt idx="11">
                  <c:v>14173.3</c:v>
                </c:pt>
                <c:pt idx="12">
                  <c:v>14127.7</c:v>
                </c:pt>
                <c:pt idx="13">
                  <c:v>14133</c:v>
                </c:pt>
                <c:pt idx="14">
                  <c:v>14087</c:v>
                </c:pt>
                <c:pt idx="15">
                  <c:v>14024.9</c:v>
                </c:pt>
                <c:pt idx="16">
                  <c:v>13953.1</c:v>
                </c:pt>
                <c:pt idx="17">
                  <c:v>13878.7</c:v>
                </c:pt>
              </c:numCache>
            </c:numRef>
          </c:val>
        </c:ser>
        <c:marker val="1"/>
        <c:axId val="74065408"/>
        <c:axId val="74067328"/>
      </c:lineChart>
      <c:catAx>
        <c:axId val="74065408"/>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4067328"/>
        <c:crosses val="autoZero"/>
        <c:auto val="1"/>
        <c:lblAlgn val="ctr"/>
        <c:lblOffset val="100"/>
        <c:tickLblSkip val="1"/>
      </c:catAx>
      <c:valAx>
        <c:axId val="74067328"/>
        <c:scaling>
          <c:orientation val="minMax"/>
        </c:scaling>
        <c:axPos val="l"/>
        <c:majorGridlines/>
        <c:title>
          <c:tx>
            <c:rich>
              <a:bodyPr rot="-5400000" vert="horz"/>
              <a:lstStyle/>
              <a:p>
                <a:pPr>
                  <a:defRPr/>
                </a:pPr>
                <a:r>
                  <a:rPr lang="en-NZ" sz="1400">
                    <a:latin typeface="Arial" pitchFamily="34" charset="0"/>
                    <a:cs typeface="Arial" pitchFamily="34" charset="0"/>
                  </a:rPr>
                  <a:t>Muster</a:t>
                </a:r>
                <a:endParaRPr lang="en-NZ">
                  <a:latin typeface="Arial" pitchFamily="34" charset="0"/>
                  <a:cs typeface="Arial" pitchFamily="34" charset="0"/>
                </a:endParaRP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7406540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Supervision starts</a:t>
            </a:r>
          </a:p>
        </c:rich>
      </c:tx>
    </c:title>
    <c:plotArea>
      <c:layout/>
      <c:lineChart>
        <c:grouping val="standard"/>
        <c:ser>
          <c:idx val="0"/>
          <c:order val="0"/>
          <c:tx>
            <c:strRef>
              <c:f>'Community starts'!$V$1</c:f>
              <c:strCache>
                <c:ptCount val="1"/>
                <c:pt idx="0">
                  <c:v>Supervision</c:v>
                </c:pt>
              </c:strCache>
            </c:strRef>
          </c:tx>
          <c:spPr>
            <a:ln w="38100">
              <a:solidFill>
                <a:schemeClr val="tx2"/>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starts'!$V$2:$V$266</c:f>
              <c:numCache>
                <c:formatCode>_-* #,##0_-;\-* #,##0_-;_-* "-"??_-;_-@_-</c:formatCode>
                <c:ptCount val="265"/>
                <c:pt idx="0">
                  <c:v>446</c:v>
                </c:pt>
                <c:pt idx="1">
                  <c:v>444</c:v>
                </c:pt>
                <c:pt idx="2">
                  <c:v>426</c:v>
                </c:pt>
                <c:pt idx="3">
                  <c:v>434</c:v>
                </c:pt>
                <c:pt idx="4">
                  <c:v>392</c:v>
                </c:pt>
                <c:pt idx="5">
                  <c:v>466</c:v>
                </c:pt>
                <c:pt idx="6">
                  <c:v>395</c:v>
                </c:pt>
                <c:pt idx="7">
                  <c:v>304</c:v>
                </c:pt>
                <c:pt idx="8">
                  <c:v>446</c:v>
                </c:pt>
                <c:pt idx="9">
                  <c:v>484</c:v>
                </c:pt>
                <c:pt idx="10">
                  <c:v>506</c:v>
                </c:pt>
                <c:pt idx="11">
                  <c:v>499</c:v>
                </c:pt>
                <c:pt idx="12">
                  <c:v>509</c:v>
                </c:pt>
                <c:pt idx="13">
                  <c:v>490</c:v>
                </c:pt>
                <c:pt idx="14">
                  <c:v>521</c:v>
                </c:pt>
                <c:pt idx="15">
                  <c:v>524</c:v>
                </c:pt>
                <c:pt idx="16">
                  <c:v>413</c:v>
                </c:pt>
                <c:pt idx="17">
                  <c:v>490</c:v>
                </c:pt>
                <c:pt idx="18">
                  <c:v>415</c:v>
                </c:pt>
                <c:pt idx="19">
                  <c:v>272</c:v>
                </c:pt>
                <c:pt idx="20">
                  <c:v>461</c:v>
                </c:pt>
                <c:pt idx="21">
                  <c:v>498</c:v>
                </c:pt>
                <c:pt idx="22">
                  <c:v>431</c:v>
                </c:pt>
                <c:pt idx="23">
                  <c:v>576</c:v>
                </c:pt>
                <c:pt idx="24">
                  <c:v>466</c:v>
                </c:pt>
                <c:pt idx="25">
                  <c:v>454</c:v>
                </c:pt>
                <c:pt idx="26">
                  <c:v>589</c:v>
                </c:pt>
                <c:pt idx="27">
                  <c:v>532</c:v>
                </c:pt>
                <c:pt idx="28">
                  <c:v>526</c:v>
                </c:pt>
                <c:pt idx="29">
                  <c:v>528</c:v>
                </c:pt>
                <c:pt idx="30">
                  <c:v>445</c:v>
                </c:pt>
                <c:pt idx="31">
                  <c:v>371</c:v>
                </c:pt>
                <c:pt idx="32">
                  <c:v>496</c:v>
                </c:pt>
                <c:pt idx="33">
                  <c:v>617</c:v>
                </c:pt>
                <c:pt idx="34">
                  <c:v>504</c:v>
                </c:pt>
                <c:pt idx="35">
                  <c:v>670</c:v>
                </c:pt>
                <c:pt idx="36">
                  <c:v>621</c:v>
                </c:pt>
                <c:pt idx="37">
                  <c:v>619</c:v>
                </c:pt>
                <c:pt idx="38">
                  <c:v>711</c:v>
                </c:pt>
                <c:pt idx="39">
                  <c:v>583</c:v>
                </c:pt>
                <c:pt idx="40">
                  <c:v>656</c:v>
                </c:pt>
                <c:pt idx="41">
                  <c:v>716</c:v>
                </c:pt>
                <c:pt idx="42">
                  <c:v>596</c:v>
                </c:pt>
                <c:pt idx="43">
                  <c:v>557</c:v>
                </c:pt>
                <c:pt idx="44">
                  <c:v>731</c:v>
                </c:pt>
                <c:pt idx="45">
                  <c:v>731</c:v>
                </c:pt>
                <c:pt idx="46">
                  <c:v>837</c:v>
                </c:pt>
                <c:pt idx="47">
                  <c:v>764</c:v>
                </c:pt>
                <c:pt idx="48">
                  <c:v>799</c:v>
                </c:pt>
                <c:pt idx="49">
                  <c:v>883</c:v>
                </c:pt>
                <c:pt idx="50">
                  <c:v>742</c:v>
                </c:pt>
                <c:pt idx="51">
                  <c:v>807</c:v>
                </c:pt>
                <c:pt idx="52">
                  <c:v>766</c:v>
                </c:pt>
                <c:pt idx="53">
                  <c:v>753</c:v>
                </c:pt>
                <c:pt idx="54">
                  <c:v>745</c:v>
                </c:pt>
                <c:pt idx="55">
                  <c:v>697</c:v>
                </c:pt>
                <c:pt idx="56">
                  <c:v>845</c:v>
                </c:pt>
                <c:pt idx="57">
                  <c:v>884</c:v>
                </c:pt>
                <c:pt idx="58">
                  <c:v>790</c:v>
                </c:pt>
                <c:pt idx="59">
                  <c:v>892</c:v>
                </c:pt>
                <c:pt idx="60">
                  <c:v>863</c:v>
                </c:pt>
                <c:pt idx="61">
                  <c:v>976</c:v>
                </c:pt>
                <c:pt idx="62">
                  <c:v>830</c:v>
                </c:pt>
                <c:pt idx="63">
                  <c:v>906</c:v>
                </c:pt>
                <c:pt idx="64">
                  <c:v>904</c:v>
                </c:pt>
                <c:pt idx="65">
                  <c:v>965</c:v>
                </c:pt>
                <c:pt idx="66">
                  <c:v>818</c:v>
                </c:pt>
                <c:pt idx="67">
                  <c:v>666</c:v>
                </c:pt>
                <c:pt idx="68">
                  <c:v>880</c:v>
                </c:pt>
                <c:pt idx="69">
                  <c:v>1051</c:v>
                </c:pt>
                <c:pt idx="70">
                  <c:v>896</c:v>
                </c:pt>
                <c:pt idx="71">
                  <c:v>944</c:v>
                </c:pt>
                <c:pt idx="72">
                  <c:v>970</c:v>
                </c:pt>
                <c:pt idx="73">
                  <c:v>980</c:v>
                </c:pt>
                <c:pt idx="74">
                  <c:v>931</c:v>
                </c:pt>
                <c:pt idx="75">
                  <c:v>969</c:v>
                </c:pt>
                <c:pt idx="76">
                  <c:v>845</c:v>
                </c:pt>
                <c:pt idx="77">
                  <c:v>981</c:v>
                </c:pt>
                <c:pt idx="78">
                  <c:v>854</c:v>
                </c:pt>
                <c:pt idx="79">
                  <c:v>648</c:v>
                </c:pt>
                <c:pt idx="80">
                  <c:v>926</c:v>
                </c:pt>
                <c:pt idx="81">
                  <c:v>1112</c:v>
                </c:pt>
                <c:pt idx="82">
                  <c:v>880</c:v>
                </c:pt>
                <c:pt idx="83">
                  <c:v>1089</c:v>
                </c:pt>
                <c:pt idx="84">
                  <c:v>931</c:v>
                </c:pt>
                <c:pt idx="85">
                  <c:v>967</c:v>
                </c:pt>
                <c:pt idx="86">
                  <c:v>1030</c:v>
                </c:pt>
                <c:pt idx="87">
                  <c:v>960</c:v>
                </c:pt>
                <c:pt idx="88">
                  <c:v>974</c:v>
                </c:pt>
                <c:pt idx="89">
                  <c:v>1011</c:v>
                </c:pt>
                <c:pt idx="90">
                  <c:v>805</c:v>
                </c:pt>
                <c:pt idx="91">
                  <c:v>746</c:v>
                </c:pt>
                <c:pt idx="92">
                  <c:v>981</c:v>
                </c:pt>
                <c:pt idx="93">
                  <c:v>1155</c:v>
                </c:pt>
                <c:pt idx="94">
                  <c:v>813</c:v>
                </c:pt>
                <c:pt idx="95">
                  <c:v>1242</c:v>
                </c:pt>
                <c:pt idx="96">
                  <c:v>984</c:v>
                </c:pt>
                <c:pt idx="97">
                  <c:v>992</c:v>
                </c:pt>
                <c:pt idx="98">
                  <c:v>1244</c:v>
                </c:pt>
                <c:pt idx="99">
                  <c:v>1012</c:v>
                </c:pt>
                <c:pt idx="100">
                  <c:v>1034</c:v>
                </c:pt>
                <c:pt idx="101">
                  <c:v>1059</c:v>
                </c:pt>
                <c:pt idx="102">
                  <c:v>788</c:v>
                </c:pt>
                <c:pt idx="103">
                  <c:v>834</c:v>
                </c:pt>
                <c:pt idx="104">
                  <c:v>981</c:v>
                </c:pt>
                <c:pt idx="105">
                  <c:v>965</c:v>
                </c:pt>
                <c:pt idx="106">
                  <c:v>922</c:v>
                </c:pt>
                <c:pt idx="107">
                  <c:v>1145</c:v>
                </c:pt>
                <c:pt idx="108">
                  <c:v>968</c:v>
                </c:pt>
                <c:pt idx="109">
                  <c:v>1072</c:v>
                </c:pt>
                <c:pt idx="110">
                  <c:v>944</c:v>
                </c:pt>
                <c:pt idx="111">
                  <c:v>926</c:v>
                </c:pt>
                <c:pt idx="112">
                  <c:v>958</c:v>
                </c:pt>
                <c:pt idx="113">
                  <c:v>914</c:v>
                </c:pt>
                <c:pt idx="114">
                  <c:v>742</c:v>
                </c:pt>
                <c:pt idx="115">
                  <c:v>798</c:v>
                </c:pt>
                <c:pt idx="116">
                  <c:v>756</c:v>
                </c:pt>
                <c:pt idx="117">
                  <c:v>934</c:v>
                </c:pt>
                <c:pt idx="118">
                  <c:v>839</c:v>
                </c:pt>
                <c:pt idx="119">
                  <c:v>951</c:v>
                </c:pt>
                <c:pt idx="120">
                  <c:v>831</c:v>
                </c:pt>
                <c:pt idx="121">
                  <c:v>1087</c:v>
                </c:pt>
                <c:pt idx="122">
                  <c:v>865</c:v>
                </c:pt>
                <c:pt idx="123">
                  <c:v>930</c:v>
                </c:pt>
                <c:pt idx="124">
                  <c:v>914</c:v>
                </c:pt>
                <c:pt idx="125">
                  <c:v>850</c:v>
                </c:pt>
                <c:pt idx="126">
                  <c:v>799</c:v>
                </c:pt>
                <c:pt idx="127">
                  <c:v>644</c:v>
                </c:pt>
                <c:pt idx="128">
                  <c:v>751</c:v>
                </c:pt>
                <c:pt idx="129">
                  <c:v>993</c:v>
                </c:pt>
                <c:pt idx="130">
                  <c:v>822</c:v>
                </c:pt>
                <c:pt idx="131">
                  <c:v>878</c:v>
                </c:pt>
                <c:pt idx="132">
                  <c:v>965</c:v>
                </c:pt>
                <c:pt idx="133">
                  <c:v>1006</c:v>
                </c:pt>
                <c:pt idx="134">
                  <c:v>918</c:v>
                </c:pt>
                <c:pt idx="135">
                  <c:v>988</c:v>
                </c:pt>
                <c:pt idx="136">
                  <c:v>904</c:v>
                </c:pt>
                <c:pt idx="137">
                  <c:v>966</c:v>
                </c:pt>
                <c:pt idx="138">
                  <c:v>807</c:v>
                </c:pt>
                <c:pt idx="139">
                  <c:v>728</c:v>
                </c:pt>
                <c:pt idx="140">
                  <c:v>928</c:v>
                </c:pt>
                <c:pt idx="141">
                  <c:v>955</c:v>
                </c:pt>
                <c:pt idx="142">
                  <c:v>956</c:v>
                </c:pt>
                <c:pt idx="143">
                  <c:v>1081</c:v>
                </c:pt>
                <c:pt idx="144">
                  <c:v>988</c:v>
                </c:pt>
                <c:pt idx="145">
                  <c:v>940</c:v>
                </c:pt>
                <c:pt idx="146">
                  <c:v>1065</c:v>
                </c:pt>
                <c:pt idx="147">
                  <c:v>946</c:v>
                </c:pt>
              </c:numCache>
            </c:numRef>
          </c:val>
        </c:ser>
        <c:ser>
          <c:idx val="2"/>
          <c:order val="1"/>
          <c:tx>
            <c:strRef>
              <c:f>'Community starts'!$Z$1</c:f>
              <c:strCache>
                <c:ptCount val="1"/>
                <c:pt idx="0">
                  <c:v>Forecast 2016</c:v>
                </c:pt>
              </c:strCache>
            </c:strRef>
          </c:tx>
          <c:spPr>
            <a:ln w="31750">
              <a:solidFill>
                <a:schemeClr val="tx2">
                  <a:lumMod val="60000"/>
                  <a:lumOff val="40000"/>
                </a:schemeClr>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starts'!$Z$2:$Z$266</c:f>
              <c:numCache>
                <c:formatCode>_-* #,##0_-;\-* #,##0_-;_-* "-"??_-;_-@_-</c:formatCode>
                <c:ptCount val="265"/>
                <c:pt idx="148" formatCode="#,##0">
                  <c:v>980.93715647659087</c:v>
                </c:pt>
                <c:pt idx="149" formatCode="#,##0">
                  <c:v>1077.506838833232</c:v>
                </c:pt>
                <c:pt idx="150" formatCode="#,##0">
                  <c:v>860.12235412216216</c:v>
                </c:pt>
                <c:pt idx="151" formatCode="#,##0">
                  <c:v>821.33640431272249</c:v>
                </c:pt>
                <c:pt idx="152" formatCode="#,##0">
                  <c:v>988.64018024923087</c:v>
                </c:pt>
                <c:pt idx="153" formatCode="#,##0">
                  <c:v>1063.3840591779797</c:v>
                </c:pt>
                <c:pt idx="154" formatCode="#,##0">
                  <c:v>988.83121999806667</c:v>
                </c:pt>
                <c:pt idx="155" formatCode="#,##0">
                  <c:v>1127.4331186487889</c:v>
                </c:pt>
                <c:pt idx="156" formatCode="#,##0">
                  <c:v>1036.5332044224913</c:v>
                </c:pt>
                <c:pt idx="157" formatCode="#,##0">
                  <c:v>1098.7932077547725</c:v>
                </c:pt>
                <c:pt idx="158" formatCode="#,##0">
                  <c:v>1085.1629235064681</c:v>
                </c:pt>
                <c:pt idx="159" formatCode="#,##0">
                  <c:v>1046.4785770796623</c:v>
                </c:pt>
                <c:pt idx="160" formatCode="#,##0">
                  <c:v>1030.0959864305519</c:v>
                </c:pt>
                <c:pt idx="161" formatCode="#,##0">
                  <c:v>1066.6185463991555</c:v>
                </c:pt>
                <c:pt idx="162" formatCode="#,##0">
                  <c:v>897.98907224128163</c:v>
                </c:pt>
                <c:pt idx="163" formatCode="#,##0">
                  <c:v>842.0986154618131</c:v>
                </c:pt>
                <c:pt idx="164" formatCode="#,##0">
                  <c:v>989.01922339452653</c:v>
                </c:pt>
                <c:pt idx="165" formatCode="#,##0">
                  <c:v>1091.5783152322392</c:v>
                </c:pt>
                <c:pt idx="166" formatCode="#,##0">
                  <c:v>1003.1765290028546</c:v>
                </c:pt>
                <c:pt idx="167" formatCode="#,##0">
                  <c:v>1138.2466882485439</c:v>
                </c:pt>
                <c:pt idx="168" formatCode="#,##0">
                  <c:v>1060.2196984351631</c:v>
                </c:pt>
                <c:pt idx="169" formatCode="#,##0">
                  <c:v>1112.7819335426504</c:v>
                </c:pt>
                <c:pt idx="170" formatCode="#,##0">
                  <c:v>1100.4967833494709</c:v>
                </c:pt>
                <c:pt idx="171" formatCode="#,##0">
                  <c:v>1066.7655031002218</c:v>
                </c:pt>
                <c:pt idx="172" formatCode="#,##0">
                  <c:v>1044.8036275924205</c:v>
                </c:pt>
                <c:pt idx="173" formatCode="#,##0">
                  <c:v>1083.4944315057928</c:v>
                </c:pt>
                <c:pt idx="174" formatCode="#,##0">
                  <c:v>916.26054201434215</c:v>
                </c:pt>
                <c:pt idx="175" formatCode="#,##0">
                  <c:v>857.63567195295309</c:v>
                </c:pt>
                <c:pt idx="176" formatCode="#,##0">
                  <c:v>1006.3534611765018</c:v>
                </c:pt>
                <c:pt idx="177" formatCode="#,##0">
                  <c:v>1109.0534972775165</c:v>
                </c:pt>
                <c:pt idx="178" formatCode="#,##0">
                  <c:v>1019.5143285547385</c:v>
                </c:pt>
                <c:pt idx="179" formatCode="#,##0">
                  <c:v>1155.6310670304372</c:v>
                </c:pt>
                <c:pt idx="180" formatCode="#,##0">
                  <c:v>1077.2157719254117</c:v>
                </c:pt>
                <c:pt idx="181" formatCode="#,##0">
                  <c:v>1129.2353935737342</c:v>
                </c:pt>
                <c:pt idx="182" formatCode="#,##0">
                  <c:v>1117.386508801914</c:v>
                </c:pt>
                <c:pt idx="183" formatCode="#,##0">
                  <c:v>1083.2780927110607</c:v>
                </c:pt>
                <c:pt idx="184" formatCode="#,##0">
                  <c:v>1061.2104935559855</c:v>
                </c:pt>
                <c:pt idx="185" formatCode="#,##0">
                  <c:v>1100.1116045120295</c:v>
                </c:pt>
                <c:pt idx="186" formatCode="#,##0">
                  <c:v>932.43216902341533</c:v>
                </c:pt>
                <c:pt idx="187" formatCode="#,##0">
                  <c:v>873.28597556780153</c:v>
                </c:pt>
                <c:pt idx="188" formatCode="#,##0">
                  <c:v>1021.255902300095</c:v>
                </c:pt>
                <c:pt idx="189" formatCode="#,##0">
                  <c:v>1122.6067634352339</c:v>
                </c:pt>
                <c:pt idx="190" formatCode="#,##0">
                  <c:v>1032.0008788395376</c:v>
                </c:pt>
                <c:pt idx="191" formatCode="#,##0">
                  <c:v>1167.785674259997</c:v>
                </c:pt>
                <c:pt idx="192" formatCode="#,##0">
                  <c:v>1089.9724814138929</c:v>
                </c:pt>
                <c:pt idx="193" formatCode="#,##0">
                  <c:v>1142.8590100602514</c:v>
                </c:pt>
                <c:pt idx="194" formatCode="#,##0">
                  <c:v>1130.8055637428729</c:v>
                </c:pt>
                <c:pt idx="195" formatCode="#,##0">
                  <c:v>1094.8272967003543</c:v>
                </c:pt>
                <c:pt idx="196" formatCode="#,##0">
                  <c:v>1069.8359991053026</c:v>
                </c:pt>
                <c:pt idx="197" formatCode="#,##0">
                  <c:v>1106.0424166057644</c:v>
                </c:pt>
                <c:pt idx="198" formatCode="#,##0">
                  <c:v>937.03153632150418</c:v>
                </c:pt>
                <c:pt idx="199" formatCode="#,##0">
                  <c:v>877.87165790580957</c:v>
                </c:pt>
                <c:pt idx="200" formatCode="#,##0">
                  <c:v>1026.5891980216697</c:v>
                </c:pt>
                <c:pt idx="201" formatCode="#,##0">
                  <c:v>1129.0740888518171</c:v>
                </c:pt>
                <c:pt idx="202" formatCode="#,##0">
                  <c:v>1039.5326221507835</c:v>
                </c:pt>
                <c:pt idx="203" formatCode="#,##0">
                  <c:v>1175.5997771710722</c:v>
                </c:pt>
                <c:pt idx="204" formatCode="#,##0">
                  <c:v>1097.0214554956644</c:v>
                </c:pt>
                <c:pt idx="205" formatCode="#,##0">
                  <c:v>1148.9813758873822</c:v>
                </c:pt>
                <c:pt idx="206" formatCode="#,##0">
                  <c:v>1137.063383084798</c:v>
                </c:pt>
                <c:pt idx="207" formatCode="#,##0">
                  <c:v>1102.8971954972101</c:v>
                </c:pt>
                <c:pt idx="208" formatCode="#,##0">
                  <c:v>1080.8420526863076</c:v>
                </c:pt>
                <c:pt idx="209" formatCode="#,##0">
                  <c:v>1119.7628075364478</c:v>
                </c:pt>
                <c:pt idx="210" formatCode="#,##0">
                  <c:v>952.17904749697971</c:v>
                </c:pt>
                <c:pt idx="211" formatCode="#,##0">
                  <c:v>893.25463109212274</c:v>
                </c:pt>
                <c:pt idx="212" formatCode="#,##0">
                  <c:v>1041.5706262484316</c:v>
                </c:pt>
                <c:pt idx="213" formatCode="#,##0">
                  <c:v>1143.5430538648704</c:v>
                </c:pt>
                <c:pt idx="214" formatCode="#,##0">
                  <c:v>1053.4196273677353</c:v>
                </c:pt>
                <c:pt idx="215" formatCode="#,##0">
                  <c:v>1188.9379982475102</c:v>
                </c:pt>
                <c:pt idx="216" formatCode="#,##0">
                  <c:v>1109.8472878452719</c:v>
                </c:pt>
                <c:pt idx="217" formatCode="#,##0">
                  <c:v>1161.3170943751895</c:v>
                </c:pt>
                <c:pt idx="218" formatCode="#,##0">
                  <c:v>1148.9474776743366</c:v>
                </c:pt>
                <c:pt idx="219" formatCode="#,##0">
                  <c:v>1114.3503080927644</c:v>
                </c:pt>
                <c:pt idx="220" formatCode="#,##0">
                  <c:v>1091.855798388488</c:v>
                </c:pt>
                <c:pt idx="221" formatCode="#,##0">
                  <c:v>1130.3618976376556</c:v>
                </c:pt>
                <c:pt idx="222" formatCode="#,##0">
                  <c:v>962.4831471593908</c:v>
                </c:pt>
                <c:pt idx="223" formatCode="#,##0">
                  <c:v>903.46738533832195</c:v>
                </c:pt>
                <c:pt idx="224" formatCode="#,##0">
                  <c:v>1051.9183756376769</c:v>
                </c:pt>
                <c:pt idx="225" formatCode="#,##0">
                  <c:v>1154.2100556041194</c:v>
                </c:pt>
                <c:pt idx="226" formatCode="#,##0">
                  <c:v>1064.3911801565473</c:v>
                </c:pt>
                <c:pt idx="227" formatCode="#,##0">
                  <c:v>1200.0959519129233</c:v>
                </c:pt>
                <c:pt idx="228" formatCode="#,##0">
                  <c:v>1121.0697156466117</c:v>
                </c:pt>
                <c:pt idx="229" formatCode="#,##0">
                  <c:v>1172.565220185616</c:v>
                </c:pt>
                <c:pt idx="230" formatCode="#,##0">
                  <c:v>1160.2749038269483</c:v>
                </c:pt>
                <c:pt idx="231" formatCode="#,##0">
                  <c:v>1125.9072985027285</c:v>
                </c:pt>
                <c:pt idx="232" formatCode="#,##0">
                  <c:v>1103.7901052316445</c:v>
                </c:pt>
                <c:pt idx="233" formatCode="#,##0">
                  <c:v>1142.6248607043069</c:v>
                </c:pt>
                <c:pt idx="234" formatCode="#,##0">
                  <c:v>974.75289511225708</c:v>
                </c:pt>
                <c:pt idx="235" formatCode="#,##0">
                  <c:v>915.27182079907413</c:v>
                </c:pt>
                <c:pt idx="236" formatCode="#,##0">
                  <c:v>1062.6890433955464</c:v>
                </c:pt>
                <c:pt idx="237" formatCode="#,##0">
                  <c:v>1163.4358097289423</c:v>
                </c:pt>
                <c:pt idx="238" formatCode="#,##0">
                  <c:v>1072.3102093523794</c:v>
                </c:pt>
                <c:pt idx="239" formatCode="#,##0">
                  <c:v>1207.6667489204219</c:v>
                </c:pt>
                <c:pt idx="240" formatCode="#,##0">
                  <c:v>1129.4760925079718</c:v>
                </c:pt>
                <c:pt idx="241" formatCode="#,##0">
                  <c:v>1181.9532343274716</c:v>
                </c:pt>
                <c:pt idx="242" formatCode="#,##0">
                  <c:v>1169.4619094269931</c:v>
                </c:pt>
                <c:pt idx="243" formatCode="#,##0">
                  <c:v>1133.0920981587813</c:v>
                </c:pt>
                <c:pt idx="244" formatCode="#,##0">
                  <c:v>1107.8025498523489</c:v>
                </c:pt>
                <c:pt idx="245" formatCode="#,##0">
                  <c:v>1143.7721768477847</c:v>
                </c:pt>
                <c:pt idx="246" formatCode="#,##0">
                  <c:v>974.4822460524058</c:v>
                </c:pt>
                <c:pt idx="247" formatCode="#,##0">
                  <c:v>914.97568114078706</c:v>
                </c:pt>
                <c:pt idx="248" formatCode="#,##0">
                  <c:v>1063.3162346736635</c:v>
                </c:pt>
                <c:pt idx="249" formatCode="#,##0">
                  <c:v>1165.3667803105127</c:v>
                </c:pt>
                <c:pt idx="250" formatCode="#,##0">
                  <c:v>1075.4774926358361</c:v>
                </c:pt>
                <c:pt idx="251" formatCode="#,##0">
                  <c:v>1211.186766090945</c:v>
                </c:pt>
                <c:pt idx="252" formatCode="#,##0">
                  <c:v>1132.2328492782983</c:v>
                </c:pt>
                <c:pt idx="253" formatCode="#,##0">
                  <c:v>1183.897418117964</c:v>
                </c:pt>
                <c:pt idx="254" formatCode="#,##0">
                  <c:v>1171.853277314337</c:v>
                </c:pt>
                <c:pt idx="255" formatCode="#,##0">
                  <c:v>1137.7006042757387</c:v>
                </c:pt>
                <c:pt idx="256" formatCode="#,##0">
                  <c:v>1115.6968610887973</c:v>
                </c:pt>
                <c:pt idx="257" formatCode="#,##0">
                  <c:v>1154.6183116311231</c:v>
                </c:pt>
                <c:pt idx="258" formatCode="#,##0">
                  <c:v>986.97387987857587</c:v>
                </c:pt>
                <c:pt idx="259" formatCode="#,##0">
                  <c:v>927.97623552085224</c:v>
                </c:pt>
                <c:pt idx="260" formatCode="#,##0">
                  <c:v>1076.4114073147625</c:v>
                </c:pt>
                <c:pt idx="261" formatCode="#,##0">
                  <c:v>1178.5452078753242</c:v>
                </c:pt>
                <c:pt idx="262" formatCode="#,##0">
                  <c:v>1088.6152719237052</c:v>
                </c:pt>
                <c:pt idx="263" formatCode="#,##0">
                  <c:v>1224.4698519156459</c:v>
                </c:pt>
                <c:pt idx="264" formatCode="#,##0">
                  <c:v>1145.8859612453873</c:v>
                </c:pt>
              </c:numCache>
            </c:numRef>
          </c:val>
        </c:ser>
        <c:ser>
          <c:idx val="1"/>
          <c:order val="2"/>
          <c:tx>
            <c:strRef>
              <c:f>'Community starts'!$X$1</c:f>
              <c:strCache>
                <c:ptCount val="1"/>
                <c:pt idx="0">
                  <c:v>Forecast 2015</c:v>
                </c:pt>
              </c:strCache>
            </c:strRef>
          </c:tx>
          <c:spPr>
            <a:ln w="31750">
              <a:solidFill>
                <a:srgbClr val="92D050"/>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starts'!$X$2:$X$266</c:f>
              <c:numCache>
                <c:formatCode>_-* #,##0_-;\-* #,##0_-;_-* "-"??_-;_-@_-</c:formatCode>
                <c:ptCount val="265"/>
                <c:pt idx="137">
                  <c:v>915.19160812457869</c:v>
                </c:pt>
                <c:pt idx="138">
                  <c:v>794.69745167949736</c:v>
                </c:pt>
                <c:pt idx="139">
                  <c:v>676.20949209025298</c:v>
                </c:pt>
                <c:pt idx="140">
                  <c:v>824.12891670847409</c:v>
                </c:pt>
                <c:pt idx="141">
                  <c:v>976.70046729984597</c:v>
                </c:pt>
                <c:pt idx="142">
                  <c:v>821.85945251940916</c:v>
                </c:pt>
                <c:pt idx="143">
                  <c:v>975.6107068426536</c:v>
                </c:pt>
                <c:pt idx="144">
                  <c:v>911.18876299972783</c:v>
                </c:pt>
                <c:pt idx="145">
                  <c:v>1020.9959943801075</c:v>
                </c:pt>
                <c:pt idx="146">
                  <c:v>933.70945125405774</c:v>
                </c:pt>
                <c:pt idx="147">
                  <c:v>946.32535196461174</c:v>
                </c:pt>
                <c:pt idx="148">
                  <c:v>908.03253648712882</c:v>
                </c:pt>
                <c:pt idx="149">
                  <c:v>907.13972009722443</c:v>
                </c:pt>
                <c:pt idx="150">
                  <c:v>778.12142508053944</c:v>
                </c:pt>
                <c:pt idx="151">
                  <c:v>694.92141117239214</c:v>
                </c:pt>
                <c:pt idx="152">
                  <c:v>808.8122334125153</c:v>
                </c:pt>
                <c:pt idx="153">
                  <c:v>975.60905157155457</c:v>
                </c:pt>
                <c:pt idx="154">
                  <c:v>828.66994977835861</c:v>
                </c:pt>
                <c:pt idx="155">
                  <c:v>963.35905363126028</c:v>
                </c:pt>
                <c:pt idx="156">
                  <c:v>915.16311774993642</c:v>
                </c:pt>
                <c:pt idx="157">
                  <c:v>1020.0172100138155</c:v>
                </c:pt>
                <c:pt idx="158">
                  <c:v>926.99106728018307</c:v>
                </c:pt>
                <c:pt idx="159">
                  <c:v>949.7237345945415</c:v>
                </c:pt>
                <c:pt idx="160">
                  <c:v>904.01205181951468</c:v>
                </c:pt>
                <c:pt idx="161">
                  <c:v>904.50279910709935</c:v>
                </c:pt>
                <c:pt idx="162">
                  <c:v>779.21738961541882</c:v>
                </c:pt>
                <c:pt idx="163">
                  <c:v>690.84693843304785</c:v>
                </c:pt>
                <c:pt idx="164">
                  <c:v>808.06432294323349</c:v>
                </c:pt>
                <c:pt idx="165">
                  <c:v>974.78462249390941</c:v>
                </c:pt>
                <c:pt idx="166">
                  <c:v>825.64559471759094</c:v>
                </c:pt>
                <c:pt idx="167">
                  <c:v>962.96177994949164</c:v>
                </c:pt>
                <c:pt idx="168">
                  <c:v>913.38528532492842</c:v>
                </c:pt>
                <c:pt idx="169">
                  <c:v>1018.0190101283392</c:v>
                </c:pt>
                <c:pt idx="170">
                  <c:v>926.28035832953174</c:v>
                </c:pt>
                <c:pt idx="171">
                  <c:v>947.75926179210455</c:v>
                </c:pt>
                <c:pt idx="172">
                  <c:v>902.62678567050284</c:v>
                </c:pt>
                <c:pt idx="173">
                  <c:v>903.40061520129291</c:v>
                </c:pt>
                <c:pt idx="174">
                  <c:v>777.43987003719008</c:v>
                </c:pt>
                <c:pt idx="175">
                  <c:v>689.69610502629257</c:v>
                </c:pt>
                <c:pt idx="176">
                  <c:v>806.73119095352263</c:v>
                </c:pt>
                <c:pt idx="177">
                  <c:v>973.27122327283803</c:v>
                </c:pt>
                <c:pt idx="178">
                  <c:v>824.52060692012685</c:v>
                </c:pt>
                <c:pt idx="179">
                  <c:v>961.57416556333976</c:v>
                </c:pt>
                <c:pt idx="180">
                  <c:v>912.07519576663788</c:v>
                </c:pt>
                <c:pt idx="181">
                  <c:v>1016.8577383400301</c:v>
                </c:pt>
                <c:pt idx="182">
                  <c:v>924.94543047779177</c:v>
                </c:pt>
                <c:pt idx="183">
                  <c:v>946.56751152604522</c:v>
                </c:pt>
                <c:pt idx="184">
                  <c:v>901.44392376774169</c:v>
                </c:pt>
                <c:pt idx="185">
                  <c:v>902.15524189931273</c:v>
                </c:pt>
                <c:pt idx="186">
                  <c:v>776.30767772170441</c:v>
                </c:pt>
                <c:pt idx="187">
                  <c:v>688.52642187173126</c:v>
                </c:pt>
                <c:pt idx="188">
                  <c:v>805.57109170414242</c:v>
                </c:pt>
                <c:pt idx="189">
                  <c:v>972.17283094211655</c:v>
                </c:pt>
                <c:pt idx="190">
                  <c:v>823.39053347881293</c:v>
                </c:pt>
                <c:pt idx="191">
                  <c:v>960.48148842682372</c:v>
                </c:pt>
                <c:pt idx="192">
                  <c:v>911.00647446463995</c:v>
                </c:pt>
                <c:pt idx="193">
                  <c:v>1015.7788671452463</c:v>
                </c:pt>
                <c:pt idx="194">
                  <c:v>923.90421158337324</c:v>
                </c:pt>
                <c:pt idx="195">
                  <c:v>945.53290633558538</c:v>
                </c:pt>
                <c:pt idx="196">
                  <c:v>900.41696779913582</c:v>
                </c:pt>
                <c:pt idx="197">
                  <c:v>901.15610513304136</c:v>
                </c:pt>
                <c:pt idx="198">
                  <c:v>775.31203756293144</c:v>
                </c:pt>
                <c:pt idx="199">
                  <c:v>687.54720512604706</c:v>
                </c:pt>
                <c:pt idx="200">
                  <c:v>804.61017832541552</c:v>
                </c:pt>
                <c:pt idx="201">
                  <c:v>971.21838635818733</c:v>
                </c:pt>
                <c:pt idx="202">
                  <c:v>822.45418631061978</c:v>
                </c:pt>
                <c:pt idx="203">
                  <c:v>959.55779698282981</c:v>
                </c:pt>
                <c:pt idx="204">
                  <c:v>910.09289841785233</c:v>
                </c:pt>
                <c:pt idx="205">
                  <c:v>1014.8816279087033</c:v>
                </c:pt>
                <c:pt idx="206">
                  <c:v>923.01749039486367</c:v>
                </c:pt>
                <c:pt idx="207">
                  <c:v>944.65843669573667</c:v>
                </c:pt>
                <c:pt idx="208">
                  <c:v>899.55638296331881</c:v>
                </c:pt>
                <c:pt idx="209">
                  <c:v>900.30582208331543</c:v>
                </c:pt>
                <c:pt idx="210">
                  <c:v>774.47450268715511</c:v>
                </c:pt>
                <c:pt idx="211">
                  <c:v>686.72167891983577</c:v>
                </c:pt>
                <c:pt idx="212">
                  <c:v>803.79530166494931</c:v>
                </c:pt>
                <c:pt idx="213">
                  <c:v>970.41576540167034</c:v>
                </c:pt>
                <c:pt idx="214">
                  <c:v>821.66248837479634</c:v>
                </c:pt>
                <c:pt idx="215">
                  <c:v>958.77695322186617</c:v>
                </c:pt>
                <c:pt idx="216">
                  <c:v>909.32348141074294</c:v>
                </c:pt>
                <c:pt idx="217">
                  <c:v>1014.1225914221225</c:v>
                </c:pt>
                <c:pt idx="218">
                  <c:v>922.26918806657488</c:v>
                </c:pt>
                <c:pt idx="219">
                  <c:v>943.92077516400627</c:v>
                </c:pt>
                <c:pt idx="220">
                  <c:v>898.82879551442215</c:v>
                </c:pt>
                <c:pt idx="221">
                  <c:v>899.58860393761768</c:v>
                </c:pt>
                <c:pt idx="222">
                  <c:v>773.76730601425368</c:v>
                </c:pt>
                <c:pt idx="223">
                  <c:v>686.0242861725003</c:v>
                </c:pt>
                <c:pt idx="224">
                  <c:v>803.10780681444339</c:v>
                </c:pt>
                <c:pt idx="225">
                  <c:v>969.73782050829425</c:v>
                </c:pt>
                <c:pt idx="226">
                  <c:v>820.99403506220483</c:v>
                </c:pt>
                <c:pt idx="227">
                  <c:v>958.11792050371821</c:v>
                </c:pt>
                <c:pt idx="228">
                  <c:v>908.67361340621846</c:v>
                </c:pt>
                <c:pt idx="229">
                  <c:v>1013.4818574182666</c:v>
                </c:pt>
                <c:pt idx="230">
                  <c:v>921.63743633819047</c:v>
                </c:pt>
                <c:pt idx="231">
                  <c:v>943.29783806551029</c:v>
                </c:pt>
                <c:pt idx="232">
                  <c:v>898.214614168504</c:v>
                </c:pt>
                <c:pt idx="233">
                  <c:v>898.98301162240932</c:v>
                </c:pt>
                <c:pt idx="234">
                  <c:v>773.17018711732942</c:v>
                </c:pt>
                <c:pt idx="235">
                  <c:v>685.43554785364472</c:v>
                </c:pt>
                <c:pt idx="236">
                  <c:v>802.52729892648847</c:v>
                </c:pt>
                <c:pt idx="237">
                  <c:v>969.1654469259289</c:v>
                </c:pt>
                <c:pt idx="238">
                  <c:v>820.42968318955093</c:v>
                </c:pt>
                <c:pt idx="239">
                  <c:v>957.5614629557723</c:v>
                </c:pt>
                <c:pt idx="240">
                  <c:v>908.12495584751048</c:v>
                </c:pt>
                <c:pt idx="241">
                  <c:v>1012.9408827282967</c:v>
                </c:pt>
                <c:pt idx="242">
                  <c:v>921.10403444392955</c:v>
                </c:pt>
                <c:pt idx="243">
                  <c:v>942.77191130344056</c:v>
                </c:pt>
                <c:pt idx="244">
                  <c:v>897.69605002123626</c:v>
                </c:pt>
                <c:pt idx="245">
                  <c:v>898.47170997577132</c:v>
                </c:pt>
                <c:pt idx="246">
                  <c:v>772.66604837034345</c:v>
                </c:pt>
                <c:pt idx="247">
                  <c:v>684.9384671620345</c:v>
                </c:pt>
                <c:pt idx="248">
                  <c:v>802.03718111659759</c:v>
                </c:pt>
                <c:pt idx="249">
                  <c:v>968.6821934900795</c:v>
                </c:pt>
                <c:pt idx="250">
                  <c:v>819.95319652743501</c:v>
                </c:pt>
                <c:pt idx="251">
                  <c:v>957.09165067119989</c:v>
                </c:pt>
                <c:pt idx="252">
                  <c:v>907.66172279388388</c:v>
                </c:pt>
              </c:numCache>
            </c:numRef>
          </c:val>
        </c:ser>
        <c:marker val="1"/>
        <c:axId val="74098176"/>
        <c:axId val="74100096"/>
      </c:lineChart>
      <c:dateAx>
        <c:axId val="74098176"/>
        <c:scaling>
          <c:orientation val="minMax"/>
        </c:scaling>
        <c:axPos val="b"/>
        <c:title>
          <c:tx>
            <c:rich>
              <a:bodyPr/>
              <a:lstStyle/>
              <a:p>
                <a:pPr>
                  <a:defRPr sz="1400">
                    <a:latin typeface="Arial" pitchFamily="34" charset="0"/>
                    <a:cs typeface="Arial" pitchFamily="34" charset="0"/>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4100096"/>
        <c:crosses val="autoZero"/>
        <c:auto val="1"/>
        <c:lblOffset val="100"/>
        <c:majorUnit val="12"/>
        <c:majorTimeUnit val="months"/>
      </c:dateAx>
      <c:valAx>
        <c:axId val="74100096"/>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7409817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Supervision muster</a:t>
            </a:r>
          </a:p>
        </c:rich>
      </c:tx>
    </c:title>
    <c:plotArea>
      <c:layout/>
      <c:lineChart>
        <c:grouping val="standard"/>
        <c:ser>
          <c:idx val="12"/>
          <c:order val="0"/>
          <c:tx>
            <c:strRef>
              <c:f>'Community times'!$N$1</c:f>
              <c:strCache>
                <c:ptCount val="1"/>
                <c:pt idx="0">
                  <c:v>Supervision</c:v>
                </c:pt>
              </c:strCache>
            </c:strRef>
          </c:tx>
          <c:spPr>
            <a:ln w="38100">
              <a:solidFill>
                <a:schemeClr val="tx2"/>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times'!$N$2:$N$230</c:f>
              <c:numCache>
                <c:formatCode>_-* #,##0_-;\-* #,##0_-;_-* "-"??_-;_-@_-</c:formatCode>
                <c:ptCount val="229"/>
                <c:pt idx="1">
                  <c:v>287.92954179138843</c:v>
                </c:pt>
                <c:pt idx="2">
                  <c:v>278.21891950531568</c:v>
                </c:pt>
                <c:pt idx="3">
                  <c:v>264.28749222153078</c:v>
                </c:pt>
                <c:pt idx="4">
                  <c:v>266.39630596265812</c:v>
                </c:pt>
                <c:pt idx="5">
                  <c:v>266.95905511811026</c:v>
                </c:pt>
                <c:pt idx="6">
                  <c:v>265.511407579273</c:v>
                </c:pt>
                <c:pt idx="7">
                  <c:v>271.78098438426565</c:v>
                </c:pt>
                <c:pt idx="8">
                  <c:v>272.36989746566064</c:v>
                </c:pt>
                <c:pt idx="9">
                  <c:v>273.7549706494982</c:v>
                </c:pt>
                <c:pt idx="10">
                  <c:v>272.5267246162382</c:v>
                </c:pt>
                <c:pt idx="11">
                  <c:v>267.27344309234076</c:v>
                </c:pt>
                <c:pt idx="12">
                  <c:v>264.37009247949749</c:v>
                </c:pt>
                <c:pt idx="13">
                  <c:v>263.52661919294678</c:v>
                </c:pt>
                <c:pt idx="14">
                  <c:v>253.00264725347452</c:v>
                </c:pt>
                <c:pt idx="15">
                  <c:v>245.00762631077217</c:v>
                </c:pt>
                <c:pt idx="16">
                  <c:v>245.50323905830305</c:v>
                </c:pt>
                <c:pt idx="17">
                  <c:v>244.9220595181861</c:v>
                </c:pt>
                <c:pt idx="18">
                  <c:v>248.953506949992</c:v>
                </c:pt>
                <c:pt idx="19">
                  <c:v>249.6689276485788</c:v>
                </c:pt>
                <c:pt idx="20">
                  <c:v>249.3496312920808</c:v>
                </c:pt>
                <c:pt idx="21">
                  <c:v>248.45279692258376</c:v>
                </c:pt>
                <c:pt idx="22">
                  <c:v>244.88690949578495</c:v>
                </c:pt>
                <c:pt idx="23">
                  <c:v>247.34745762711864</c:v>
                </c:pt>
                <c:pt idx="24">
                  <c:v>248.28474261864275</c:v>
                </c:pt>
                <c:pt idx="25">
                  <c:v>248.66467423789601</c:v>
                </c:pt>
                <c:pt idx="26">
                  <c:v>246.83665338645417</c:v>
                </c:pt>
                <c:pt idx="27">
                  <c:v>243.10850271972515</c:v>
                </c:pt>
                <c:pt idx="28">
                  <c:v>249.31227821149753</c:v>
                </c:pt>
                <c:pt idx="29">
                  <c:v>250.06062307044624</c:v>
                </c:pt>
                <c:pt idx="30">
                  <c:v>248.42465753424656</c:v>
                </c:pt>
                <c:pt idx="31">
                  <c:v>251.71911085450347</c:v>
                </c:pt>
                <c:pt idx="32">
                  <c:v>248.42332613390928</c:v>
                </c:pt>
                <c:pt idx="33">
                  <c:v>249.78461538461539</c:v>
                </c:pt>
                <c:pt idx="34">
                  <c:v>247.97657352526107</c:v>
                </c:pt>
                <c:pt idx="35">
                  <c:v>249.20802919708029</c:v>
                </c:pt>
                <c:pt idx="36">
                  <c:v>250.44812239221142</c:v>
                </c:pt>
                <c:pt idx="37">
                  <c:v>255.34392782789729</c:v>
                </c:pt>
                <c:pt idx="38">
                  <c:v>252.09838753757856</c:v>
                </c:pt>
                <c:pt idx="39">
                  <c:v>246.12806718278441</c:v>
                </c:pt>
                <c:pt idx="40">
                  <c:v>249.90904297389929</c:v>
                </c:pt>
                <c:pt idx="41">
                  <c:v>250.46035125066524</c:v>
                </c:pt>
                <c:pt idx="42">
                  <c:v>249.32700026759431</c:v>
                </c:pt>
                <c:pt idx="43">
                  <c:v>253.94260239621065</c:v>
                </c:pt>
                <c:pt idx="44">
                  <c:v>252.12867956265771</c:v>
                </c:pt>
                <c:pt idx="45">
                  <c:v>252.364161849711</c:v>
                </c:pt>
                <c:pt idx="46">
                  <c:v>250.55301455301455</c:v>
                </c:pt>
                <c:pt idx="47">
                  <c:v>250.8515337423313</c:v>
                </c:pt>
                <c:pt idx="48">
                  <c:v>250.70691281498449</c:v>
                </c:pt>
                <c:pt idx="49">
                  <c:v>256.84447144592951</c:v>
                </c:pt>
                <c:pt idx="50">
                  <c:v>251.10747725174733</c:v>
                </c:pt>
                <c:pt idx="51">
                  <c:v>244.26827105763141</c:v>
                </c:pt>
                <c:pt idx="52">
                  <c:v>250.21276595744681</c:v>
                </c:pt>
                <c:pt idx="53">
                  <c:v>251.46748278500382</c:v>
                </c:pt>
                <c:pt idx="54">
                  <c:v>249.41611947985066</c:v>
                </c:pt>
                <c:pt idx="55">
                  <c:v>257.27640086206895</c:v>
                </c:pt>
                <c:pt idx="56">
                  <c:v>251.37811078405139</c:v>
                </c:pt>
                <c:pt idx="57">
                  <c:v>248.52205690420257</c:v>
                </c:pt>
                <c:pt idx="58">
                  <c:v>249.6257891202149</c:v>
                </c:pt>
                <c:pt idx="59">
                  <c:v>248.45243949786462</c:v>
                </c:pt>
                <c:pt idx="60">
                  <c:v>252.67351686700272</c:v>
                </c:pt>
                <c:pt idx="61">
                  <c:v>255.06504275719098</c:v>
                </c:pt>
                <c:pt idx="62">
                  <c:v>247.76903273262229</c:v>
                </c:pt>
                <c:pt idx="63">
                  <c:v>242.56725632197555</c:v>
                </c:pt>
                <c:pt idx="64">
                  <c:v>246.12730061349694</c:v>
                </c:pt>
                <c:pt idx="65">
                  <c:v>247.72696897374701</c:v>
                </c:pt>
                <c:pt idx="66">
                  <c:v>243.18192698982645</c:v>
                </c:pt>
                <c:pt idx="67">
                  <c:v>253.69384673461684</c:v>
                </c:pt>
                <c:pt idx="68">
                  <c:v>248.75075528700907</c:v>
                </c:pt>
                <c:pt idx="69">
                  <c:v>247.88025767336111</c:v>
                </c:pt>
                <c:pt idx="70">
                  <c:v>257.5810401579987</c:v>
                </c:pt>
                <c:pt idx="71">
                  <c:v>254.91731366459626</c:v>
                </c:pt>
                <c:pt idx="72">
                  <c:v>259.33985904463589</c:v>
                </c:pt>
                <c:pt idx="73">
                  <c:v>263.89641693811075</c:v>
                </c:pt>
                <c:pt idx="74">
                  <c:v>254.17098710254118</c:v>
                </c:pt>
                <c:pt idx="75">
                  <c:v>251.77407547646095</c:v>
                </c:pt>
                <c:pt idx="76">
                  <c:v>253.55949367088607</c:v>
                </c:pt>
                <c:pt idx="77">
                  <c:v>250.77691425659319</c:v>
                </c:pt>
                <c:pt idx="78">
                  <c:v>251.61298735167557</c:v>
                </c:pt>
                <c:pt idx="79">
                  <c:v>256.54397705544932</c:v>
                </c:pt>
                <c:pt idx="80">
                  <c:v>254.14177215189872</c:v>
                </c:pt>
                <c:pt idx="81">
                  <c:v>256.38382099827885</c:v>
                </c:pt>
                <c:pt idx="82">
                  <c:v>253.48856851609145</c:v>
                </c:pt>
                <c:pt idx="83">
                  <c:v>254.70574579222287</c:v>
                </c:pt>
                <c:pt idx="84">
                  <c:v>259.38536585365853</c:v>
                </c:pt>
                <c:pt idx="85">
                  <c:v>262.01830498702799</c:v>
                </c:pt>
                <c:pt idx="86">
                  <c:v>256.31836850304489</c:v>
                </c:pt>
                <c:pt idx="87">
                  <c:v>252.19407757542055</c:v>
                </c:pt>
                <c:pt idx="88">
                  <c:v>248.2995510814855</c:v>
                </c:pt>
                <c:pt idx="89">
                  <c:v>251.18535846979498</c:v>
                </c:pt>
                <c:pt idx="90">
                  <c:v>249.13587934135879</c:v>
                </c:pt>
                <c:pt idx="91">
                  <c:v>253.46170520231215</c:v>
                </c:pt>
                <c:pt idx="92">
                  <c:v>251.6328947368421</c:v>
                </c:pt>
                <c:pt idx="93">
                  <c:v>256.36391935962052</c:v>
                </c:pt>
                <c:pt idx="94">
                  <c:v>255.68312695807847</c:v>
                </c:pt>
                <c:pt idx="95">
                  <c:v>261.81596752368063</c:v>
                </c:pt>
                <c:pt idx="96">
                  <c:v>263.15965383467619</c:v>
                </c:pt>
                <c:pt idx="97">
                  <c:v>260.82283464566927</c:v>
                </c:pt>
                <c:pt idx="98">
                  <c:v>255.39902536906979</c:v>
                </c:pt>
                <c:pt idx="99">
                  <c:v>247.18972817921048</c:v>
                </c:pt>
                <c:pt idx="100">
                  <c:v>250.44153063955045</c:v>
                </c:pt>
                <c:pt idx="101" formatCode="#,##0">
                  <c:v>256.02470793608165</c:v>
                </c:pt>
                <c:pt idx="102" formatCode="#,##0">
                  <c:v>251.56014531754576</c:v>
                </c:pt>
                <c:pt idx="103" formatCode="#,##0">
                  <c:v>255.1943147486954</c:v>
                </c:pt>
                <c:pt idx="104" formatCode="#,##0">
                  <c:v>254.81076604554866</c:v>
                </c:pt>
                <c:pt idx="105" formatCode="#,##0">
                  <c:v>254.10731164859604</c:v>
                </c:pt>
                <c:pt idx="106" formatCode="#,##0">
                  <c:v>255.39864491150442</c:v>
                </c:pt>
                <c:pt idx="107" formatCode="#,##0">
                  <c:v>258.92313993174059</c:v>
                </c:pt>
                <c:pt idx="108" formatCode="#,##0">
                  <c:v>258.93980294236741</c:v>
                </c:pt>
                <c:pt idx="109" formatCode="#,##0">
                  <c:v>260.52444805634565</c:v>
                </c:pt>
                <c:pt idx="110" formatCode="#,##0">
                  <c:v>254.15469179426776</c:v>
                </c:pt>
                <c:pt idx="111" formatCode="#,##0">
                  <c:v>250.35895152054968</c:v>
                </c:pt>
              </c:numCache>
            </c:numRef>
          </c:val>
        </c:ser>
        <c:ser>
          <c:idx val="14"/>
          <c:order val="1"/>
          <c:tx>
            <c:strRef>
              <c:f>'Community times'!$P$1</c:f>
              <c:strCache>
                <c:ptCount val="1"/>
                <c:pt idx="0">
                  <c:v>Forecast 2016</c:v>
                </c:pt>
              </c:strCache>
            </c:strRef>
          </c:tx>
          <c:spPr>
            <a:ln w="34925">
              <a:solidFill>
                <a:schemeClr val="accent1"/>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times'!$P$2:$P$230</c:f>
              <c:numCache>
                <c:formatCode>_-* #,##0_-;\-* #,##0_-;_-* "-"??_-;_-@_-</c:formatCode>
                <c:ptCount val="229"/>
                <c:pt idx="112" formatCode="#,##0">
                  <c:v>252.22701463984896</c:v>
                </c:pt>
                <c:pt idx="113" formatCode="#,##0">
                  <c:v>254.11428166797793</c:v>
                </c:pt>
                <c:pt idx="114" formatCode="#,##0">
                  <c:v>251.5960140867189</c:v>
                </c:pt>
                <c:pt idx="115" formatCode="#,##0">
                  <c:v>255.42441850165662</c:v>
                </c:pt>
                <c:pt idx="116" formatCode="#,##0">
                  <c:v>253.35761153574069</c:v>
                </c:pt>
                <c:pt idx="117" formatCode="#,##0">
                  <c:v>254.93727120415542</c:v>
                </c:pt>
                <c:pt idx="118" formatCode="#,##0">
                  <c:v>255.17827414838519</c:v>
                </c:pt>
                <c:pt idx="119" formatCode="#,##0">
                  <c:v>258.36594808501638</c:v>
                </c:pt>
                <c:pt idx="120" formatCode="#,##0">
                  <c:v>260.07164188995301</c:v>
                </c:pt>
                <c:pt idx="121" formatCode="#,##0">
                  <c:v>260.76394610903731</c:v>
                </c:pt>
                <c:pt idx="122" formatCode="#,##0">
                  <c:v>254.69478102503152</c:v>
                </c:pt>
                <c:pt idx="123" formatCode="#,##0">
                  <c:v>249.672406984156</c:v>
                </c:pt>
                <c:pt idx="124" formatCode="#,##0">
                  <c:v>251.07957613829254</c:v>
                </c:pt>
                <c:pt idx="125" formatCode="#,##0">
                  <c:v>253.80576825244759</c:v>
                </c:pt>
                <c:pt idx="126" formatCode="#,##0">
                  <c:v>250.97941949444493</c:v>
                </c:pt>
                <c:pt idx="127" formatCode="#,##0">
                  <c:v>255.19676690323894</c:v>
                </c:pt>
                <c:pt idx="128" formatCode="#,##0">
                  <c:v>253.46627690689974</c:v>
                </c:pt>
                <c:pt idx="129" formatCode="#,##0">
                  <c:v>254.5746199279952</c:v>
                </c:pt>
                <c:pt idx="130" formatCode="#,##0">
                  <c:v>255.08112433432217</c:v>
                </c:pt>
                <c:pt idx="131" formatCode="#,##0">
                  <c:v>258.24219912037819</c:v>
                </c:pt>
                <c:pt idx="132" formatCode="#,##0">
                  <c:v>259.74052471601306</c:v>
                </c:pt>
                <c:pt idx="133" formatCode="#,##0">
                  <c:v>260.74182699674321</c:v>
                </c:pt>
                <c:pt idx="134" formatCode="#,##0">
                  <c:v>254.56590372288147</c:v>
                </c:pt>
                <c:pt idx="135" formatCode="#,##0">
                  <c:v>249.51302185847771</c:v>
                </c:pt>
                <c:pt idx="136" formatCode="#,##0">
                  <c:v>251.09689908836665</c:v>
                </c:pt>
                <c:pt idx="137" formatCode="#,##0">
                  <c:v>253.67309832549392</c:v>
                </c:pt>
                <c:pt idx="138" formatCode="#,##0">
                  <c:v>250.90094877886864</c:v>
                </c:pt>
                <c:pt idx="139" formatCode="#,##0">
                  <c:v>255.18899335051421</c:v>
                </c:pt>
                <c:pt idx="140" formatCode="#,##0">
                  <c:v>253.35491148695797</c:v>
                </c:pt>
                <c:pt idx="141" formatCode="#,##0">
                  <c:v>254.55144355866889</c:v>
                </c:pt>
                <c:pt idx="142" formatCode="#,##0">
                  <c:v>255.05828794476059</c:v>
                </c:pt>
                <c:pt idx="143" formatCode="#,##0">
                  <c:v>258.16868843147819</c:v>
                </c:pt>
                <c:pt idx="144" formatCode="#,##0">
                  <c:v>259.74002679514899</c:v>
                </c:pt>
                <c:pt idx="145" formatCode="#,##0">
                  <c:v>260.70776032504398</c:v>
                </c:pt>
                <c:pt idx="146" formatCode="#,##0">
                  <c:v>254.52401534675641</c:v>
                </c:pt>
                <c:pt idx="147" formatCode="#,##0">
                  <c:v>249.51563823489698</c:v>
                </c:pt>
                <c:pt idx="148" formatCode="#,##0">
                  <c:v>251.06262339037903</c:v>
                </c:pt>
                <c:pt idx="149" formatCode="#,##0">
                  <c:v>253.65479540459972</c:v>
                </c:pt>
                <c:pt idx="150" formatCode="#,##0">
                  <c:v>250.89973166028778</c:v>
                </c:pt>
                <c:pt idx="151" formatCode="#,##0">
                  <c:v>255.16145200137044</c:v>
                </c:pt>
                <c:pt idx="152" formatCode="#,##0">
                  <c:v>253.34971371559413</c:v>
                </c:pt>
                <c:pt idx="153" formatCode="#,##0">
                  <c:v>254.54529407502099</c:v>
                </c:pt>
                <c:pt idx="154" formatCode="#,##0">
                  <c:v>255.03979764533756</c:v>
                </c:pt>
                <c:pt idx="155" formatCode="#,##0">
                  <c:v>258.16877666590182</c:v>
                </c:pt>
                <c:pt idx="156" formatCode="#,##0">
                  <c:v>259.73130369399047</c:v>
                </c:pt>
                <c:pt idx="157" formatCode="#,##0">
                  <c:v>260.69755076043162</c:v>
                </c:pt>
                <c:pt idx="158" formatCode="#,##0">
                  <c:v>254.52481472999085</c:v>
                </c:pt>
                <c:pt idx="159" formatCode="#,##0">
                  <c:v>249.50694938727446</c:v>
                </c:pt>
                <c:pt idx="160" formatCode="#,##0">
                  <c:v>251.05823331356436</c:v>
                </c:pt>
                <c:pt idx="161" formatCode="#,##0">
                  <c:v>253.65445178947039</c:v>
                </c:pt>
                <c:pt idx="162" formatCode="#,##0">
                  <c:v>250.8927979234048</c:v>
                </c:pt>
                <c:pt idx="163" formatCode="#,##0">
                  <c:v>255.16029234784506</c:v>
                </c:pt>
                <c:pt idx="164" formatCode="#,##0">
                  <c:v>253.34811766991425</c:v>
                </c:pt>
                <c:pt idx="165" formatCode="#,##0">
                  <c:v>254.54070214411828</c:v>
                </c:pt>
                <c:pt idx="166" formatCode="#,##0">
                  <c:v>255.03989574905722</c:v>
                </c:pt>
                <c:pt idx="167" formatCode="#,##0">
                  <c:v>258.1665378437034</c:v>
                </c:pt>
                <c:pt idx="168" formatCode="#,##0">
                  <c:v>259.72880177061938</c:v>
                </c:pt>
                <c:pt idx="169" formatCode="#,##0">
                  <c:v>260.69777172985573</c:v>
                </c:pt>
                <c:pt idx="170" formatCode="#,##0">
                  <c:v>254.52260905196243</c:v>
                </c:pt>
                <c:pt idx="171" formatCode="#,##0">
                  <c:v>249.50590237696449</c:v>
                </c:pt>
                <c:pt idx="172" formatCode="#,##0">
                  <c:v>251.05814099803476</c:v>
                </c:pt>
                <c:pt idx="173" formatCode="#,##0">
                  <c:v>253.65270998817036</c:v>
                </c:pt>
                <c:pt idx="174" formatCode="#,##0">
                  <c:v>250.89254325535697</c:v>
                </c:pt>
                <c:pt idx="175" formatCode="#,##0">
                  <c:v>255.15987663855532</c:v>
                </c:pt>
                <c:pt idx="176" formatCode="#,##0">
                  <c:v>253.34697686408862</c:v>
                </c:pt>
                <c:pt idx="177" formatCode="#,##0">
                  <c:v>254.54074471427413</c:v>
                </c:pt>
                <c:pt idx="178" formatCode="#,##0">
                  <c:v>255.03932138702106</c:v>
                </c:pt>
                <c:pt idx="179" formatCode="#,##0">
                  <c:v>258.16592588121262</c:v>
                </c:pt>
                <c:pt idx="180" formatCode="#,##0">
                  <c:v>259.72886212242287</c:v>
                </c:pt>
                <c:pt idx="181" formatCode="#,##0">
                  <c:v>260.69721211812066</c:v>
                </c:pt>
                <c:pt idx="182" formatCode="#,##0">
                  <c:v>254.52236006932768</c:v>
                </c:pt>
                <c:pt idx="183" formatCode="#,##0">
                  <c:v>249.50587721808847</c:v>
                </c:pt>
                <c:pt idx="184" formatCode="#,##0">
                  <c:v>251.0577036001514</c:v>
                </c:pt>
                <c:pt idx="185" formatCode="#,##0">
                  <c:v>253.65265512294022</c:v>
                </c:pt>
                <c:pt idx="186" formatCode="#,##0">
                  <c:v>250.89243498138913</c:v>
                </c:pt>
                <c:pt idx="187" formatCode="#,##0">
                  <c:v>255.15959346069764</c:v>
                </c:pt>
                <c:pt idx="188" formatCode="#,##0">
                  <c:v>253.34699192511803</c:v>
                </c:pt>
                <c:pt idx="189" formatCode="#,##0">
                  <c:v>254.54059739898929</c:v>
                </c:pt>
                <c:pt idx="190" formatCode="#,##0">
                  <c:v>255.03917189532493</c:v>
                </c:pt>
                <c:pt idx="191" formatCode="#,##0">
                  <c:v>258.1659421169233</c:v>
                </c:pt>
                <c:pt idx="192" formatCode="#,##0">
                  <c:v>259.72872019449892</c:v>
                </c:pt>
                <c:pt idx="193" formatCode="#,##0">
                  <c:v>260.69715311748803</c:v>
                </c:pt>
                <c:pt idx="194" formatCode="#,##0">
                  <c:v>254.52235316991909</c:v>
                </c:pt>
                <c:pt idx="195" formatCode="#,##0">
                  <c:v>249.50576743871608</c:v>
                </c:pt>
                <c:pt idx="196" formatCode="#,##0">
                  <c:v>251.0576920816012</c:v>
                </c:pt>
                <c:pt idx="197" formatCode="#,##0">
                  <c:v>253.65262691821513</c:v>
                </c:pt>
                <c:pt idx="198" formatCode="#,##0">
                  <c:v>250.89236474314959</c:v>
                </c:pt>
                <c:pt idx="199" formatCode="#,##0">
                  <c:v>255.1595983021586</c:v>
                </c:pt>
                <c:pt idx="200" formatCode="#,##0">
                  <c:v>253.3469541517909</c:v>
                </c:pt>
                <c:pt idx="201" formatCode="#,##0">
                  <c:v>254.54056093286252</c:v>
                </c:pt>
                <c:pt idx="202" formatCode="#,##0">
                  <c:v>255.03917620993201</c:v>
                </c:pt>
                <c:pt idx="203" formatCode="#,##0">
                  <c:v>258.16590613609975</c:v>
                </c:pt>
                <c:pt idx="204" formatCode="#,##0">
                  <c:v>259.72870626773653</c:v>
                </c:pt>
                <c:pt idx="205" formatCode="#,##0">
                  <c:v>260.69715121699267</c:v>
                </c:pt>
                <c:pt idx="206" formatCode="#,##0">
                  <c:v>254.52232563203185</c:v>
                </c:pt>
                <c:pt idx="207" formatCode="#,##0">
                  <c:v>249.5057651071952</c:v>
                </c:pt>
                <c:pt idx="208" formatCode="#,##0">
                  <c:v>251.05768473436899</c:v>
                </c:pt>
                <c:pt idx="209" formatCode="#,##0">
                  <c:v>253.65260951068095</c:v>
                </c:pt>
                <c:pt idx="210" formatCode="#,##0">
                  <c:v>250.89236621513578</c:v>
                </c:pt>
                <c:pt idx="211" formatCode="#,##0">
                  <c:v>255.1595886196877</c:v>
                </c:pt>
                <c:pt idx="212" formatCode="#,##0">
                  <c:v>253.3469452698734</c:v>
                </c:pt>
                <c:pt idx="213" formatCode="#,##0">
                  <c:v>254.54056206738662</c:v>
                </c:pt>
                <c:pt idx="214" formatCode="#,##0">
                  <c:v>255.03916709211776</c:v>
                </c:pt>
                <c:pt idx="215" formatCode="#,##0">
                  <c:v>258.16590286314909</c:v>
                </c:pt>
                <c:pt idx="216" formatCode="#,##0">
                  <c:v>259.72870574288993</c:v>
                </c:pt>
                <c:pt idx="217" formatCode="#,##0">
                  <c:v>260.69714431302839</c:v>
                </c:pt>
                <c:pt idx="218" formatCode="#,##0">
                  <c:v>254.5223251856992</c:v>
                </c:pt>
                <c:pt idx="219" formatCode="#,##0">
                  <c:v>249.50576319343654</c:v>
                </c:pt>
                <c:pt idx="220" formatCode="#,##0">
                  <c:v>251.05768042377881</c:v>
                </c:pt>
                <c:pt idx="221" formatCode="#,##0">
                  <c:v>253.65260994212073</c:v>
                </c:pt>
                <c:pt idx="222" formatCode="#,##0">
                  <c:v>250.89236373406465</c:v>
                </c:pt>
                <c:pt idx="223" formatCode="#,##0">
                  <c:v>255.1595864598267</c:v>
                </c:pt>
                <c:pt idx="224" formatCode="#,##0">
                  <c:v>253.34694556541598</c:v>
                </c:pt>
                <c:pt idx="225" formatCode="#,##0">
                  <c:v>254.54055975787378</c:v>
                </c:pt>
                <c:pt idx="226" formatCode="#,##0">
                  <c:v>255.03916632674753</c:v>
                </c:pt>
                <c:pt idx="227" formatCode="#,##0">
                  <c:v>258.16590271804955</c:v>
                </c:pt>
                <c:pt idx="228" formatCode="#,##0">
                  <c:v>259.72870401300486</c:v>
                </c:pt>
              </c:numCache>
            </c:numRef>
          </c:val>
        </c:ser>
        <c:ser>
          <c:idx val="13"/>
          <c:order val="2"/>
          <c:tx>
            <c:strRef>
              <c:f>'Community times'!$O$1</c:f>
              <c:strCache>
                <c:ptCount val="1"/>
                <c:pt idx="0">
                  <c:v>Forecast 2015</c:v>
                </c:pt>
              </c:strCache>
            </c:strRef>
          </c:tx>
          <c:spPr>
            <a:ln w="34925">
              <a:solidFill>
                <a:srgbClr val="92D050"/>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times'!$O$2:$O$230</c:f>
              <c:numCache>
                <c:formatCode>_-* #,##0_-;\-* #,##0_-;_-* "-"??_-;_-@_-</c:formatCode>
                <c:ptCount val="229"/>
                <c:pt idx="101">
                  <c:v>251.23837104674257</c:v>
                </c:pt>
                <c:pt idx="102">
                  <c:v>247.77059387067808</c:v>
                </c:pt>
                <c:pt idx="103">
                  <c:v>254.80159667347337</c:v>
                </c:pt>
                <c:pt idx="104">
                  <c:v>252.68590795972301</c:v>
                </c:pt>
                <c:pt idx="105">
                  <c:v>253.69485400778379</c:v>
                </c:pt>
                <c:pt idx="106">
                  <c:v>255.0790831208343</c:v>
                </c:pt>
                <c:pt idx="107">
                  <c:v>257.83830214305345</c:v>
                </c:pt>
                <c:pt idx="108">
                  <c:v>259.85652273716545</c:v>
                </c:pt>
                <c:pt idx="109">
                  <c:v>261.34137032327112</c:v>
                </c:pt>
                <c:pt idx="110">
                  <c:v>254.57513561693693</c:v>
                </c:pt>
                <c:pt idx="111">
                  <c:v>248.35212469325629</c:v>
                </c:pt>
                <c:pt idx="112">
                  <c:v>248.56790009664337</c:v>
                </c:pt>
                <c:pt idx="113">
                  <c:v>250.61556868347881</c:v>
                </c:pt>
                <c:pt idx="114">
                  <c:v>248.36267642663546</c:v>
                </c:pt>
                <c:pt idx="115">
                  <c:v>254.7889292074891</c:v>
                </c:pt>
                <c:pt idx="116">
                  <c:v>252.01912596424921</c:v>
                </c:pt>
                <c:pt idx="117">
                  <c:v>254.26963066206676</c:v>
                </c:pt>
                <c:pt idx="118">
                  <c:v>254.93216938451462</c:v>
                </c:pt>
                <c:pt idx="119">
                  <c:v>257.71512439675234</c:v>
                </c:pt>
                <c:pt idx="120">
                  <c:v>260.32932175777495</c:v>
                </c:pt>
                <c:pt idx="121">
                  <c:v>261.07714798899286</c:v>
                </c:pt>
                <c:pt idx="122">
                  <c:v>254.62316524756133</c:v>
                </c:pt>
                <c:pt idx="123">
                  <c:v>248.56240739995974</c:v>
                </c:pt>
                <c:pt idx="124">
                  <c:v>248.3200247587576</c:v>
                </c:pt>
                <c:pt idx="125">
                  <c:v>250.76349249761856</c:v>
                </c:pt>
                <c:pt idx="126">
                  <c:v>248.42017486700982</c:v>
                </c:pt>
                <c:pt idx="127">
                  <c:v>254.64421185921714</c:v>
                </c:pt>
                <c:pt idx="128">
                  <c:v>252.17593798765458</c:v>
                </c:pt>
                <c:pt idx="129">
                  <c:v>254.2323468908518</c:v>
                </c:pt>
                <c:pt idx="130">
                  <c:v>254.87484072298489</c:v>
                </c:pt>
                <c:pt idx="131">
                  <c:v>257.82732465169198</c:v>
                </c:pt>
                <c:pt idx="132">
                  <c:v>260.25889362512891</c:v>
                </c:pt>
                <c:pt idx="133">
                  <c:v>261.08191578365012</c:v>
                </c:pt>
                <c:pt idx="134">
                  <c:v>254.68336044061002</c:v>
                </c:pt>
                <c:pt idx="135">
                  <c:v>248.4988682559619</c:v>
                </c:pt>
                <c:pt idx="136">
                  <c:v>248.35403416850548</c:v>
                </c:pt>
                <c:pt idx="137">
                  <c:v>250.78101271745945</c:v>
                </c:pt>
                <c:pt idx="138">
                  <c:v>248.37904554553444</c:v>
                </c:pt>
                <c:pt idx="139">
                  <c:v>254.68243368481961</c:v>
                </c:pt>
                <c:pt idx="140">
                  <c:v>252.16814465787868</c:v>
                </c:pt>
                <c:pt idx="141">
                  <c:v>254.21469827699454</c:v>
                </c:pt>
                <c:pt idx="142">
                  <c:v>254.90408943472747</c:v>
                </c:pt>
                <c:pt idx="143">
                  <c:v>257.80997956671348</c:v>
                </c:pt>
                <c:pt idx="144">
                  <c:v>260.25799904517726</c:v>
                </c:pt>
                <c:pt idx="145">
                  <c:v>261.09829008472667</c:v>
                </c:pt>
                <c:pt idx="146">
                  <c:v>254.66672275032056</c:v>
                </c:pt>
                <c:pt idx="147">
                  <c:v>248.50641344782429</c:v>
                </c:pt>
                <c:pt idx="148">
                  <c:v>248.35945144329872</c:v>
                </c:pt>
                <c:pt idx="149">
                  <c:v>250.76977170789215</c:v>
                </c:pt>
                <c:pt idx="150">
                  <c:v>248.38848286767811</c:v>
                </c:pt>
                <c:pt idx="151">
                  <c:v>254.68103820949653</c:v>
                </c:pt>
                <c:pt idx="152">
                  <c:v>252.16290327981511</c:v>
                </c:pt>
                <c:pt idx="153">
                  <c:v>254.22227908515458</c:v>
                </c:pt>
                <c:pt idx="154">
                  <c:v>254.8998741730569</c:v>
                </c:pt>
                <c:pt idx="155">
                  <c:v>257.80921781819018</c:v>
                </c:pt>
                <c:pt idx="156">
                  <c:v>260.26245756232669</c:v>
                </c:pt>
                <c:pt idx="157">
                  <c:v>261.09400039592333</c:v>
                </c:pt>
                <c:pt idx="158">
                  <c:v>254.66836237987752</c:v>
                </c:pt>
                <c:pt idx="159">
                  <c:v>248.50806021443856</c:v>
                </c:pt>
                <c:pt idx="160">
                  <c:v>248.35641914421865</c:v>
                </c:pt>
                <c:pt idx="161">
                  <c:v>250.77208961326679</c:v>
                </c:pt>
                <c:pt idx="162">
                  <c:v>248.3882979713627</c:v>
                </c:pt>
                <c:pt idx="163">
                  <c:v>254.67952297285254</c:v>
                </c:pt>
                <c:pt idx="164">
                  <c:v>252.16486420261381</c:v>
                </c:pt>
                <c:pt idx="165">
                  <c:v>254.22127534942143</c:v>
                </c:pt>
                <c:pt idx="166">
                  <c:v>254.89954522675629</c:v>
                </c:pt>
                <c:pt idx="167">
                  <c:v>257.81042747665288</c:v>
                </c:pt>
                <c:pt idx="168">
                  <c:v>260.26136327346751</c:v>
                </c:pt>
                <c:pt idx="169">
                  <c:v>261.0943430558217</c:v>
                </c:pt>
                <c:pt idx="170">
                  <c:v>254.66885327851929</c:v>
                </c:pt>
                <c:pt idx="171">
                  <c:v>248.50725088839786</c:v>
                </c:pt>
                <c:pt idx="172">
                  <c:v>248.35698456565999</c:v>
                </c:pt>
                <c:pt idx="173">
                  <c:v>250.77209045257493</c:v>
                </c:pt>
                <c:pt idx="174">
                  <c:v>248.38786825768182</c:v>
                </c:pt>
                <c:pt idx="175">
                  <c:v>254.68002822029078</c:v>
                </c:pt>
                <c:pt idx="176">
                  <c:v>252.16463027253582</c:v>
                </c:pt>
                <c:pt idx="177">
                  <c:v>254.22115705018382</c:v>
                </c:pt>
                <c:pt idx="178">
                  <c:v>254.89987174146302</c:v>
                </c:pt>
                <c:pt idx="179">
                  <c:v>257.81015104109133</c:v>
                </c:pt>
                <c:pt idx="180">
                  <c:v>260.26143045993388</c:v>
                </c:pt>
                <c:pt idx="181">
                  <c:v>261.09448681383918</c:v>
                </c:pt>
                <c:pt idx="182">
                  <c:v>254.66863917347243</c:v>
                </c:pt>
                <c:pt idx="183">
                  <c:v>248.5073875430117</c:v>
                </c:pt>
                <c:pt idx="184">
                  <c:v>248.35699791329998</c:v>
                </c:pt>
                <c:pt idx="185">
                  <c:v>250.7719703459052</c:v>
                </c:pt>
                <c:pt idx="186">
                  <c:v>248.38799778235861</c:v>
                </c:pt>
                <c:pt idx="187">
                  <c:v>254.67997507217987</c:v>
                </c:pt>
                <c:pt idx="188">
                  <c:v>252.16459128373651</c:v>
                </c:pt>
                <c:pt idx="189">
                  <c:v>254.22124467144653</c:v>
                </c:pt>
                <c:pt idx="190">
                  <c:v>254.89980256972299</c:v>
                </c:pt>
                <c:pt idx="191">
                  <c:v>257.8101627501178</c:v>
                </c:pt>
                <c:pt idx="192">
                  <c:v>260.26147190184128</c:v>
                </c:pt>
                <c:pt idx="193">
                  <c:v>261.0944306146132</c:v>
                </c:pt>
                <c:pt idx="194">
                  <c:v>254.66867181609564</c:v>
                </c:pt>
                <c:pt idx="195">
                  <c:v>248.50739448233628</c:v>
                </c:pt>
                <c:pt idx="196">
                  <c:v>248.35696473461488</c:v>
                </c:pt>
                <c:pt idx="197">
                  <c:v>250.77200335599235</c:v>
                </c:pt>
                <c:pt idx="198">
                  <c:v>248.38798609594068</c:v>
                </c:pt>
                <c:pt idx="199">
                  <c:v>254.67996286924466</c:v>
                </c:pt>
                <c:pt idx="200">
                  <c:v>252.16461465324761</c:v>
                </c:pt>
                <c:pt idx="201">
                  <c:v>254.2212275307815</c:v>
                </c:pt>
                <c:pt idx="202">
                  <c:v>254.89980410000123</c:v>
                </c:pt>
                <c:pt idx="203">
                  <c:v>257.81017453343748</c:v>
                </c:pt>
                <c:pt idx="204">
                  <c:v>260.26145725718203</c:v>
                </c:pt>
                <c:pt idx="205">
                  <c:v>261.09443829881656</c:v>
                </c:pt>
                <c:pt idx="206">
                  <c:v>254.66867452591899</c:v>
                </c:pt>
                <c:pt idx="207">
                  <c:v>248.50738540756862</c:v>
                </c:pt>
                <c:pt idx="208">
                  <c:v>248.35697309229687</c:v>
                </c:pt>
                <c:pt idx="209">
                  <c:v>250.77200090114547</c:v>
                </c:pt>
                <c:pt idx="210">
                  <c:v>248.38798240647961</c:v>
                </c:pt>
                <c:pt idx="211">
                  <c:v>254.67996906328693</c:v>
                </c:pt>
                <c:pt idx="212">
                  <c:v>252.16461044997624</c:v>
                </c:pt>
                <c:pt idx="213">
                  <c:v>254.22122753166917</c:v>
                </c:pt>
                <c:pt idx="214">
                  <c:v>254.89980741014074</c:v>
                </c:pt>
                <c:pt idx="215">
                  <c:v>257.81017074387057</c:v>
                </c:pt>
                <c:pt idx="216">
                  <c:v>260.26145903309174</c:v>
                </c:pt>
              </c:numCache>
            </c:numRef>
          </c:val>
        </c:ser>
        <c:marker val="1"/>
        <c:axId val="74217344"/>
        <c:axId val="74260480"/>
      </c:lineChart>
      <c:dateAx>
        <c:axId val="74217344"/>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74260480"/>
        <c:crosses val="autoZero"/>
        <c:auto val="1"/>
        <c:lblOffset val="100"/>
        <c:majorUnit val="12"/>
        <c:majorTimeUnit val="months"/>
      </c:dateAx>
      <c:valAx>
        <c:axId val="74260480"/>
        <c:scaling>
          <c:orientation val="minMax"/>
          <c:min val="0"/>
        </c:scaling>
        <c:axPos val="l"/>
        <c:majorGridlines/>
        <c:title>
          <c:tx>
            <c:rich>
              <a:bodyPr rot="-5400000" vert="horz"/>
              <a:lstStyle/>
              <a:p>
                <a:pPr>
                  <a:defRPr/>
                </a:pPr>
                <a:r>
                  <a:rPr lang="en-NZ" sz="1400">
                    <a:latin typeface="Arial" pitchFamily="34" charset="0"/>
                    <a:cs typeface="Arial" pitchFamily="34" charset="0"/>
                  </a:rPr>
                  <a:t>Days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7421734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1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Supervision muster</a:t>
            </a:r>
          </a:p>
        </c:rich>
      </c:tx>
    </c:title>
    <c:plotArea>
      <c:layout/>
      <c:lineChart>
        <c:grouping val="standard"/>
        <c:ser>
          <c:idx val="0"/>
          <c:order val="0"/>
          <c:tx>
            <c:strRef>
              <c:f>'Community musters'!$AH$1</c:f>
              <c:strCache>
                <c:ptCount val="1"/>
                <c:pt idx="0">
                  <c:v>Supervision</c:v>
                </c:pt>
              </c:strCache>
            </c:strRef>
          </c:tx>
          <c:spPr>
            <a:ln w="38100">
              <a:solidFill>
                <a:schemeClr val="tx2"/>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musters'!$AH$2:$AH$20</c:f>
              <c:numCache>
                <c:formatCode>_-* #,##0_-;\-* #,##0_-;_-* "-"??_-;_-@_-</c:formatCode>
                <c:ptCount val="19"/>
                <c:pt idx="0">
                  <c:v>6235</c:v>
                </c:pt>
                <c:pt idx="1">
                  <c:v>6637</c:v>
                </c:pt>
                <c:pt idx="2">
                  <c:v>7441</c:v>
                </c:pt>
                <c:pt idx="3">
                  <c:v>7751</c:v>
                </c:pt>
                <c:pt idx="4">
                  <c:v>8112</c:v>
                </c:pt>
                <c:pt idx="5">
                  <c:v>8515</c:v>
                </c:pt>
                <c:pt idx="6">
                  <c:v>8335</c:v>
                </c:pt>
                <c:pt idx="7">
                  <c:v>7496</c:v>
                </c:pt>
                <c:pt idx="8">
                  <c:v>7895</c:v>
                </c:pt>
              </c:numCache>
            </c:numRef>
          </c:val>
        </c:ser>
        <c:ser>
          <c:idx val="2"/>
          <c:order val="1"/>
          <c:tx>
            <c:strRef>
              <c:f>'Community musters'!$AJ$1</c:f>
              <c:strCache>
                <c:ptCount val="1"/>
                <c:pt idx="0">
                  <c:v>Forecast 2016</c:v>
                </c:pt>
              </c:strCache>
            </c:strRef>
          </c:tx>
          <c:spPr>
            <a:ln w="31750">
              <a:solidFill>
                <a:schemeClr val="tx2">
                  <a:lumMod val="60000"/>
                  <a:lumOff val="40000"/>
                </a:schemeClr>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musters'!$AJ$2:$AJ$20</c:f>
              <c:numCache>
                <c:formatCode>General</c:formatCode>
                <c:ptCount val="19"/>
                <c:pt idx="8" formatCode="_-* #,##0_-;\-* #,##0_-;_-* &quot;-&quot;??_-;_-@_-">
                  <c:v>7895</c:v>
                </c:pt>
                <c:pt idx="9" formatCode="_-* #,##0_-;\-* #,##0_-;_-* &quot;-&quot;??_-;_-@_-">
                  <c:v>8533</c:v>
                </c:pt>
                <c:pt idx="10" formatCode="_-* #,##0_-;\-* #,##0_-;_-* &quot;-&quot;??_-;_-@_-">
                  <c:v>8823</c:v>
                </c:pt>
                <c:pt idx="11" formatCode="_-* #,##0_-;\-* #,##0_-;_-* &quot;-&quot;??_-;_-@_-">
                  <c:v>8962</c:v>
                </c:pt>
                <c:pt idx="12" formatCode="_-* #,##0_-;\-* #,##0_-;_-* &quot;-&quot;??_-;_-@_-">
                  <c:v>9101</c:v>
                </c:pt>
                <c:pt idx="13" formatCode="_-* #,##0_-;\-* #,##0_-;_-* &quot;-&quot;??_-;_-@_-">
                  <c:v>9196</c:v>
                </c:pt>
                <c:pt idx="14" formatCode="_-* #,##0_-;\-* #,##0_-;_-* &quot;-&quot;??_-;_-@_-">
                  <c:v>9266</c:v>
                </c:pt>
                <c:pt idx="15" formatCode="_-* #,##0_-;\-* #,##0_-;_-* &quot;-&quot;??_-;_-@_-">
                  <c:v>9368</c:v>
                </c:pt>
                <c:pt idx="16" formatCode="_-* #,##0_-;\-* #,##0_-;_-* &quot;-&quot;??_-;_-@_-">
                  <c:v>9463</c:v>
                </c:pt>
                <c:pt idx="17" formatCode="_-* #,##0_-;\-* #,##0_-;_-* &quot;-&quot;??_-;_-@_-">
                  <c:v>9521</c:v>
                </c:pt>
                <c:pt idx="18" formatCode="_-* #,##0_-;\-* #,##0_-;_-* &quot;-&quot;??_-;_-@_-">
                  <c:v>9559</c:v>
                </c:pt>
              </c:numCache>
            </c:numRef>
          </c:val>
        </c:ser>
        <c:ser>
          <c:idx val="1"/>
          <c:order val="2"/>
          <c:tx>
            <c:strRef>
              <c:f>'Community musters'!$AI$1</c:f>
              <c:strCache>
                <c:ptCount val="1"/>
                <c:pt idx="0">
                  <c:v>Forecast 2015</c:v>
                </c:pt>
              </c:strCache>
            </c:strRef>
          </c:tx>
          <c:spPr>
            <a:ln w="31750">
              <a:solidFill>
                <a:srgbClr val="92D050"/>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musters'!$AI$2:$AI$20</c:f>
              <c:numCache>
                <c:formatCode>_-* #,##0_-;\-* #,##0_-;_-* "-"??_-;_-@_-</c:formatCode>
                <c:ptCount val="19"/>
                <c:pt idx="8">
                  <c:v>7595</c:v>
                </c:pt>
                <c:pt idx="9">
                  <c:v>7645</c:v>
                </c:pt>
                <c:pt idx="10">
                  <c:v>7633</c:v>
                </c:pt>
                <c:pt idx="11">
                  <c:v>7620</c:v>
                </c:pt>
                <c:pt idx="12">
                  <c:v>7610</c:v>
                </c:pt>
                <c:pt idx="13">
                  <c:v>7601</c:v>
                </c:pt>
                <c:pt idx="14">
                  <c:v>7594</c:v>
                </c:pt>
                <c:pt idx="15">
                  <c:v>7588</c:v>
                </c:pt>
                <c:pt idx="16">
                  <c:v>7582</c:v>
                </c:pt>
                <c:pt idx="17">
                  <c:v>7578</c:v>
                </c:pt>
              </c:numCache>
            </c:numRef>
          </c:val>
        </c:ser>
        <c:marker val="1"/>
        <c:axId val="74295552"/>
        <c:axId val="74310016"/>
      </c:lineChart>
      <c:catAx>
        <c:axId val="74295552"/>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4310016"/>
        <c:crosses val="autoZero"/>
        <c:auto val="1"/>
        <c:lblAlgn val="ctr"/>
        <c:lblOffset val="100"/>
        <c:tickLblSkip val="1"/>
      </c:catAx>
      <c:valAx>
        <c:axId val="74310016"/>
        <c:scaling>
          <c:orientation val="minMax"/>
        </c:scaling>
        <c:axPos val="l"/>
        <c:majorGridlines/>
        <c:title>
          <c:tx>
            <c:rich>
              <a:bodyPr rot="-5400000" vert="horz"/>
              <a:lstStyle/>
              <a:p>
                <a:pPr>
                  <a:defRPr/>
                </a:pPr>
                <a:r>
                  <a:rPr lang="en-NZ" sz="1400">
                    <a:latin typeface="Arial" pitchFamily="34" charset="0"/>
                    <a:cs typeface="Arial" pitchFamily="34" charset="0"/>
                  </a:rPr>
                  <a:t>Muster</a:t>
                </a:r>
                <a:endParaRPr lang="en-NZ">
                  <a:latin typeface="Arial" pitchFamily="34" charset="0"/>
                  <a:cs typeface="Arial" pitchFamily="34" charset="0"/>
                </a:endParaRP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7429555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1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Total community sentence starts</a:t>
            </a:r>
          </a:p>
        </c:rich>
      </c:tx>
    </c:title>
    <c:plotArea>
      <c:layout/>
      <c:lineChart>
        <c:grouping val="standard"/>
        <c:ser>
          <c:idx val="0"/>
          <c:order val="0"/>
          <c:tx>
            <c:strRef>
              <c:f>'Community starts'!$AA$1</c:f>
              <c:strCache>
                <c:ptCount val="1"/>
                <c:pt idx="0">
                  <c:v>Total</c:v>
                </c:pt>
              </c:strCache>
            </c:strRef>
          </c:tx>
          <c:spPr>
            <a:ln w="38100">
              <a:solidFill>
                <a:schemeClr val="tx2"/>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starts'!$AA$2:$AA$266</c:f>
              <c:numCache>
                <c:formatCode>_-* #,##0_-;\-* #,##0_-;_-* "-"??_-;_-@_-</c:formatCode>
                <c:ptCount val="265"/>
                <c:pt idx="0">
                  <c:v>2934</c:v>
                </c:pt>
                <c:pt idx="1">
                  <c:v>2929</c:v>
                </c:pt>
                <c:pt idx="2">
                  <c:v>2918</c:v>
                </c:pt>
                <c:pt idx="3">
                  <c:v>3020</c:v>
                </c:pt>
                <c:pt idx="4">
                  <c:v>2645</c:v>
                </c:pt>
                <c:pt idx="5">
                  <c:v>2960</c:v>
                </c:pt>
                <c:pt idx="6">
                  <c:v>2479</c:v>
                </c:pt>
                <c:pt idx="7">
                  <c:v>2030</c:v>
                </c:pt>
                <c:pt idx="8">
                  <c:v>2828</c:v>
                </c:pt>
                <c:pt idx="9">
                  <c:v>2866</c:v>
                </c:pt>
                <c:pt idx="10">
                  <c:v>2767</c:v>
                </c:pt>
                <c:pt idx="11">
                  <c:v>3029</c:v>
                </c:pt>
                <c:pt idx="12">
                  <c:v>2809</c:v>
                </c:pt>
                <c:pt idx="13">
                  <c:v>2788</c:v>
                </c:pt>
                <c:pt idx="14">
                  <c:v>3049</c:v>
                </c:pt>
                <c:pt idx="15">
                  <c:v>2920</c:v>
                </c:pt>
                <c:pt idx="16">
                  <c:v>2630</c:v>
                </c:pt>
                <c:pt idx="17">
                  <c:v>3036</c:v>
                </c:pt>
                <c:pt idx="18">
                  <c:v>2412</c:v>
                </c:pt>
                <c:pt idx="19">
                  <c:v>2158</c:v>
                </c:pt>
                <c:pt idx="20">
                  <c:v>2951</c:v>
                </c:pt>
                <c:pt idx="21">
                  <c:v>2879</c:v>
                </c:pt>
                <c:pt idx="22">
                  <c:v>2517</c:v>
                </c:pt>
                <c:pt idx="23">
                  <c:v>3482</c:v>
                </c:pt>
                <c:pt idx="24">
                  <c:v>3089</c:v>
                </c:pt>
                <c:pt idx="25">
                  <c:v>3022</c:v>
                </c:pt>
                <c:pt idx="26">
                  <c:v>3535</c:v>
                </c:pt>
                <c:pt idx="27">
                  <c:v>3009</c:v>
                </c:pt>
                <c:pt idx="28">
                  <c:v>3087</c:v>
                </c:pt>
                <c:pt idx="29">
                  <c:v>3293</c:v>
                </c:pt>
                <c:pt idx="30">
                  <c:v>2613</c:v>
                </c:pt>
                <c:pt idx="31">
                  <c:v>2576</c:v>
                </c:pt>
                <c:pt idx="32">
                  <c:v>2954</c:v>
                </c:pt>
                <c:pt idx="33">
                  <c:v>3508</c:v>
                </c:pt>
                <c:pt idx="34">
                  <c:v>2906</c:v>
                </c:pt>
                <c:pt idx="35">
                  <c:v>3768</c:v>
                </c:pt>
                <c:pt idx="36">
                  <c:v>3325</c:v>
                </c:pt>
                <c:pt idx="37">
                  <c:v>3609</c:v>
                </c:pt>
                <c:pt idx="38">
                  <c:v>3948</c:v>
                </c:pt>
                <c:pt idx="39">
                  <c:v>3319</c:v>
                </c:pt>
                <c:pt idx="40">
                  <c:v>3757</c:v>
                </c:pt>
                <c:pt idx="41">
                  <c:v>4176</c:v>
                </c:pt>
                <c:pt idx="42">
                  <c:v>3366</c:v>
                </c:pt>
                <c:pt idx="43">
                  <c:v>3545</c:v>
                </c:pt>
                <c:pt idx="44">
                  <c:v>4151</c:v>
                </c:pt>
                <c:pt idx="45">
                  <c:v>4108</c:v>
                </c:pt>
                <c:pt idx="46">
                  <c:v>4764</c:v>
                </c:pt>
                <c:pt idx="47">
                  <c:v>4722</c:v>
                </c:pt>
                <c:pt idx="48">
                  <c:v>4786</c:v>
                </c:pt>
                <c:pt idx="49">
                  <c:v>5249</c:v>
                </c:pt>
                <c:pt idx="50">
                  <c:v>4539</c:v>
                </c:pt>
                <c:pt idx="51">
                  <c:v>4938</c:v>
                </c:pt>
                <c:pt idx="52">
                  <c:v>4766</c:v>
                </c:pt>
                <c:pt idx="53">
                  <c:v>4528</c:v>
                </c:pt>
                <c:pt idx="54">
                  <c:v>4514</c:v>
                </c:pt>
                <c:pt idx="55">
                  <c:v>3956</c:v>
                </c:pt>
                <c:pt idx="56">
                  <c:v>5024</c:v>
                </c:pt>
                <c:pt idx="57">
                  <c:v>5149</c:v>
                </c:pt>
                <c:pt idx="58">
                  <c:v>5231</c:v>
                </c:pt>
                <c:pt idx="59">
                  <c:v>5421</c:v>
                </c:pt>
                <c:pt idx="60">
                  <c:v>5541</c:v>
                </c:pt>
                <c:pt idx="61">
                  <c:v>5880</c:v>
                </c:pt>
                <c:pt idx="62">
                  <c:v>5540</c:v>
                </c:pt>
                <c:pt idx="63">
                  <c:v>5734</c:v>
                </c:pt>
                <c:pt idx="64">
                  <c:v>5385</c:v>
                </c:pt>
                <c:pt idx="65">
                  <c:v>5680</c:v>
                </c:pt>
                <c:pt idx="66">
                  <c:v>5042</c:v>
                </c:pt>
                <c:pt idx="67">
                  <c:v>4045</c:v>
                </c:pt>
                <c:pt idx="68">
                  <c:v>5112</c:v>
                </c:pt>
                <c:pt idx="69">
                  <c:v>6377</c:v>
                </c:pt>
                <c:pt idx="70">
                  <c:v>5176</c:v>
                </c:pt>
                <c:pt idx="71">
                  <c:v>5617</c:v>
                </c:pt>
                <c:pt idx="72">
                  <c:v>6043</c:v>
                </c:pt>
                <c:pt idx="73">
                  <c:v>6106</c:v>
                </c:pt>
                <c:pt idx="74">
                  <c:v>6120</c:v>
                </c:pt>
                <c:pt idx="75">
                  <c:v>5753</c:v>
                </c:pt>
                <c:pt idx="76">
                  <c:v>5099</c:v>
                </c:pt>
                <c:pt idx="77">
                  <c:v>5746</c:v>
                </c:pt>
                <c:pt idx="78">
                  <c:v>4947</c:v>
                </c:pt>
                <c:pt idx="79">
                  <c:v>3893</c:v>
                </c:pt>
                <c:pt idx="80">
                  <c:v>5274</c:v>
                </c:pt>
                <c:pt idx="81">
                  <c:v>5762</c:v>
                </c:pt>
                <c:pt idx="82">
                  <c:v>4675</c:v>
                </c:pt>
                <c:pt idx="83">
                  <c:v>5835</c:v>
                </c:pt>
                <c:pt idx="84">
                  <c:v>5254</c:v>
                </c:pt>
                <c:pt idx="85">
                  <c:v>5156</c:v>
                </c:pt>
                <c:pt idx="86">
                  <c:v>5617</c:v>
                </c:pt>
                <c:pt idx="87">
                  <c:v>5568</c:v>
                </c:pt>
                <c:pt idx="88">
                  <c:v>5155</c:v>
                </c:pt>
                <c:pt idx="89">
                  <c:v>5508</c:v>
                </c:pt>
                <c:pt idx="90">
                  <c:v>4382</c:v>
                </c:pt>
                <c:pt idx="91">
                  <c:v>4054</c:v>
                </c:pt>
                <c:pt idx="92">
                  <c:v>5351</c:v>
                </c:pt>
                <c:pt idx="93">
                  <c:v>5781</c:v>
                </c:pt>
                <c:pt idx="94">
                  <c:v>4140</c:v>
                </c:pt>
                <c:pt idx="95">
                  <c:v>6411</c:v>
                </c:pt>
                <c:pt idx="96">
                  <c:v>5052</c:v>
                </c:pt>
                <c:pt idx="97">
                  <c:v>5096</c:v>
                </c:pt>
                <c:pt idx="98">
                  <c:v>6063</c:v>
                </c:pt>
                <c:pt idx="99">
                  <c:v>5195</c:v>
                </c:pt>
                <c:pt idx="100">
                  <c:v>5218</c:v>
                </c:pt>
                <c:pt idx="101">
                  <c:v>5397</c:v>
                </c:pt>
                <c:pt idx="102">
                  <c:v>3907</c:v>
                </c:pt>
                <c:pt idx="103">
                  <c:v>4017</c:v>
                </c:pt>
                <c:pt idx="104">
                  <c:v>4679</c:v>
                </c:pt>
                <c:pt idx="105">
                  <c:v>4570</c:v>
                </c:pt>
                <c:pt idx="106">
                  <c:v>4421</c:v>
                </c:pt>
                <c:pt idx="107">
                  <c:v>5287</c:v>
                </c:pt>
                <c:pt idx="108">
                  <c:v>4439</c:v>
                </c:pt>
                <c:pt idx="109">
                  <c:v>5139</c:v>
                </c:pt>
                <c:pt idx="110">
                  <c:v>4619</c:v>
                </c:pt>
                <c:pt idx="111">
                  <c:v>4514</c:v>
                </c:pt>
                <c:pt idx="112">
                  <c:v>4887</c:v>
                </c:pt>
                <c:pt idx="113">
                  <c:v>4444</c:v>
                </c:pt>
                <c:pt idx="114">
                  <c:v>3713</c:v>
                </c:pt>
                <c:pt idx="115">
                  <c:v>3761</c:v>
                </c:pt>
                <c:pt idx="116">
                  <c:v>3908</c:v>
                </c:pt>
                <c:pt idx="117">
                  <c:v>4335</c:v>
                </c:pt>
                <c:pt idx="118">
                  <c:v>4265</c:v>
                </c:pt>
                <c:pt idx="119">
                  <c:v>4797</c:v>
                </c:pt>
                <c:pt idx="120">
                  <c:v>4088</c:v>
                </c:pt>
                <c:pt idx="121">
                  <c:v>5133</c:v>
                </c:pt>
                <c:pt idx="122">
                  <c:v>4320</c:v>
                </c:pt>
                <c:pt idx="123">
                  <c:v>4651</c:v>
                </c:pt>
                <c:pt idx="124">
                  <c:v>4638</c:v>
                </c:pt>
                <c:pt idx="125">
                  <c:v>4095</c:v>
                </c:pt>
                <c:pt idx="126">
                  <c:v>3904</c:v>
                </c:pt>
                <c:pt idx="127">
                  <c:v>3037</c:v>
                </c:pt>
                <c:pt idx="128">
                  <c:v>3560</c:v>
                </c:pt>
                <c:pt idx="129">
                  <c:v>4393</c:v>
                </c:pt>
                <c:pt idx="130">
                  <c:v>3804</c:v>
                </c:pt>
                <c:pt idx="131">
                  <c:v>3899</c:v>
                </c:pt>
                <c:pt idx="132">
                  <c:v>4298</c:v>
                </c:pt>
                <c:pt idx="133">
                  <c:v>4522</c:v>
                </c:pt>
                <c:pt idx="134">
                  <c:v>4162</c:v>
                </c:pt>
                <c:pt idx="135">
                  <c:v>4376</c:v>
                </c:pt>
                <c:pt idx="136">
                  <c:v>4225</c:v>
                </c:pt>
                <c:pt idx="137">
                  <c:v>4022</c:v>
                </c:pt>
                <c:pt idx="138">
                  <c:v>3421</c:v>
                </c:pt>
                <c:pt idx="139">
                  <c:v>3039</c:v>
                </c:pt>
                <c:pt idx="140">
                  <c:v>3823</c:v>
                </c:pt>
                <c:pt idx="141">
                  <c:v>4095</c:v>
                </c:pt>
                <c:pt idx="142">
                  <c:v>3950</c:v>
                </c:pt>
                <c:pt idx="143">
                  <c:v>4451</c:v>
                </c:pt>
                <c:pt idx="144">
                  <c:v>4024</c:v>
                </c:pt>
                <c:pt idx="145">
                  <c:v>4001</c:v>
                </c:pt>
                <c:pt idx="146">
                  <c:v>4375</c:v>
                </c:pt>
                <c:pt idx="147">
                  <c:v>4066</c:v>
                </c:pt>
              </c:numCache>
            </c:numRef>
          </c:val>
        </c:ser>
        <c:ser>
          <c:idx val="2"/>
          <c:order val="1"/>
          <c:tx>
            <c:strRef>
              <c:f>'Community starts'!$AE$1</c:f>
              <c:strCache>
                <c:ptCount val="1"/>
                <c:pt idx="0">
                  <c:v>Forecast 2016</c:v>
                </c:pt>
              </c:strCache>
            </c:strRef>
          </c:tx>
          <c:spPr>
            <a:ln w="31750">
              <a:solidFill>
                <a:schemeClr val="tx2">
                  <a:lumMod val="60000"/>
                  <a:lumOff val="40000"/>
                </a:schemeClr>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starts'!$AE$2:$AE$266</c:f>
              <c:numCache>
                <c:formatCode>General</c:formatCode>
                <c:ptCount val="265"/>
                <c:pt idx="148" formatCode="_-* #,##0_-;\-* #,##0_-;_-* &quot;-&quot;??_-;_-@_-">
                  <c:v>4333.4577958120726</c:v>
                </c:pt>
                <c:pt idx="149" formatCode="_-* #,##0_-;\-* #,##0_-;_-* &quot;-&quot;??_-;_-@_-">
                  <c:v>4281.4792943208504</c:v>
                </c:pt>
                <c:pt idx="150" formatCode="_-* #,##0_-;\-* #,##0_-;_-* &quot;-&quot;??_-;_-@_-">
                  <c:v>3519.3164675484345</c:v>
                </c:pt>
                <c:pt idx="151" formatCode="_-* #,##0_-;\-* #,##0_-;_-* &quot;-&quot;??_-;_-@_-">
                  <c:v>3206.2161912766956</c:v>
                </c:pt>
                <c:pt idx="152" formatCode="_-* #,##0_-;\-* #,##0_-;_-* &quot;-&quot;??_-;_-@_-">
                  <c:v>4036.9177856423339</c:v>
                </c:pt>
                <c:pt idx="153" formatCode="_-* #,##0_-;\-* #,##0_-;_-* &quot;-&quot;??_-;_-@_-">
                  <c:v>4276.1779109539248</c:v>
                </c:pt>
                <c:pt idx="154" formatCode="_-* #,##0_-;\-* #,##0_-;_-* &quot;-&quot;??_-;_-@_-">
                  <c:v>4055.1704859631964</c:v>
                </c:pt>
                <c:pt idx="155" formatCode="_-* #,##0_-;\-* #,##0_-;_-* &quot;-&quot;??_-;_-@_-">
                  <c:v>4593.7849181678403</c:v>
                </c:pt>
                <c:pt idx="156" formatCode="_-* #,##0_-;\-* #,##0_-;_-* &quot;-&quot;??_-;_-@_-">
                  <c:v>4227.9440892536149</c:v>
                </c:pt>
                <c:pt idx="157" formatCode="_-* #,##0_-;\-* #,##0_-;_-* &quot;-&quot;??_-;_-@_-">
                  <c:v>4357.5770928270795</c:v>
                </c:pt>
                <c:pt idx="158" formatCode="_-* #,##0_-;\-* #,##0_-;_-* &quot;-&quot;??_-;_-@_-">
                  <c:v>4360.8692401086464</c:v>
                </c:pt>
                <c:pt idx="159" formatCode="_-* #,##0_-;\-* #,##0_-;_-* &quot;-&quot;??_-;_-@_-">
                  <c:v>4302.2371140222458</c:v>
                </c:pt>
                <c:pt idx="160" formatCode="_-* #,##0_-;\-* #,##0_-;_-* &quot;-&quot;??_-;_-@_-">
                  <c:v>4418.456522749284</c:v>
                </c:pt>
                <c:pt idx="161" formatCode="_-* #,##0_-;\-* #,##0_-;_-* &quot;-&quot;??_-;_-@_-">
                  <c:v>4237.8622954098937</c:v>
                </c:pt>
                <c:pt idx="162" formatCode="_-* #,##0_-;\-* #,##0_-;_-* &quot;-&quot;??_-;_-@_-">
                  <c:v>3627.6254487750462</c:v>
                </c:pt>
                <c:pt idx="163" formatCode="_-* #,##0_-;\-* #,##0_-;_-* &quot;-&quot;??_-;_-@_-">
                  <c:v>3221.9104664298293</c:v>
                </c:pt>
                <c:pt idx="164" formatCode="_-* #,##0_-;\-* #,##0_-;_-* &quot;-&quot;??_-;_-@_-">
                  <c:v>3999.2452562424714</c:v>
                </c:pt>
                <c:pt idx="165" formatCode="_-* #,##0_-;\-* #,##0_-;_-* &quot;-&quot;??_-;_-@_-">
                  <c:v>4297.0497373884355</c:v>
                </c:pt>
                <c:pt idx="166" formatCode="_-* #,##0_-;\-* #,##0_-;_-* &quot;-&quot;??_-;_-@_-">
                  <c:v>4038.2429522143789</c:v>
                </c:pt>
                <c:pt idx="167" formatCode="_-* #,##0_-;\-* #,##0_-;_-* &quot;-&quot;??_-;_-@_-">
                  <c:v>4556.5776102074879</c:v>
                </c:pt>
                <c:pt idx="168" formatCode="_-* #,##0_-;\-* #,##0_-;_-* &quot;-&quot;??_-;_-@_-">
                  <c:v>4245.6799953247919</c:v>
                </c:pt>
                <c:pt idx="169" formatCode="_-* #,##0_-;\-* #,##0_-;_-* &quot;-&quot;??_-;_-@_-">
                  <c:v>4410.2237717765947</c:v>
                </c:pt>
                <c:pt idx="170" formatCode="_-* #,##0_-;\-* #,##0_-;_-* &quot;-&quot;??_-;_-@_-">
                  <c:v>4436.4822412343965</c:v>
                </c:pt>
                <c:pt idx="171" formatCode="_-* #,##0_-;\-* #,##0_-;_-* &quot;-&quot;??_-;_-@_-">
                  <c:v>4372.560867307724</c:v>
                </c:pt>
                <c:pt idx="172" formatCode="_-* #,##0_-;\-* #,##0_-;_-* &quot;-&quot;??_-;_-@_-">
                  <c:v>4479.4155591518902</c:v>
                </c:pt>
                <c:pt idx="173" formatCode="_-* #,##0_-;\-* #,##0_-;_-* &quot;-&quot;??_-;_-@_-">
                  <c:v>4307.889609195674</c:v>
                </c:pt>
                <c:pt idx="174" formatCode="_-* #,##0_-;\-* #,##0_-;_-* &quot;-&quot;??_-;_-@_-">
                  <c:v>3681.1196644390488</c:v>
                </c:pt>
                <c:pt idx="175" formatCode="_-* #,##0_-;\-* #,##0_-;_-* &quot;-&quot;??_-;_-@_-">
                  <c:v>3283.1693785620928</c:v>
                </c:pt>
                <c:pt idx="176" formatCode="_-* #,##0_-;\-* #,##0_-;_-* &quot;-&quot;??_-;_-@_-">
                  <c:v>4057.988525846331</c:v>
                </c:pt>
                <c:pt idx="177" formatCode="_-* #,##0_-;\-* #,##0_-;_-* &quot;-&quot;??_-;_-@_-">
                  <c:v>4338.5603036361654</c:v>
                </c:pt>
                <c:pt idx="178" formatCode="_-* #,##0_-;\-* #,##0_-;_-* &quot;-&quot;??_-;_-@_-">
                  <c:v>4081.7007883495653</c:v>
                </c:pt>
                <c:pt idx="179" formatCode="_-* #,##0_-;\-* #,##0_-;_-* &quot;-&quot;??_-;_-@_-">
                  <c:v>4609.958392085503</c:v>
                </c:pt>
                <c:pt idx="180" formatCode="_-* #,##0_-;\-* #,##0_-;_-* &quot;-&quot;??_-;_-@_-">
                  <c:v>4292.7030917323882</c:v>
                </c:pt>
                <c:pt idx="181" formatCode="_-* #,##0_-;\-* #,##0_-;_-* &quot;-&quot;??_-;_-@_-">
                  <c:v>4465.354898713631</c:v>
                </c:pt>
                <c:pt idx="182" formatCode="_-* #,##0_-;\-* #,##0_-;_-* &quot;-&quot;??_-;_-@_-">
                  <c:v>4486.7671711244548</c:v>
                </c:pt>
                <c:pt idx="183" formatCode="_-* #,##0_-;\-* #,##0_-;_-* &quot;-&quot;??_-;_-@_-">
                  <c:v>4419.8742655610695</c:v>
                </c:pt>
                <c:pt idx="184" formatCode="_-* #,##0_-;\-* #,##0_-;_-* &quot;-&quot;??_-;_-@_-">
                  <c:v>4533.7831626199331</c:v>
                </c:pt>
                <c:pt idx="185" formatCode="_-* #,##0_-;\-* #,##0_-;_-* &quot;-&quot;??_-;_-@_-">
                  <c:v>4355.8030589411028</c:v>
                </c:pt>
                <c:pt idx="186" formatCode="_-* #,##0_-;\-* #,##0_-;_-* &quot;-&quot;??_-;_-@_-">
                  <c:v>3728.7181627686095</c:v>
                </c:pt>
                <c:pt idx="187" formatCode="_-* #,##0_-;\-* #,##0_-;_-* &quot;-&quot;??_-;_-@_-">
                  <c:v>3326.0677381321925</c:v>
                </c:pt>
                <c:pt idx="188" formatCode="_-* #,##0_-;\-* #,##0_-;_-* &quot;-&quot;??_-;_-@_-">
                  <c:v>4101.9234693665248</c:v>
                </c:pt>
                <c:pt idx="189" formatCode="_-* #,##0_-;\-* #,##0_-;_-* &quot;-&quot;??_-;_-@_-">
                  <c:v>4384.70785467727</c:v>
                </c:pt>
                <c:pt idx="190" formatCode="_-* #,##0_-;\-* #,##0_-;_-* &quot;-&quot;??_-;_-@_-">
                  <c:v>4125.3373738801947</c:v>
                </c:pt>
                <c:pt idx="191" formatCode="_-* #,##0_-;\-* #,##0_-;_-* &quot;-&quot;??_-;_-@_-">
                  <c:v>4649.2992970765181</c:v>
                </c:pt>
                <c:pt idx="192" formatCode="_-* #,##0_-;\-* #,##0_-;_-* &quot;-&quot;??_-;_-@_-">
                  <c:v>4336.8132967772044</c:v>
                </c:pt>
                <c:pt idx="193" formatCode="_-* #,##0_-;\-* #,##0_-;_-* &quot;-&quot;??_-;_-@_-">
                  <c:v>4511.5335104012102</c:v>
                </c:pt>
                <c:pt idx="194" formatCode="_-* #,##0_-;\-* #,##0_-;_-* &quot;-&quot;??_-;_-@_-">
                  <c:v>4531.8633925118556</c:v>
                </c:pt>
                <c:pt idx="195" formatCode="_-* #,##0_-;\-* #,##0_-;_-* &quot;-&quot;??_-;_-@_-">
                  <c:v>4459.4953811945179</c:v>
                </c:pt>
                <c:pt idx="196" formatCode="_-* #,##0_-;\-* #,##0_-;_-* &quot;-&quot;??_-;_-@_-">
                  <c:v>4559.0191237795807</c:v>
                </c:pt>
                <c:pt idx="197" formatCode="_-* #,##0_-;\-* #,##0_-;_-* &quot;-&quot;??_-;_-@_-">
                  <c:v>4376.0197136437882</c:v>
                </c:pt>
                <c:pt idx="198" formatCode="_-* #,##0_-;\-* #,##0_-;_-* &quot;-&quot;??_-;_-@_-">
                  <c:v>3747.0700044643227</c:v>
                </c:pt>
                <c:pt idx="199" formatCode="_-* #,##0_-;\-* #,##0_-;_-* &quot;-&quot;??_-;_-@_-">
                  <c:v>3345.5261146791581</c:v>
                </c:pt>
                <c:pt idx="200" formatCode="_-* #,##0_-;\-* #,##0_-;_-* &quot;-&quot;??_-;_-@_-">
                  <c:v>4122.9451352200358</c:v>
                </c:pt>
                <c:pt idx="201" formatCode="_-* #,##0_-;\-* #,##0_-;_-* &quot;-&quot;??_-;_-@_-">
                  <c:v>4407.9009821066993</c:v>
                </c:pt>
                <c:pt idx="202" formatCode="_-* #,##0_-;\-* #,##0_-;_-* &quot;-&quot;??_-;_-@_-">
                  <c:v>4151.9939802638437</c:v>
                </c:pt>
                <c:pt idx="203" formatCode="_-* #,##0_-;\-* #,##0_-;_-* &quot;-&quot;??_-;_-@_-">
                  <c:v>4677.4379980661934</c:v>
                </c:pt>
                <c:pt idx="204" formatCode="_-* #,##0_-;\-* #,##0_-;_-* &quot;-&quot;??_-;_-@_-">
                  <c:v>4361.0244817742723</c:v>
                </c:pt>
                <c:pt idx="205" formatCode="_-* #,##0_-;\-* #,##0_-;_-* &quot;-&quot;??_-;_-@_-">
                  <c:v>4531.3981043012636</c:v>
                </c:pt>
                <c:pt idx="206" formatCode="_-* #,##0_-;\-* #,##0_-;_-* &quot;-&quot;??_-;_-@_-">
                  <c:v>4553.7470099596367</c:v>
                </c:pt>
                <c:pt idx="207" formatCode="_-* #,##0_-;\-* #,##0_-;_-* &quot;-&quot;??_-;_-@_-">
                  <c:v>4488.3269458587674</c:v>
                </c:pt>
                <c:pt idx="208" formatCode="_-* #,##0_-;\-* #,##0_-;_-* &quot;-&quot;??_-;_-@_-">
                  <c:v>4600.1561998775942</c:v>
                </c:pt>
                <c:pt idx="209" formatCode="_-* #,##0_-;\-* #,##0_-;_-* &quot;-&quot;??_-;_-@_-">
                  <c:v>4424.8441892654282</c:v>
                </c:pt>
                <c:pt idx="210" formatCode="_-* #,##0_-;\-* #,##0_-;_-* &quot;-&quot;??_-;_-@_-">
                  <c:v>3799.1283830115676</c:v>
                </c:pt>
                <c:pt idx="211" formatCode="_-* #,##0_-;\-* #,##0_-;_-* &quot;-&quot;??_-;_-@_-">
                  <c:v>3398.2104686166949</c:v>
                </c:pt>
                <c:pt idx="212" formatCode="_-* #,##0_-;\-* #,##0_-;_-* &quot;-&quot;??_-;_-@_-">
                  <c:v>4174.1639113929778</c:v>
                </c:pt>
                <c:pt idx="213" formatCode="_-* #,##0_-;\-* #,##0_-;_-* &quot;-&quot;??_-;_-@_-">
                  <c:v>4457.2083630625684</c:v>
                </c:pt>
                <c:pt idx="214" formatCode="_-* #,##0_-;\-* #,##0_-;_-* &quot;-&quot;??_-;_-@_-">
                  <c:v>4198.5843264958366</c:v>
                </c:pt>
                <c:pt idx="215" formatCode="_-* #,##0_-;\-* #,##0_-;_-* &quot;-&quot;??_-;_-@_-">
                  <c:v>4722.4044649101852</c:v>
                </c:pt>
                <c:pt idx="216" formatCode="_-* #,##0_-;\-* #,##0_-;_-* &quot;-&quot;??_-;_-@_-">
                  <c:v>4405.2727690640577</c:v>
                </c:pt>
                <c:pt idx="217" formatCode="_-* #,##0_-;\-* #,##0_-;_-* &quot;-&quot;??_-;_-@_-">
                  <c:v>4575.3447801487164</c:v>
                </c:pt>
                <c:pt idx="218" formatCode="_-* #,##0_-;\-* #,##0_-;_-* &quot;-&quot;??_-;_-@_-">
                  <c:v>4595.1929998326186</c:v>
                </c:pt>
                <c:pt idx="219" formatCode="_-* #,##0_-;\-* #,##0_-;_-* &quot;-&quot;??_-;_-@_-">
                  <c:v>4527.4811813032375</c:v>
                </c:pt>
                <c:pt idx="220" formatCode="_-* #,##0_-;\-* #,##0_-;_-* &quot;-&quot;??_-;_-@_-">
                  <c:v>4636.9768132590598</c:v>
                </c:pt>
                <c:pt idx="221" formatCode="_-* #,##0_-;\-* #,##0_-;_-* &quot;-&quot;??_-;_-@_-">
                  <c:v>4460.515932234407</c:v>
                </c:pt>
                <c:pt idx="222" formatCode="_-* #,##0_-;\-* #,##0_-;_-* &quot;-&quot;??_-;_-@_-">
                  <c:v>3834.1858152506038</c:v>
                </c:pt>
                <c:pt idx="223" formatCode="_-* #,##0_-;\-* #,##0_-;_-* &quot;-&quot;??_-;_-@_-">
                  <c:v>3432.4829661032936</c:v>
                </c:pt>
                <c:pt idx="224" formatCode="_-* #,##0_-;\-* #,##0_-;_-* &quot;-&quot;??_-;_-@_-">
                  <c:v>4209.1320683116937</c:v>
                </c:pt>
                <c:pt idx="225" formatCode="_-* #,##0_-;\-* #,##0_-;_-* &quot;-&quot;??_-;_-@_-">
                  <c:v>4493.8959371294723</c:v>
                </c:pt>
                <c:pt idx="226" formatCode="_-* #,##0_-;\-* #,##0_-;_-* &quot;-&quot;??_-;_-@_-">
                  <c:v>4237.1825679362209</c:v>
                </c:pt>
                <c:pt idx="227" formatCode="_-* #,##0_-;\-* #,##0_-;_-* &quot;-&quot;??_-;_-@_-">
                  <c:v>4761.402465299323</c:v>
                </c:pt>
                <c:pt idx="228" formatCode="_-* #,##0_-;\-* #,##0_-;_-* &quot;-&quot;??_-;_-@_-">
                  <c:v>4443.798471936956</c:v>
                </c:pt>
                <c:pt idx="229" formatCode="_-* #,##0_-;\-* #,##0_-;_-* &quot;-&quot;??_-;_-@_-">
                  <c:v>4613.2011276014309</c:v>
                </c:pt>
                <c:pt idx="230" formatCode="_-* #,##0_-;\-* #,##0_-;_-* &quot;-&quot;??_-;_-@_-">
                  <c:v>4633.6211342099568</c:v>
                </c:pt>
                <c:pt idx="231" formatCode="_-* #,##0_-;\-* #,##0_-;_-* &quot;-&quot;??_-;_-@_-">
                  <c:v>4567.0026110906774</c:v>
                </c:pt>
                <c:pt idx="232" formatCode="_-* #,##0_-;\-* #,##0_-;_-* &quot;-&quot;??_-;_-@_-">
                  <c:v>4677.7840558352073</c:v>
                </c:pt>
                <c:pt idx="233" formatCode="_-* #,##0_-;\-* #,##0_-;_-* &quot;-&quot;??_-;_-@_-">
                  <c:v>4502.5159839215312</c:v>
                </c:pt>
                <c:pt idx="234" formatCode="_-* #,##0_-;\-* #,##0_-;_-* &quot;-&quot;??_-;_-@_-">
                  <c:v>3876.4078934762033</c:v>
                </c:pt>
                <c:pt idx="235" formatCode="_-* #,##0_-;\-* #,##0_-;_-* &quot;-&quot;??_-;_-@_-">
                  <c:v>3473.7366794610357</c:v>
                </c:pt>
                <c:pt idx="236" formatCode="_-* #,##0_-;\-* #,##0_-;_-* &quot;-&quot;??_-;_-@_-">
                  <c:v>4246.7484051918573</c:v>
                </c:pt>
                <c:pt idx="237" formatCode="_-* #,##0_-;\-* #,##0_-;_-* &quot;-&quot;??_-;_-@_-">
                  <c:v>4525.6996028721551</c:v>
                </c:pt>
                <c:pt idx="238" formatCode="_-* #,##0_-;\-* #,##0_-;_-* &quot;-&quot;??_-;_-@_-">
                  <c:v>4263.9265429558254</c:v>
                </c:pt>
                <c:pt idx="239" formatCode="_-* #,##0_-;\-* #,##0_-;_-* &quot;-&quot;??_-;_-@_-">
                  <c:v>4787.022612071265</c:v>
                </c:pt>
                <c:pt idx="240" formatCode="_-* #,##0_-;\-* #,##0_-;_-* &quot;-&quot;??_-;_-@_-">
                  <c:v>4472.573075732249</c:v>
                </c:pt>
                <c:pt idx="241" formatCode="_-* #,##0_-;\-* #,##0_-;_-* &quot;-&quot;??_-;_-@_-">
                  <c:v>4645.5258704342878</c:v>
                </c:pt>
                <c:pt idx="242" formatCode="_-* #,##0_-;\-* #,##0_-;_-* &quot;-&quot;??_-;_-@_-">
                  <c:v>4665.2062619951794</c:v>
                </c:pt>
                <c:pt idx="243" formatCode="_-* #,##0_-;\-* #,##0_-;_-* &quot;-&quot;??_-;_-@_-">
                  <c:v>4591.7688740088743</c:v>
                </c:pt>
                <c:pt idx="244" formatCode="_-* #,##0_-;\-* #,##0_-;_-* &quot;-&quot;??_-;_-@_-">
                  <c:v>4691.9943464954322</c:v>
                </c:pt>
                <c:pt idx="245" formatCode="_-* #,##0_-;\-* #,##0_-;_-* &quot;-&quot;??_-;_-@_-">
                  <c:v>4506.8694353082265</c:v>
                </c:pt>
                <c:pt idx="246" formatCode="_-* #,##0_-;\-* #,##0_-;_-* &quot;-&quot;??_-;_-@_-">
                  <c:v>3875.6124516026875</c:v>
                </c:pt>
                <c:pt idx="247" formatCode="_-* #,##0_-;\-* #,##0_-;_-* &quot;-&quot;??_-;_-@_-">
                  <c:v>3472.3882655241105</c:v>
                </c:pt>
                <c:pt idx="248" formatCode="_-* #,##0_-;\-* #,##0_-;_-* &quot;-&quot;??_-;_-@_-">
                  <c:v>4248.5476166998924</c:v>
                </c:pt>
                <c:pt idx="249" formatCode="_-* #,##0_-;\-* #,##0_-;_-* &quot;-&quot;??_-;_-@_-">
                  <c:v>4532.2194537560817</c:v>
                </c:pt>
                <c:pt idx="250" formatCode="_-* #,##0_-;\-* #,##0_-;_-* &quot;-&quot;??_-;_-@_-">
                  <c:v>4274.8989913197811</c:v>
                </c:pt>
                <c:pt idx="251" formatCode="_-* #,##0_-;\-* #,##0_-;_-* &quot;-&quot;??_-;_-@_-">
                  <c:v>4799.1939546176864</c:v>
                </c:pt>
                <c:pt idx="252" formatCode="_-* #,##0_-;\-* #,##0_-;_-* &quot;-&quot;??_-;_-@_-">
                  <c:v>4482.1033007046344</c:v>
                </c:pt>
                <c:pt idx="253" formatCode="_-* #,##0_-;\-* #,##0_-;_-* &quot;-&quot;??_-;_-@_-">
                  <c:v>4652.3964108825148</c:v>
                </c:pt>
                <c:pt idx="254" formatCode="_-* #,##0_-;\-* #,##0_-;_-* &quot;-&quot;??_-;_-@_-">
                  <c:v>4673.6484380402908</c:v>
                </c:pt>
                <c:pt idx="255" formatCode="_-* #,##0_-;\-* #,##0_-;_-* &quot;-&quot;??_-;_-@_-">
                  <c:v>4607.6745846227977</c:v>
                </c:pt>
                <c:pt idx="256" formatCode="_-* #,##0_-;\-* #,##0_-;_-* &quot;-&quot;??_-;_-@_-">
                  <c:v>4718.8538119782943</c:v>
                </c:pt>
                <c:pt idx="257" formatCode="_-* #,##0_-;\-* #,##0_-;_-* &quot;-&quot;??_-;_-@_-">
                  <c:v>4543.8144019003248</c:v>
                </c:pt>
                <c:pt idx="258" formatCode="_-* #,##0_-;\-* #,##0_-;_-* &quot;-&quot;??_-;_-@_-">
                  <c:v>3918.3696779942047</c:v>
                </c:pt>
                <c:pt idx="259" formatCode="_-* #,##0_-;\-* #,##0_-;_-* &quot;-&quot;??_-;_-@_-">
                  <c:v>3517.1052945124216</c:v>
                </c:pt>
                <c:pt idx="260" formatCode="_-* #,##0_-;\-* #,##0_-;_-* &quot;-&quot;??_-;_-@_-">
                  <c:v>4293.6188175146126</c:v>
                </c:pt>
                <c:pt idx="261" formatCode="_-* #,##0_-;\-* #,##0_-;_-* &quot;-&quot;??_-;_-@_-">
                  <c:v>4577.5212647085436</c:v>
                </c:pt>
                <c:pt idx="262" formatCode="_-* #,##0_-;\-* #,##0_-;_-* &quot;-&quot;??_-;_-@_-">
                  <c:v>4320.0903507483899</c:v>
                </c:pt>
                <c:pt idx="263" formatCode="_-* #,##0_-;\-* #,##0_-;_-* &quot;-&quot;??_-;_-@_-">
                  <c:v>4844.917881272826</c:v>
                </c:pt>
                <c:pt idx="264" formatCode="_-* #,##0_-;\-* #,##0_-;_-* &quot;-&quot;??_-;_-@_-">
                  <c:v>4529.0297692661288</c:v>
                </c:pt>
              </c:numCache>
            </c:numRef>
          </c:val>
        </c:ser>
        <c:ser>
          <c:idx val="1"/>
          <c:order val="2"/>
          <c:tx>
            <c:strRef>
              <c:f>'Community starts'!$AC$1</c:f>
              <c:strCache>
                <c:ptCount val="1"/>
                <c:pt idx="0">
                  <c:v>Forecast 2015</c:v>
                </c:pt>
              </c:strCache>
            </c:strRef>
          </c:tx>
          <c:spPr>
            <a:ln w="31750">
              <a:solidFill>
                <a:srgbClr val="92D050"/>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starts'!$AC$2:$AC$266</c:f>
              <c:numCache>
                <c:formatCode>_-* #,##0_-;\-* #,##0_-;_-* "-"??_-;_-@_-</c:formatCode>
                <c:ptCount val="265"/>
                <c:pt idx="137">
                  <c:v>4088.9632119024368</c:v>
                </c:pt>
                <c:pt idx="138">
                  <c:v>3578.6361429185363</c:v>
                </c:pt>
                <c:pt idx="139">
                  <c:v>2989.9278112576685</c:v>
                </c:pt>
                <c:pt idx="140">
                  <c:v>3738.2976955682307</c:v>
                </c:pt>
                <c:pt idx="141">
                  <c:v>4307.9110487119469</c:v>
                </c:pt>
                <c:pt idx="142">
                  <c:v>3696.6153305174021</c:v>
                </c:pt>
                <c:pt idx="143">
                  <c:v>4400.214019186933</c:v>
                </c:pt>
                <c:pt idx="144">
                  <c:v>4162.0895478933671</c:v>
                </c:pt>
                <c:pt idx="145">
                  <c:v>4497.8245610702825</c:v>
                </c:pt>
                <c:pt idx="146">
                  <c:v>4325.8148249074193</c:v>
                </c:pt>
                <c:pt idx="147">
                  <c:v>4307.5124839142973</c:v>
                </c:pt>
                <c:pt idx="148">
                  <c:v>4154.8426190988102</c:v>
                </c:pt>
                <c:pt idx="149">
                  <c:v>4101.557926123176</c:v>
                </c:pt>
                <c:pt idx="150">
                  <c:v>3462.9505668348602</c:v>
                </c:pt>
                <c:pt idx="151">
                  <c:v>2965.0813952380099</c:v>
                </c:pt>
                <c:pt idx="152">
                  <c:v>3713.5846683686605</c:v>
                </c:pt>
                <c:pt idx="153">
                  <c:v>4227.8625384651205</c:v>
                </c:pt>
                <c:pt idx="154">
                  <c:v>3677.2663516898547</c:v>
                </c:pt>
                <c:pt idx="155">
                  <c:v>4367.2899880827699</c:v>
                </c:pt>
                <c:pt idx="156">
                  <c:v>4105.8104698586885</c:v>
                </c:pt>
                <c:pt idx="157">
                  <c:v>4478.2219123679633</c:v>
                </c:pt>
                <c:pt idx="158">
                  <c:v>4284.3790585313291</c:v>
                </c:pt>
                <c:pt idx="159">
                  <c:v>4267.9293564107102</c:v>
                </c:pt>
                <c:pt idx="160">
                  <c:v>4136.3614651590306</c:v>
                </c:pt>
                <c:pt idx="161">
                  <c:v>4080.6649277511733</c:v>
                </c:pt>
                <c:pt idx="162">
                  <c:v>3445.5350029084912</c:v>
                </c:pt>
                <c:pt idx="163">
                  <c:v>2956.1844015055376</c:v>
                </c:pt>
                <c:pt idx="164">
                  <c:v>3699.3718971026533</c:v>
                </c:pt>
                <c:pt idx="165">
                  <c:v>4213.1750288080266</c:v>
                </c:pt>
                <c:pt idx="166">
                  <c:v>3666.067824121923</c:v>
                </c:pt>
                <c:pt idx="167">
                  <c:v>4351.9805791302333</c:v>
                </c:pt>
                <c:pt idx="168">
                  <c:v>4090.1312323075608</c:v>
                </c:pt>
                <c:pt idx="169">
                  <c:v>4464.5554695767369</c:v>
                </c:pt>
                <c:pt idx="170">
                  <c:v>4267.4744486940926</c:v>
                </c:pt>
                <c:pt idx="171">
                  <c:v>4251.0602653644783</c:v>
                </c:pt>
                <c:pt idx="172">
                  <c:v>4120.4976066068011</c:v>
                </c:pt>
                <c:pt idx="173">
                  <c:v>4062.2668815821762</c:v>
                </c:pt>
                <c:pt idx="174">
                  <c:v>3427.656533852778</c:v>
                </c:pt>
                <c:pt idx="175">
                  <c:v>2938.949510047175</c:v>
                </c:pt>
                <c:pt idx="176">
                  <c:v>3680.997938827185</c:v>
                </c:pt>
                <c:pt idx="177">
                  <c:v>4196.2175033975946</c:v>
                </c:pt>
                <c:pt idx="178">
                  <c:v>3649.7759331311013</c:v>
                </c:pt>
                <c:pt idx="179">
                  <c:v>4335.319582632208</c:v>
                </c:pt>
                <c:pt idx="180">
                  <c:v>4074.6684026189459</c:v>
                </c:pt>
                <c:pt idx="181">
                  <c:v>4449.2710507051979</c:v>
                </c:pt>
                <c:pt idx="182">
                  <c:v>4252.1565761628626</c:v>
                </c:pt>
                <c:pt idx="183">
                  <c:v>4236.7336765512509</c:v>
                </c:pt>
                <c:pt idx="184">
                  <c:v>4106.4086189820518</c:v>
                </c:pt>
                <c:pt idx="185">
                  <c:v>4048.5213030974596</c:v>
                </c:pt>
                <c:pt idx="186">
                  <c:v>3414.3083843312629</c:v>
                </c:pt>
                <c:pt idx="187">
                  <c:v>2924.7790845784066</c:v>
                </c:pt>
                <c:pt idx="188">
                  <c:v>3665.6436747747694</c:v>
                </c:pt>
                <c:pt idx="189">
                  <c:v>4179.0771177444767</c:v>
                </c:pt>
                <c:pt idx="190">
                  <c:v>3630.7442557568147</c:v>
                </c:pt>
                <c:pt idx="191">
                  <c:v>4316.0751585062972</c:v>
                </c:pt>
                <c:pt idx="192">
                  <c:v>4057.0467805311582</c:v>
                </c:pt>
                <c:pt idx="193">
                  <c:v>4440.9680308566676</c:v>
                </c:pt>
                <c:pt idx="194">
                  <c:v>4243.7555374401409</c:v>
                </c:pt>
                <c:pt idx="195">
                  <c:v>4225.1337153041186</c:v>
                </c:pt>
                <c:pt idx="196">
                  <c:v>4089.5480456013311</c:v>
                </c:pt>
                <c:pt idx="197">
                  <c:v>4026.9934113322224</c:v>
                </c:pt>
                <c:pt idx="198">
                  <c:v>3390.5407756423037</c:v>
                </c:pt>
                <c:pt idx="199">
                  <c:v>2901.1520349572484</c:v>
                </c:pt>
                <c:pt idx="200">
                  <c:v>3643.6278154373349</c:v>
                </c:pt>
                <c:pt idx="201">
                  <c:v>4159.2971310242019</c:v>
                </c:pt>
                <c:pt idx="202">
                  <c:v>3613.0213058309687</c:v>
                </c:pt>
                <c:pt idx="203">
                  <c:v>4298.9828981337414</c:v>
                </c:pt>
                <c:pt idx="204">
                  <c:v>4038.6646072645494</c:v>
                </c:pt>
                <c:pt idx="205">
                  <c:v>4421.0560127439448</c:v>
                </c:pt>
                <c:pt idx="206">
                  <c:v>4224.2574015916016</c:v>
                </c:pt>
                <c:pt idx="207">
                  <c:v>4208.9908401209432</c:v>
                </c:pt>
                <c:pt idx="208">
                  <c:v>4078.688810648649</c:v>
                </c:pt>
                <c:pt idx="209">
                  <c:v>4020.9858384769586</c:v>
                </c:pt>
                <c:pt idx="210">
                  <c:v>3387.188612015555</c:v>
                </c:pt>
                <c:pt idx="211">
                  <c:v>2898.5650657638189</c:v>
                </c:pt>
                <c:pt idx="212">
                  <c:v>3640.9144210623344</c:v>
                </c:pt>
                <c:pt idx="213">
                  <c:v>4156.491875043017</c:v>
                </c:pt>
                <c:pt idx="214">
                  <c:v>3609.9503755329415</c:v>
                </c:pt>
                <c:pt idx="215">
                  <c:v>4295.5700013447185</c:v>
                </c:pt>
                <c:pt idx="216">
                  <c:v>4034.8140912607187</c:v>
                </c:pt>
                <c:pt idx="217">
                  <c:v>4416.6812206452214</c:v>
                </c:pt>
                <c:pt idx="218">
                  <c:v>4219.3550465413218</c:v>
                </c:pt>
                <c:pt idx="219">
                  <c:v>4203.6367008763063</c:v>
                </c:pt>
                <c:pt idx="220">
                  <c:v>4072.9612343446861</c:v>
                </c:pt>
                <c:pt idx="221">
                  <c:v>4014.9409957496787</c:v>
                </c:pt>
                <c:pt idx="222">
                  <c:v>3380.9095490206455</c:v>
                </c:pt>
                <c:pt idx="223">
                  <c:v>2892.2258573362196</c:v>
                </c:pt>
                <c:pt idx="224">
                  <c:v>3634.568425356294</c:v>
                </c:pt>
                <c:pt idx="225">
                  <c:v>4150.1024145835008</c:v>
                </c:pt>
                <c:pt idx="226">
                  <c:v>3603.6780941051748</c:v>
                </c:pt>
                <c:pt idx="227">
                  <c:v>4289.6974437026729</c:v>
                </c:pt>
                <c:pt idx="228">
                  <c:v>4029.6256840670103</c:v>
                </c:pt>
                <c:pt idx="229">
                  <c:v>4412.3219588971588</c:v>
                </c:pt>
                <c:pt idx="230">
                  <c:v>4215.7357800696691</c:v>
                </c:pt>
                <c:pt idx="231">
                  <c:v>4200.4935004203926</c:v>
                </c:pt>
                <c:pt idx="232">
                  <c:v>4070.0394177962057</c:v>
                </c:pt>
                <c:pt idx="233">
                  <c:v>4012.0473469182925</c:v>
                </c:pt>
                <c:pt idx="234">
                  <c:v>3377.7988210774879</c:v>
                </c:pt>
                <c:pt idx="235">
                  <c:v>2888.4510954940433</c:v>
                </c:pt>
                <c:pt idx="236">
                  <c:v>3629.7898875899364</c:v>
                </c:pt>
                <c:pt idx="237">
                  <c:v>4143.8373643062805</c:v>
                </c:pt>
                <c:pt idx="238">
                  <c:v>3596.1514293871119</c:v>
                </c:pt>
                <c:pt idx="239">
                  <c:v>4282.1105718619674</c:v>
                </c:pt>
                <c:pt idx="240">
                  <c:v>4023.6418062942516</c:v>
                </c:pt>
                <c:pt idx="241">
                  <c:v>4408.122089690658</c:v>
                </c:pt>
                <c:pt idx="242">
                  <c:v>4211.5108101492415</c:v>
                </c:pt>
                <c:pt idx="243">
                  <c:v>4193.5597593598468</c:v>
                </c:pt>
                <c:pt idx="244">
                  <c:v>4058.7020798604508</c:v>
                </c:pt>
                <c:pt idx="245">
                  <c:v>3996.7314973032721</c:v>
                </c:pt>
                <c:pt idx="246">
                  <c:v>3360.4703080719473</c:v>
                </c:pt>
                <c:pt idx="247">
                  <c:v>2870.753385708525</c:v>
                </c:pt>
                <c:pt idx="248">
                  <c:v>3612.4162696169114</c:v>
                </c:pt>
                <c:pt idx="249">
                  <c:v>4126.9382812507674</c:v>
                </c:pt>
                <c:pt idx="250">
                  <c:v>3579.5195431427705</c:v>
                </c:pt>
                <c:pt idx="251">
                  <c:v>4264.7060910334985</c:v>
                </c:pt>
                <c:pt idx="252">
                  <c:v>4004.1411895500869</c:v>
                </c:pt>
              </c:numCache>
            </c:numRef>
          </c:val>
        </c:ser>
        <c:marker val="1"/>
        <c:axId val="74914432"/>
        <c:axId val="74937088"/>
      </c:lineChart>
      <c:dateAx>
        <c:axId val="74914432"/>
        <c:scaling>
          <c:orientation val="minMax"/>
        </c:scaling>
        <c:axPos val="b"/>
        <c:title>
          <c:tx>
            <c:rich>
              <a:bodyPr/>
              <a:lstStyle/>
              <a:p>
                <a:pPr>
                  <a:defRPr/>
                </a:pPr>
                <a:r>
                  <a:rPr lang="en-NZ" sz="1400">
                    <a:latin typeface="Arial" pitchFamily="34" charset="0"/>
                    <a:cs typeface="Arial" pitchFamily="34" charset="0"/>
                  </a:rPr>
                  <a:t>Monthly</a:t>
                </a:r>
                <a:r>
                  <a:rPr lang="en-NZ" sz="1400" baseline="0">
                    <a:latin typeface="Arial" pitchFamily="34" charset="0"/>
                    <a:cs typeface="Arial" pitchFamily="34" charset="0"/>
                  </a:rPr>
                  <a:t> data</a:t>
                </a:r>
                <a:endParaRPr lang="en-NZ" sz="1400">
                  <a:latin typeface="Arial" pitchFamily="34" charset="0"/>
                  <a:cs typeface="Arial" pitchFamily="34" charset="0"/>
                </a:endParaRP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4937088"/>
        <c:crosses val="autoZero"/>
        <c:auto val="1"/>
        <c:lblOffset val="100"/>
        <c:majorUnit val="12"/>
        <c:majorTimeUnit val="months"/>
      </c:dateAx>
      <c:valAx>
        <c:axId val="74937088"/>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7491443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2000"/>
            </a:pPr>
            <a:r>
              <a:rPr lang="en-NZ" sz="2000" b="0">
                <a:latin typeface="Calibri Light" pitchFamily="34" charset="0"/>
              </a:rPr>
              <a:t>Starts on Community Work and Supervision</a:t>
            </a:r>
          </a:p>
        </c:rich>
      </c:tx>
      <c:layout>
        <c:manualLayout>
          <c:xMode val="edge"/>
          <c:yMode val="edge"/>
          <c:x val="1.1902176844368581E-2"/>
          <c:y val="1.0475030249742879E-2"/>
        </c:manualLayout>
      </c:layout>
    </c:title>
    <c:plotArea>
      <c:layout>
        <c:manualLayout>
          <c:layoutTarget val="inner"/>
          <c:xMode val="edge"/>
          <c:yMode val="edge"/>
          <c:x val="0.14309408152101913"/>
          <c:y val="0.13675143742984022"/>
          <c:w val="0.81291676216779452"/>
          <c:h val="0.72508373838158413"/>
        </c:manualLayout>
      </c:layout>
      <c:lineChart>
        <c:grouping val="standard"/>
        <c:ser>
          <c:idx val="6"/>
          <c:order val="0"/>
          <c:tx>
            <c:strRef>
              <c:f>'Annualised start data'!$I$2</c:f>
              <c:strCache>
                <c:ptCount val="1"/>
                <c:pt idx="0">
                  <c:v>Community Work</c:v>
                </c:pt>
              </c:strCache>
            </c:strRef>
          </c:tx>
          <c:spPr>
            <a:ln w="28575">
              <a:solidFill>
                <a:srgbClr val="1F497D"/>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data'!$I$3:$I$21</c:f>
              <c:numCache>
                <c:formatCode>_-* #,##0_-;\-* #,##0_-;_-* "-"??_-;_-@_-</c:formatCode>
                <c:ptCount val="19"/>
                <c:pt idx="0">
                  <c:v>35649</c:v>
                </c:pt>
                <c:pt idx="1">
                  <c:v>40382</c:v>
                </c:pt>
                <c:pt idx="2">
                  <c:v>43918</c:v>
                </c:pt>
                <c:pt idx="3">
                  <c:v>41505</c:v>
                </c:pt>
                <c:pt idx="4">
                  <c:v>38671</c:v>
                </c:pt>
                <c:pt idx="5">
                  <c:v>34121</c:v>
                </c:pt>
                <c:pt idx="6">
                  <c:v>30705</c:v>
                </c:pt>
                <c:pt idx="7">
                  <c:v>28128</c:v>
                </c:pt>
                <c:pt idx="8">
                  <c:v>25361</c:v>
                </c:pt>
              </c:numCache>
            </c:numRef>
          </c:val>
        </c:ser>
        <c:ser>
          <c:idx val="7"/>
          <c:order val="1"/>
          <c:tx>
            <c:strRef>
              <c:f>'Annualised start data'!$J$2</c:f>
              <c:strCache>
                <c:ptCount val="1"/>
                <c:pt idx="0">
                  <c:v>Forecast 2016</c:v>
                </c:pt>
              </c:strCache>
            </c:strRef>
          </c:tx>
          <c:spPr>
            <a:ln w="28575">
              <a:solidFill>
                <a:schemeClr val="accent1"/>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data'!$J$3:$J$21</c:f>
              <c:numCache>
                <c:formatCode>General</c:formatCode>
                <c:ptCount val="19"/>
                <c:pt idx="8" formatCode="_-* #,##0_-;\-* #,##0_-;_-* &quot;-&quot;??_-;_-@_-">
                  <c:v>25361</c:v>
                </c:pt>
                <c:pt idx="9" formatCode="_-* #,##0_-;\-* #,##0_-;_-* &quot;-&quot;??_-;_-@_-">
                  <c:v>25526.050857012629</c:v>
                </c:pt>
                <c:pt idx="10" formatCode="_-* #,##0_-;\-* #,##0_-;_-* &quot;-&quot;??_-;_-@_-">
                  <c:v>25748.59328070268</c:v>
                </c:pt>
                <c:pt idx="11" formatCode="_-* #,##0_-;\-* #,##0_-;_-* &quot;-&quot;??_-;_-@_-">
                  <c:v>26146.178893313965</c:v>
                </c:pt>
                <c:pt idx="12" formatCode="_-* #,##0_-;\-* #,##0_-;_-* &quot;-&quot;??_-;_-@_-">
                  <c:v>26441.752940385028</c:v>
                </c:pt>
                <c:pt idx="13" formatCode="_-* #,##0_-;\-* #,##0_-;_-* &quot;-&quot;??_-;_-@_-">
                  <c:v>26640.866053885129</c:v>
                </c:pt>
                <c:pt idx="14" formatCode="_-* #,##0_-;\-* #,##0_-;_-* &quot;-&quot;??_-;_-@_-">
                  <c:v>26933.533355942585</c:v>
                </c:pt>
                <c:pt idx="15" formatCode="_-* #,##0_-;\-* #,##0_-;_-* &quot;-&quot;??_-;_-@_-">
                  <c:v>27193.449277044314</c:v>
                </c:pt>
                <c:pt idx="16" formatCode="_-* #,##0_-;\-* #,##0_-;_-* &quot;-&quot;??_-;_-@_-">
                  <c:v>27444.273222499294</c:v>
                </c:pt>
                <c:pt idx="17" formatCode="_-* #,##0_-;\-* #,##0_-;_-* &quot;-&quot;??_-;_-@_-">
                  <c:v>27528.694482828585</c:v>
                </c:pt>
                <c:pt idx="18" formatCode="_-* #,##0_-;\-* #,##0_-;_-* &quot;-&quot;??_-;_-@_-">
                  <c:v>27765.687450088815</c:v>
                </c:pt>
              </c:numCache>
            </c:numRef>
          </c:val>
        </c:ser>
        <c:ser>
          <c:idx val="8"/>
          <c:order val="2"/>
          <c:tx>
            <c:strRef>
              <c:f>'Annualised start data'!$K$2</c:f>
              <c:strCache>
                <c:ptCount val="1"/>
                <c:pt idx="0">
                  <c:v>Supervision</c:v>
                </c:pt>
              </c:strCache>
            </c:strRef>
          </c:tx>
          <c:spPr>
            <a:ln w="28575">
              <a:solidFill>
                <a:srgbClr val="C0504D"/>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data'!$K$3:$K$21</c:f>
              <c:numCache>
                <c:formatCode>_-* #,##0_-;\-* #,##0_-;_-* "-"??_-;_-@_-</c:formatCode>
                <c:ptCount val="19"/>
                <c:pt idx="0">
                  <c:v>8300</c:v>
                </c:pt>
                <c:pt idx="1">
                  <c:v>9667</c:v>
                </c:pt>
                <c:pt idx="2">
                  <c:v>10806</c:v>
                </c:pt>
                <c:pt idx="3">
                  <c:v>11146</c:v>
                </c:pt>
                <c:pt idx="4">
                  <c:v>11668</c:v>
                </c:pt>
                <c:pt idx="5">
                  <c:v>11944</c:v>
                </c:pt>
                <c:pt idx="6">
                  <c:v>10665</c:v>
                </c:pt>
                <c:pt idx="7">
                  <c:v>10498</c:v>
                </c:pt>
                <c:pt idx="8">
                  <c:v>11225</c:v>
                </c:pt>
              </c:numCache>
            </c:numRef>
          </c:val>
        </c:ser>
        <c:ser>
          <c:idx val="9"/>
          <c:order val="3"/>
          <c:tx>
            <c:strRef>
              <c:f>'Annualised start data'!$L$2</c:f>
              <c:strCache>
                <c:ptCount val="1"/>
                <c:pt idx="0">
                  <c:v>Forecast 2016</c:v>
                </c:pt>
              </c:strCache>
            </c:strRef>
          </c:tx>
          <c:spPr>
            <a:ln w="28575">
              <a:solidFill>
                <a:schemeClr val="accent2">
                  <a:lumMod val="60000"/>
                  <a:lumOff val="40000"/>
                </a:schemeClr>
              </a:solidFill>
            </a:ln>
          </c:spPr>
          <c:marker>
            <c:symbol val="none"/>
          </c:marker>
          <c:cat>
            <c:strRef>
              <c:f>'Annualised start data'!$B$3:$B$21</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'Annualised start data'!$L$3:$L$21</c:f>
              <c:numCache>
                <c:formatCode>General</c:formatCode>
                <c:ptCount val="19"/>
                <c:pt idx="8" formatCode="_-* #,##0_-;\-* #,##0_-;_-* &quot;-&quot;??_-;_-@_-">
                  <c:v>11225</c:v>
                </c:pt>
                <c:pt idx="9" formatCode="_-* #,##0_-;\-* #,##0_-;_-* &quot;-&quot;??_-;_-@_-">
                  <c:v>11895.724536241263</c:v>
                </c:pt>
                <c:pt idx="10" formatCode="_-* #,##0_-;\-* #,##0_-;_-* &quot;-&quot;??_-;_-@_-">
                  <c:v>12349.477383187032</c:v>
                </c:pt>
                <c:pt idx="11" formatCode="_-* #,##0_-;\-* #,##0_-;_-* &quot;-&quot;??_-;_-@_-">
                  <c:v>12550.006619022457</c:v>
                </c:pt>
                <c:pt idx="12" formatCode="_-* #,##0_-;\-* #,##0_-;_-* &quot;-&quot;??_-;_-@_-">
                  <c:v>12730.561937994698</c:v>
                </c:pt>
                <c:pt idx="13" formatCode="_-* #,##0_-;\-* #,##0_-;_-* &quot;-&quot;??_-;_-@_-">
                  <c:v>12827.090622132866</c:v>
                </c:pt>
                <c:pt idx="14" formatCode="_-* #,##0_-;\-* #,##0_-;_-* &quot;-&quot;??_-;_-@_-">
                  <c:v>12972.299086855068</c:v>
                </c:pt>
                <c:pt idx="15" formatCode="_-* #,##0_-;\-* #,##0_-;_-* &quot;-&quot;??_-;_-@_-">
                  <c:v>13104.468387624025</c:v>
                </c:pt>
                <c:pt idx="16" formatCode="_-* #,##0_-;\-* #,##0_-;_-* &quot;-&quot;??_-;_-@_-">
                  <c:v>13230.765008267837</c:v>
                </c:pt>
                <c:pt idx="17" formatCode="_-* #,##0_-;\-* #,##0_-;_-* &quot;-&quot;??_-;_-@_-">
                  <c:v>13273.120018795827</c:v>
                </c:pt>
                <c:pt idx="18" formatCode="_-* #,##0_-;\-* #,##0_-;_-* &quot;-&quot;??_-;_-@_-">
                  <c:v>13392.644288102212</c:v>
                </c:pt>
              </c:numCache>
            </c:numRef>
          </c:val>
        </c:ser>
        <c:marker val="1"/>
        <c:axId val="76254208"/>
        <c:axId val="76269056"/>
      </c:lineChart>
      <c:catAx>
        <c:axId val="76254208"/>
        <c:scaling>
          <c:orientation val="minMax"/>
        </c:scaling>
        <c:axPos val="b"/>
        <c:title>
          <c:tx>
            <c:rich>
              <a:bodyPr/>
              <a:lstStyle/>
              <a:p>
                <a:pPr>
                  <a:defRPr/>
                </a:pPr>
                <a:r>
                  <a:rPr lang="en-NZ" sz="1800" b="0">
                    <a:latin typeface="Calibri Light" pitchFamily="34" charset="0"/>
                    <a:cs typeface="Arial" pitchFamily="34" charset="0"/>
                  </a:rPr>
                  <a:t>Fiscal Year data</a:t>
                </a:r>
              </a:p>
            </c:rich>
          </c:tx>
          <c:layout>
            <c:manualLayout>
              <c:xMode val="edge"/>
              <c:yMode val="edge"/>
              <c:x val="0.84154255467464245"/>
              <c:y val="0.94724164410136202"/>
            </c:manualLayout>
          </c:layout>
        </c:title>
        <c:tickLblPos val="nextTo"/>
        <c:txPr>
          <a:bodyPr/>
          <a:lstStyle/>
          <a:p>
            <a:pPr>
              <a:defRPr sz="1800" b="0">
                <a:latin typeface="Calibri Light" pitchFamily="34" charset="0"/>
              </a:defRPr>
            </a:pPr>
            <a:endParaRPr lang="en-US"/>
          </a:p>
        </c:txPr>
        <c:crossAx val="76269056"/>
        <c:crosses val="autoZero"/>
        <c:auto val="1"/>
        <c:lblAlgn val="ctr"/>
        <c:lblOffset val="100"/>
        <c:tickLblSkip val="3"/>
      </c:catAx>
      <c:valAx>
        <c:axId val="76269056"/>
        <c:scaling>
          <c:orientation val="minMax"/>
        </c:scaling>
        <c:axPos val="l"/>
        <c:title>
          <c:tx>
            <c:rich>
              <a:bodyPr rot="-5400000" vert="horz"/>
              <a:lstStyle/>
              <a:p>
                <a:pPr>
                  <a:defRPr/>
                </a:pPr>
                <a:r>
                  <a:rPr lang="en-NZ" sz="2000" b="0">
                    <a:latin typeface="Calibri Light" pitchFamily="34" charset="0"/>
                    <a:cs typeface="Arial" pitchFamily="34" charset="0"/>
                  </a:rPr>
                  <a:t>Starts</a:t>
                </a:r>
                <a:endParaRPr lang="en-NZ" sz="1400" b="0">
                  <a:latin typeface="Calibri Light" pitchFamily="34" charset="0"/>
                  <a:cs typeface="Arial" pitchFamily="34" charset="0"/>
                </a:endParaRPr>
              </a:p>
            </c:rich>
          </c:tx>
          <c:layout>
            <c:manualLayout>
              <c:xMode val="edge"/>
              <c:yMode val="edge"/>
              <c:x val="8.7913072208757239E-3"/>
              <c:y val="0.10786229376768701"/>
            </c:manualLayout>
          </c:layout>
        </c:title>
        <c:numFmt formatCode="#,##0" sourceLinked="0"/>
        <c:tickLblPos val="nextTo"/>
        <c:txPr>
          <a:bodyPr/>
          <a:lstStyle/>
          <a:p>
            <a:pPr>
              <a:defRPr sz="1800" b="0">
                <a:latin typeface="Calibri Light" pitchFamily="34" charset="0"/>
              </a:defRPr>
            </a:pPr>
            <a:endParaRPr lang="en-US"/>
          </a:p>
        </c:txPr>
        <c:crossAx val="76254208"/>
        <c:crosses val="autoZero"/>
        <c:crossBetween val="between"/>
      </c:valAx>
    </c:plotArea>
    <c:plotVisOnly val="1"/>
  </c:chart>
  <c:spPr>
    <a:ln>
      <a:noFill/>
    </a:ln>
  </c:spPr>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Total community sentence muster</a:t>
            </a:r>
          </a:p>
        </c:rich>
      </c:tx>
    </c:title>
    <c:plotArea>
      <c:layout/>
      <c:lineChart>
        <c:grouping val="standard"/>
        <c:ser>
          <c:idx val="0"/>
          <c:order val="0"/>
          <c:tx>
            <c:strRef>
              <c:f>'Community musters'!$AK$1</c:f>
              <c:strCache>
                <c:ptCount val="1"/>
                <c:pt idx="0">
                  <c:v>Total</c:v>
                </c:pt>
              </c:strCache>
            </c:strRef>
          </c:tx>
          <c:spPr>
            <a:ln w="38100">
              <a:solidFill>
                <a:schemeClr val="tx2"/>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musters'!$AK$2:$AK$20</c:f>
              <c:numCache>
                <c:formatCode>_-* #,##0_-;\-* #,##0_-;_-* "-"??_-;_-@_-</c:formatCode>
                <c:ptCount val="19"/>
                <c:pt idx="0">
                  <c:v>33267</c:v>
                </c:pt>
                <c:pt idx="1">
                  <c:v>37326</c:v>
                </c:pt>
                <c:pt idx="2">
                  <c:v>38838</c:v>
                </c:pt>
                <c:pt idx="3">
                  <c:v>39196</c:v>
                </c:pt>
                <c:pt idx="4">
                  <c:v>35849</c:v>
                </c:pt>
                <c:pt idx="5">
                  <c:v>33440</c:v>
                </c:pt>
                <c:pt idx="6">
                  <c:v>30559</c:v>
                </c:pt>
                <c:pt idx="7">
                  <c:v>29712</c:v>
                </c:pt>
                <c:pt idx="8">
                  <c:v>29152</c:v>
                </c:pt>
              </c:numCache>
            </c:numRef>
          </c:val>
        </c:ser>
        <c:ser>
          <c:idx val="2"/>
          <c:order val="1"/>
          <c:tx>
            <c:strRef>
              <c:f>'Community musters'!$AM$1</c:f>
              <c:strCache>
                <c:ptCount val="1"/>
                <c:pt idx="0">
                  <c:v>Forecast 2016</c:v>
                </c:pt>
              </c:strCache>
            </c:strRef>
          </c:tx>
          <c:spPr>
            <a:ln w="31750">
              <a:solidFill>
                <a:schemeClr val="tx2">
                  <a:lumMod val="60000"/>
                  <a:lumOff val="40000"/>
                </a:schemeClr>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musters'!$AM$2:$AM$20</c:f>
              <c:numCache>
                <c:formatCode>General</c:formatCode>
                <c:ptCount val="19"/>
                <c:pt idx="8" formatCode="_-* #,##0_-;\-* #,##0_-;_-* &quot;-&quot;??_-;_-@_-">
                  <c:v>29152</c:v>
                </c:pt>
                <c:pt idx="9" formatCode="_-* #,##0_-;\-* #,##0_-;_-* &quot;-&quot;??_-;_-@_-">
                  <c:v>30275.5</c:v>
                </c:pt>
                <c:pt idx="10" formatCode="_-* #,##0_-;\-* #,##0_-;_-* &quot;-&quot;??_-;_-@_-">
                  <c:v>30709</c:v>
                </c:pt>
                <c:pt idx="11" formatCode="_-* #,##0_-;\-* #,##0_-;_-* &quot;-&quot;??_-;_-@_-">
                  <c:v>31214.7</c:v>
                </c:pt>
                <c:pt idx="12" formatCode="_-* #,##0_-;\-* #,##0_-;_-* &quot;-&quot;??_-;_-@_-">
                  <c:v>31647.7</c:v>
                </c:pt>
                <c:pt idx="13" formatCode="_-* #,##0_-;\-* #,##0_-;_-* &quot;-&quot;??_-;_-@_-">
                  <c:v>31977.200000000001</c:v>
                </c:pt>
                <c:pt idx="14" formatCode="_-* #,##0_-;\-* #,##0_-;_-* &quot;-&quot;??_-;_-@_-">
                  <c:v>32285.5</c:v>
                </c:pt>
                <c:pt idx="15" formatCode="_-* #,##0_-;\-* #,##0_-;_-* &quot;-&quot;??_-;_-@_-">
                  <c:v>32647.1</c:v>
                </c:pt>
                <c:pt idx="16" formatCode="_-* #,##0_-;\-* #,##0_-;_-* &quot;-&quot;??_-;_-@_-">
                  <c:v>32926.699999999997</c:v>
                </c:pt>
                <c:pt idx="17" formatCode="_-* #,##0_-;\-* #,##0_-;_-* &quot;-&quot;??_-;_-@_-">
                  <c:v>33102.6</c:v>
                </c:pt>
                <c:pt idx="18" formatCode="_-* #,##0_-;\-* #,##0_-;_-* &quot;-&quot;??_-;_-@_-">
                  <c:v>33285.1</c:v>
                </c:pt>
              </c:numCache>
            </c:numRef>
          </c:val>
        </c:ser>
        <c:ser>
          <c:idx val="1"/>
          <c:order val="2"/>
          <c:tx>
            <c:strRef>
              <c:f>'Community musters'!$AL$1</c:f>
              <c:strCache>
                <c:ptCount val="1"/>
                <c:pt idx="0">
                  <c:v>Forecast 2015</c:v>
                </c:pt>
              </c:strCache>
            </c:strRef>
          </c:tx>
          <c:spPr>
            <a:ln w="31750">
              <a:solidFill>
                <a:srgbClr val="92D050"/>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musters'!$AL$2:$AL$20</c:f>
              <c:numCache>
                <c:formatCode>_-* #,##0_-;\-* #,##0_-;_-* "-"??_-;_-@_-</c:formatCode>
                <c:ptCount val="19"/>
                <c:pt idx="8">
                  <c:v>28934.5</c:v>
                </c:pt>
                <c:pt idx="9">
                  <c:v>29262</c:v>
                </c:pt>
                <c:pt idx="10">
                  <c:v>28637.7</c:v>
                </c:pt>
                <c:pt idx="11">
                  <c:v>28289.599999999999</c:v>
                </c:pt>
                <c:pt idx="12">
                  <c:v>28277.4</c:v>
                </c:pt>
                <c:pt idx="13">
                  <c:v>28289.7</c:v>
                </c:pt>
                <c:pt idx="14">
                  <c:v>28240.799999999999</c:v>
                </c:pt>
                <c:pt idx="15">
                  <c:v>28154.7</c:v>
                </c:pt>
                <c:pt idx="16">
                  <c:v>28075.7</c:v>
                </c:pt>
                <c:pt idx="17">
                  <c:v>28003.7</c:v>
                </c:pt>
              </c:numCache>
            </c:numRef>
          </c:val>
        </c:ser>
        <c:marker val="1"/>
        <c:axId val="74955392"/>
        <c:axId val="74965760"/>
      </c:lineChart>
      <c:catAx>
        <c:axId val="74955392"/>
        <c:scaling>
          <c:orientation val="minMax"/>
        </c:scaling>
        <c:axPos val="b"/>
        <c:title>
          <c:tx>
            <c:rich>
              <a:bodyPr/>
              <a:lstStyle/>
              <a:p>
                <a:pPr>
                  <a:defRPr/>
                </a:pPr>
                <a:r>
                  <a:rPr lang="en-NZ" sz="1400">
                    <a:latin typeface="Arial" pitchFamily="34" charset="0"/>
                    <a:cs typeface="Arial" pitchFamily="34" charset="0"/>
                  </a:rPr>
                  <a:t>Annual </a:t>
                </a:r>
                <a:r>
                  <a:rPr lang="en-NZ" sz="1400" baseline="0">
                    <a:latin typeface="Arial" pitchFamily="34" charset="0"/>
                    <a:cs typeface="Arial" pitchFamily="34" charset="0"/>
                  </a:rPr>
                  <a:t>data</a:t>
                </a:r>
                <a:endParaRPr lang="en-NZ" sz="1400">
                  <a:latin typeface="Arial" pitchFamily="34" charset="0"/>
                  <a:cs typeface="Arial" pitchFamily="34" charset="0"/>
                </a:endParaRP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4965760"/>
        <c:crosses val="autoZero"/>
        <c:auto val="1"/>
        <c:lblAlgn val="ctr"/>
        <c:lblOffset val="100"/>
        <c:tickLblSkip val="1"/>
      </c:catAx>
      <c:valAx>
        <c:axId val="74965760"/>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7495539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Parole starts</a:t>
            </a:r>
          </a:p>
        </c:rich>
      </c:tx>
    </c:title>
    <c:plotArea>
      <c:layout/>
      <c:lineChart>
        <c:grouping val="standard"/>
        <c:ser>
          <c:idx val="0"/>
          <c:order val="0"/>
          <c:tx>
            <c:strRef>
              <c:f>'Post-sent starts'!$B$1</c:f>
              <c:strCache>
                <c:ptCount val="1"/>
                <c:pt idx="0">
                  <c:v>Parole</c:v>
                </c:pt>
              </c:strCache>
            </c:strRef>
          </c:tx>
          <c:spPr>
            <a:ln w="38100">
              <a:solidFill>
                <a:schemeClr val="tx2"/>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starts'!$B$2:$B$266</c:f>
              <c:numCache>
                <c:formatCode>General</c:formatCode>
                <c:ptCount val="265"/>
                <c:pt idx="0">
                  <c:v>118</c:v>
                </c:pt>
                <c:pt idx="1">
                  <c:v>95</c:v>
                </c:pt>
                <c:pt idx="2">
                  <c:v>119</c:v>
                </c:pt>
                <c:pt idx="3">
                  <c:v>91</c:v>
                </c:pt>
                <c:pt idx="4">
                  <c:v>80</c:v>
                </c:pt>
                <c:pt idx="5">
                  <c:v>117</c:v>
                </c:pt>
                <c:pt idx="6">
                  <c:v>94</c:v>
                </c:pt>
                <c:pt idx="7">
                  <c:v>76</c:v>
                </c:pt>
                <c:pt idx="8">
                  <c:v>135</c:v>
                </c:pt>
                <c:pt idx="9">
                  <c:v>76</c:v>
                </c:pt>
                <c:pt idx="10">
                  <c:v>82</c:v>
                </c:pt>
                <c:pt idx="11">
                  <c:v>108</c:v>
                </c:pt>
                <c:pt idx="12">
                  <c:v>95</c:v>
                </c:pt>
                <c:pt idx="13">
                  <c:v>109</c:v>
                </c:pt>
                <c:pt idx="14">
                  <c:v>122</c:v>
                </c:pt>
                <c:pt idx="15">
                  <c:v>72</c:v>
                </c:pt>
                <c:pt idx="16">
                  <c:v>108</c:v>
                </c:pt>
                <c:pt idx="17">
                  <c:v>109</c:v>
                </c:pt>
                <c:pt idx="18">
                  <c:v>84</c:v>
                </c:pt>
                <c:pt idx="19">
                  <c:v>100</c:v>
                </c:pt>
                <c:pt idx="20">
                  <c:v>118</c:v>
                </c:pt>
                <c:pt idx="21">
                  <c:v>102</c:v>
                </c:pt>
                <c:pt idx="22">
                  <c:v>99</c:v>
                </c:pt>
                <c:pt idx="23">
                  <c:v>125</c:v>
                </c:pt>
                <c:pt idx="24">
                  <c:v>104</c:v>
                </c:pt>
                <c:pt idx="25">
                  <c:v>153</c:v>
                </c:pt>
                <c:pt idx="26">
                  <c:v>155</c:v>
                </c:pt>
                <c:pt idx="27">
                  <c:v>108</c:v>
                </c:pt>
                <c:pt idx="28">
                  <c:v>135</c:v>
                </c:pt>
                <c:pt idx="29">
                  <c:v>126</c:v>
                </c:pt>
                <c:pt idx="30">
                  <c:v>95</c:v>
                </c:pt>
                <c:pt idx="31">
                  <c:v>130</c:v>
                </c:pt>
                <c:pt idx="32">
                  <c:v>113</c:v>
                </c:pt>
                <c:pt idx="33">
                  <c:v>97</c:v>
                </c:pt>
                <c:pt idx="34">
                  <c:v>105</c:v>
                </c:pt>
                <c:pt idx="35">
                  <c:v>127</c:v>
                </c:pt>
                <c:pt idx="36">
                  <c:v>94</c:v>
                </c:pt>
                <c:pt idx="37">
                  <c:v>126</c:v>
                </c:pt>
                <c:pt idx="38">
                  <c:v>118</c:v>
                </c:pt>
                <c:pt idx="39">
                  <c:v>90</c:v>
                </c:pt>
                <c:pt idx="40">
                  <c:v>143</c:v>
                </c:pt>
                <c:pt idx="41" formatCode="#,##0">
                  <c:v>132</c:v>
                </c:pt>
                <c:pt idx="42" formatCode="#,##0">
                  <c:v>97</c:v>
                </c:pt>
                <c:pt idx="43" formatCode="#,##0">
                  <c:v>179</c:v>
                </c:pt>
                <c:pt idx="44" formatCode="#,##0">
                  <c:v>131</c:v>
                </c:pt>
                <c:pt idx="45" formatCode="#,##0">
                  <c:v>137</c:v>
                </c:pt>
                <c:pt idx="46" formatCode="#,##0">
                  <c:v>170</c:v>
                </c:pt>
                <c:pt idx="47" formatCode="#,##0">
                  <c:v>150</c:v>
                </c:pt>
                <c:pt idx="48" formatCode="#,##0">
                  <c:v>149</c:v>
                </c:pt>
                <c:pt idx="49" formatCode="#,##0">
                  <c:v>179</c:v>
                </c:pt>
                <c:pt idx="50" formatCode="#,##0">
                  <c:v>159</c:v>
                </c:pt>
                <c:pt idx="51" formatCode="#,##0">
                  <c:v>161</c:v>
                </c:pt>
                <c:pt idx="52" formatCode="#,##0">
                  <c:v>145</c:v>
                </c:pt>
                <c:pt idx="53" formatCode="#,##0">
                  <c:v>142</c:v>
                </c:pt>
                <c:pt idx="54" formatCode="#,##0">
                  <c:v>142</c:v>
                </c:pt>
                <c:pt idx="55" formatCode="#,##0">
                  <c:v>143</c:v>
                </c:pt>
                <c:pt idx="56" formatCode="#,##0">
                  <c:v>144</c:v>
                </c:pt>
                <c:pt idx="57" formatCode="#,##0">
                  <c:v>142</c:v>
                </c:pt>
                <c:pt idx="58" formatCode="#,##0">
                  <c:v>136</c:v>
                </c:pt>
                <c:pt idx="59" formatCode="#,##0">
                  <c:v>149</c:v>
                </c:pt>
                <c:pt idx="60" formatCode="#,##0">
                  <c:v>126</c:v>
                </c:pt>
                <c:pt idx="61" formatCode="#,##0">
                  <c:v>160</c:v>
                </c:pt>
                <c:pt idx="62" formatCode="#,##0">
                  <c:v>146</c:v>
                </c:pt>
                <c:pt idx="63" formatCode="#,##0">
                  <c:v>163</c:v>
                </c:pt>
                <c:pt idx="64" formatCode="#,##0">
                  <c:v>123</c:v>
                </c:pt>
                <c:pt idx="65" formatCode="#,##0">
                  <c:v>165</c:v>
                </c:pt>
                <c:pt idx="66" formatCode="#,##0">
                  <c:v>183</c:v>
                </c:pt>
                <c:pt idx="67" formatCode="#,##0">
                  <c:v>106</c:v>
                </c:pt>
                <c:pt idx="68" formatCode="#,##0">
                  <c:v>142</c:v>
                </c:pt>
                <c:pt idx="69" formatCode="#,##0">
                  <c:v>179</c:v>
                </c:pt>
                <c:pt idx="70" formatCode="#,##0">
                  <c:v>138</c:v>
                </c:pt>
                <c:pt idx="71" formatCode="#,##0">
                  <c:v>154</c:v>
                </c:pt>
                <c:pt idx="72" formatCode="#,##0">
                  <c:v>159</c:v>
                </c:pt>
                <c:pt idx="73" formatCode="#,##0">
                  <c:v>131</c:v>
                </c:pt>
                <c:pt idx="74" formatCode="#,##0">
                  <c:v>207</c:v>
                </c:pt>
                <c:pt idx="75" formatCode="#,##0">
                  <c:v>166</c:v>
                </c:pt>
                <c:pt idx="76" formatCode="#,##0">
                  <c:v>158</c:v>
                </c:pt>
                <c:pt idx="77" formatCode="#,##0">
                  <c:v>171</c:v>
                </c:pt>
                <c:pt idx="78" formatCode="#,##0">
                  <c:v>172</c:v>
                </c:pt>
                <c:pt idx="79" formatCode="#,##0">
                  <c:v>148</c:v>
                </c:pt>
                <c:pt idx="80" formatCode="#,##0">
                  <c:v>191</c:v>
                </c:pt>
                <c:pt idx="81" formatCode="#,##0">
                  <c:v>188</c:v>
                </c:pt>
                <c:pt idx="82" formatCode="#,##0">
                  <c:v>157</c:v>
                </c:pt>
                <c:pt idx="83" formatCode="#,##0">
                  <c:v>169</c:v>
                </c:pt>
                <c:pt idx="84" formatCode="#,##0">
                  <c:v>166</c:v>
                </c:pt>
                <c:pt idx="85" formatCode="#,##0">
                  <c:v>158</c:v>
                </c:pt>
                <c:pt idx="86" formatCode="#,##0">
                  <c:v>182</c:v>
                </c:pt>
                <c:pt idx="87" formatCode="#,##0">
                  <c:v>171</c:v>
                </c:pt>
                <c:pt idx="88" formatCode="#,##0">
                  <c:v>180</c:v>
                </c:pt>
                <c:pt idx="89" formatCode="#,##0">
                  <c:v>171</c:v>
                </c:pt>
                <c:pt idx="90" formatCode="#,##0">
                  <c:v>156</c:v>
                </c:pt>
                <c:pt idx="91" formatCode="#,##0">
                  <c:v>150</c:v>
                </c:pt>
                <c:pt idx="92" formatCode="#,##0">
                  <c:v>172</c:v>
                </c:pt>
                <c:pt idx="93" formatCode="#,##0">
                  <c:v>145</c:v>
                </c:pt>
                <c:pt idx="94" formatCode="#,##0">
                  <c:v>186</c:v>
                </c:pt>
                <c:pt idx="95" formatCode="#,##0">
                  <c:v>220</c:v>
                </c:pt>
                <c:pt idx="96" formatCode="#,##0">
                  <c:v>119</c:v>
                </c:pt>
                <c:pt idx="97" formatCode="#,##0">
                  <c:v>189</c:v>
                </c:pt>
                <c:pt idx="98" formatCode="#,##0">
                  <c:v>162</c:v>
                </c:pt>
                <c:pt idx="99" formatCode="#,##0">
                  <c:v>177</c:v>
                </c:pt>
                <c:pt idx="100" formatCode="#,##0">
                  <c:v>203</c:v>
                </c:pt>
                <c:pt idx="101" formatCode="#,##0">
                  <c:v>145</c:v>
                </c:pt>
                <c:pt idx="102" formatCode="#,##0">
                  <c:v>149</c:v>
                </c:pt>
                <c:pt idx="103" formatCode="#,##0">
                  <c:v>168</c:v>
                </c:pt>
                <c:pt idx="104" formatCode="#,##0">
                  <c:v>136</c:v>
                </c:pt>
                <c:pt idx="105" formatCode="#,##0">
                  <c:v>193</c:v>
                </c:pt>
                <c:pt idx="106" formatCode="#,##0">
                  <c:v>185</c:v>
                </c:pt>
                <c:pt idx="107" formatCode="#,##0">
                  <c:v>151</c:v>
                </c:pt>
                <c:pt idx="108" formatCode="#,##0">
                  <c:v>155</c:v>
                </c:pt>
                <c:pt idx="109" formatCode="#,##0">
                  <c:v>212</c:v>
                </c:pt>
                <c:pt idx="110" formatCode="#,##0">
                  <c:v>173</c:v>
                </c:pt>
                <c:pt idx="111" formatCode="#,##0">
                  <c:v>211</c:v>
                </c:pt>
                <c:pt idx="112" formatCode="#,##0">
                  <c:v>245</c:v>
                </c:pt>
                <c:pt idx="113" formatCode="#,##0">
                  <c:v>183</c:v>
                </c:pt>
                <c:pt idx="114" formatCode="#,##0">
                  <c:v>174</c:v>
                </c:pt>
                <c:pt idx="115" formatCode="#,##0">
                  <c:v>209</c:v>
                </c:pt>
                <c:pt idx="116" formatCode="#,##0">
                  <c:v>182</c:v>
                </c:pt>
                <c:pt idx="117" formatCode="#,##0">
                  <c:v>232</c:v>
                </c:pt>
                <c:pt idx="118" formatCode="#,##0">
                  <c:v>203</c:v>
                </c:pt>
                <c:pt idx="119" formatCode="#,##0">
                  <c:v>176</c:v>
                </c:pt>
                <c:pt idx="120" formatCode="#,##0">
                  <c:v>200</c:v>
                </c:pt>
                <c:pt idx="121" formatCode="#,##0">
                  <c:v>204</c:v>
                </c:pt>
                <c:pt idx="122" formatCode="#,##0">
                  <c:v>141</c:v>
                </c:pt>
                <c:pt idx="123" formatCode="#,##0">
                  <c:v>194</c:v>
                </c:pt>
                <c:pt idx="124" formatCode="#,##0">
                  <c:v>215</c:v>
                </c:pt>
                <c:pt idx="125" formatCode="#,##0">
                  <c:v>159</c:v>
                </c:pt>
                <c:pt idx="126" formatCode="#,##0">
                  <c:v>156</c:v>
                </c:pt>
                <c:pt idx="127" formatCode="#,##0">
                  <c:v>126</c:v>
                </c:pt>
                <c:pt idx="128" formatCode="#,##0">
                  <c:v>173</c:v>
                </c:pt>
                <c:pt idx="129" formatCode="#,##0">
                  <c:v>188</c:v>
                </c:pt>
                <c:pt idx="130" formatCode="#,##0">
                  <c:v>168</c:v>
                </c:pt>
                <c:pt idx="131" formatCode="#,##0">
                  <c:v>100</c:v>
                </c:pt>
                <c:pt idx="132" formatCode="#,##0">
                  <c:v>203</c:v>
                </c:pt>
                <c:pt idx="133" formatCode="#,##0">
                  <c:v>170</c:v>
                </c:pt>
                <c:pt idx="134" formatCode="#,##0">
                  <c:v>139</c:v>
                </c:pt>
                <c:pt idx="135" formatCode="#,##0">
                  <c:v>187</c:v>
                </c:pt>
                <c:pt idx="136" formatCode="#,##0">
                  <c:v>98</c:v>
                </c:pt>
                <c:pt idx="137" formatCode="#,##0">
                  <c:v>163</c:v>
                </c:pt>
                <c:pt idx="138" formatCode="#,##0">
                  <c:v>169</c:v>
                </c:pt>
                <c:pt idx="139" formatCode="#,##0">
                  <c:v>156</c:v>
                </c:pt>
                <c:pt idx="140" formatCode="#,##0">
                  <c:v>158</c:v>
                </c:pt>
                <c:pt idx="141" formatCode="#,##0">
                  <c:v>164</c:v>
                </c:pt>
                <c:pt idx="142" formatCode="#,##0">
                  <c:v>122</c:v>
                </c:pt>
                <c:pt idx="143" formatCode="#,##0">
                  <c:v>167</c:v>
                </c:pt>
                <c:pt idx="144" formatCode="#,##0">
                  <c:v>168</c:v>
                </c:pt>
                <c:pt idx="145" formatCode="#,##0">
                  <c:v>128</c:v>
                </c:pt>
                <c:pt idx="146" formatCode="#,##0">
                  <c:v>187</c:v>
                </c:pt>
                <c:pt idx="147" formatCode="#,##0">
                  <c:v>110</c:v>
                </c:pt>
              </c:numCache>
            </c:numRef>
          </c:val>
        </c:ser>
        <c:ser>
          <c:idx val="2"/>
          <c:order val="1"/>
          <c:tx>
            <c:strRef>
              <c:f>'Post-sent starts'!$F$1</c:f>
              <c:strCache>
                <c:ptCount val="1"/>
                <c:pt idx="0">
                  <c:v>Forecast 2016</c:v>
                </c:pt>
              </c:strCache>
            </c:strRef>
          </c:tx>
          <c:spPr>
            <a:ln w="31750">
              <a:solidFill>
                <a:schemeClr val="tx2">
                  <a:lumMod val="60000"/>
                  <a:lumOff val="40000"/>
                </a:schemeClr>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starts'!$F$2:$F$266</c:f>
              <c:numCache>
                <c:formatCode>General</c:formatCode>
                <c:ptCount val="265"/>
                <c:pt idx="148" formatCode="#,##0">
                  <c:v>166.63681255617445</c:v>
                </c:pt>
                <c:pt idx="149" formatCode="#,##0">
                  <c:v>189.88097220974558</c:v>
                </c:pt>
                <c:pt idx="150" formatCode="#,##0">
                  <c:v>130.50472484952027</c:v>
                </c:pt>
                <c:pt idx="151" formatCode="#,##0">
                  <c:v>162.22399661739919</c:v>
                </c:pt>
                <c:pt idx="152" formatCode="#,##0">
                  <c:v>164.08209857940238</c:v>
                </c:pt>
                <c:pt idx="153" formatCode="#,##0">
                  <c:v>154.01905644859931</c:v>
                </c:pt>
                <c:pt idx="154" formatCode="#,##0">
                  <c:v>170.68205270765739</c:v>
                </c:pt>
                <c:pt idx="155" formatCode="#,##0">
                  <c:v>166.60245442414003</c:v>
                </c:pt>
                <c:pt idx="156" formatCode="#,##0">
                  <c:v>145.70604973406802</c:v>
                </c:pt>
                <c:pt idx="157" formatCode="#,##0">
                  <c:v>172.60536252432746</c:v>
                </c:pt>
                <c:pt idx="158" formatCode="#,##0">
                  <c:v>164.71879204111218</c:v>
                </c:pt>
                <c:pt idx="159" formatCode="#,##0">
                  <c:v>151.48240328355183</c:v>
                </c:pt>
                <c:pt idx="160" formatCode="#,##0">
                  <c:v>180.04129299257107</c:v>
                </c:pt>
                <c:pt idx="161" formatCode="#,##0">
                  <c:v>155.34197736395367</c:v>
                </c:pt>
                <c:pt idx="162" formatCode="#,##0">
                  <c:v>147.09266522800203</c:v>
                </c:pt>
                <c:pt idx="163" formatCode="#,##0">
                  <c:v>167.98343950349525</c:v>
                </c:pt>
                <c:pt idx="164" formatCode="#,##0">
                  <c:v>158.63248526422771</c:v>
                </c:pt>
                <c:pt idx="165" formatCode="#,##0">
                  <c:v>173.57490494010153</c:v>
                </c:pt>
                <c:pt idx="166" formatCode="#,##0">
                  <c:v>174.01587832264988</c:v>
                </c:pt>
                <c:pt idx="167" formatCode="#,##0">
                  <c:v>160.78866632278817</c:v>
                </c:pt>
                <c:pt idx="168" formatCode="#,##0">
                  <c:v>174.11229343272967</c:v>
                </c:pt>
                <c:pt idx="169" formatCode="#,##0">
                  <c:v>186.79585124904702</c:v>
                </c:pt>
                <c:pt idx="170" formatCode="#,##0">
                  <c:v>165.52421984832014</c:v>
                </c:pt>
                <c:pt idx="171" formatCode="#,##0">
                  <c:v>172.5103896632601</c:v>
                </c:pt>
                <c:pt idx="172" formatCode="#,##0">
                  <c:v>177.0293923577907</c:v>
                </c:pt>
                <c:pt idx="173" formatCode="#,##0">
                  <c:v>168.663166555543</c:v>
                </c:pt>
                <c:pt idx="174" formatCode="#,##0">
                  <c:v>166.68905676024102</c:v>
                </c:pt>
                <c:pt idx="175" formatCode="#,##0">
                  <c:v>166.95922050600308</c:v>
                </c:pt>
                <c:pt idx="176" formatCode="#,##0">
                  <c:v>173.16019685390887</c:v>
                </c:pt>
                <c:pt idx="177" formatCode="#,##0">
                  <c:v>182.23133384086628</c:v>
                </c:pt>
                <c:pt idx="178" formatCode="#,##0">
                  <c:v>168.2444778906906</c:v>
                </c:pt>
                <c:pt idx="179" formatCode="#,##0">
                  <c:v>169.06353703344797</c:v>
                </c:pt>
                <c:pt idx="180" formatCode="#,##0">
                  <c:v>169.36948803316423</c:v>
                </c:pt>
                <c:pt idx="181" formatCode="#,##0">
                  <c:v>176.90492064117203</c:v>
                </c:pt>
                <c:pt idx="182" formatCode="#,##0">
                  <c:v>177.13816005747378</c:v>
                </c:pt>
                <c:pt idx="183" formatCode="#,##0">
                  <c:v>171.08073343185947</c:v>
                </c:pt>
                <c:pt idx="184" formatCode="#,##0">
                  <c:v>173.99230729380173</c:v>
                </c:pt>
                <c:pt idx="185" formatCode="#,##0">
                  <c:v>171.7850625503028</c:v>
                </c:pt>
                <c:pt idx="186" formatCode="#,##0">
                  <c:v>159.78892018665002</c:v>
                </c:pt>
                <c:pt idx="187" formatCode="#,##0">
                  <c:v>161.43734722880242</c:v>
                </c:pt>
                <c:pt idx="188" formatCode="#,##0">
                  <c:v>168.61256194338537</c:v>
                </c:pt>
                <c:pt idx="189" formatCode="#,##0">
                  <c:v>173.85671882040936</c:v>
                </c:pt>
                <c:pt idx="190" formatCode="#,##0">
                  <c:v>166.11088888471366</c:v>
                </c:pt>
                <c:pt idx="191" formatCode="#,##0">
                  <c:v>168.01604352566187</c:v>
                </c:pt>
                <c:pt idx="192" formatCode="#,##0">
                  <c:v>164.98169275188778</c:v>
                </c:pt>
                <c:pt idx="193" formatCode="#,##0">
                  <c:v>177.06230103984754</c:v>
                </c:pt>
                <c:pt idx="194" formatCode="#,##0">
                  <c:v>173.4032946199755</c:v>
                </c:pt>
                <c:pt idx="195" formatCode="#,##0">
                  <c:v>166.29924339239378</c:v>
                </c:pt>
                <c:pt idx="196" formatCode="#,##0">
                  <c:v>174.24442685108451</c:v>
                </c:pt>
                <c:pt idx="197" formatCode="#,##0">
                  <c:v>167.71358803219084</c:v>
                </c:pt>
                <c:pt idx="198" formatCode="#,##0">
                  <c:v>154.77069568036052</c:v>
                </c:pt>
                <c:pt idx="199" formatCode="#,##0">
                  <c:v>161.38235913036127</c:v>
                </c:pt>
                <c:pt idx="200" formatCode="#,##0">
                  <c:v>165.37005210403572</c:v>
                </c:pt>
                <c:pt idx="201" formatCode="#,##0">
                  <c:v>171.70907750877359</c:v>
                </c:pt>
                <c:pt idx="202" formatCode="#,##0">
                  <c:v>163.95549082720464</c:v>
                </c:pt>
                <c:pt idx="203" formatCode="#,##0">
                  <c:v>161.75451412034315</c:v>
                </c:pt>
                <c:pt idx="204" formatCode="#,##0">
                  <c:v>160.59733236081689</c:v>
                </c:pt>
                <c:pt idx="205" formatCode="#,##0">
                  <c:v>173.84708012708293</c:v>
                </c:pt>
                <c:pt idx="206" formatCode="#,##0">
                  <c:v>170.38676252910358</c:v>
                </c:pt>
                <c:pt idx="207" formatCode="#,##0">
                  <c:v>166.39123590418694</c:v>
                </c:pt>
                <c:pt idx="208" formatCode="#,##0">
                  <c:v>173.2731110743421</c:v>
                </c:pt>
                <c:pt idx="209" formatCode="#,##0">
                  <c:v>165.76659374905418</c:v>
                </c:pt>
                <c:pt idx="210" formatCode="#,##0">
                  <c:v>154.39682713767397</c:v>
                </c:pt>
                <c:pt idx="211" formatCode="#,##0">
                  <c:v>160.93152856118593</c:v>
                </c:pt>
                <c:pt idx="212" formatCode="#,##0">
                  <c:v>164.92263863641671</c:v>
                </c:pt>
                <c:pt idx="213" formatCode="#,##0">
                  <c:v>172.36401344310727</c:v>
                </c:pt>
                <c:pt idx="214" formatCode="#,##0">
                  <c:v>165.47450486141207</c:v>
                </c:pt>
                <c:pt idx="215" formatCode="#,##0">
                  <c:v>163.22919799969114</c:v>
                </c:pt>
                <c:pt idx="216" formatCode="#,##0">
                  <c:v>163.57293897762798</c:v>
                </c:pt>
                <c:pt idx="217" formatCode="#,##0">
                  <c:v>175.57556995239119</c:v>
                </c:pt>
                <c:pt idx="218" formatCode="#,##0">
                  <c:v>169.77203500422331</c:v>
                </c:pt>
                <c:pt idx="219" formatCode="#,##0">
                  <c:v>164.49644397619286</c:v>
                </c:pt>
                <c:pt idx="220" formatCode="#,##0">
                  <c:v>171.25836354171904</c:v>
                </c:pt>
                <c:pt idx="221" formatCode="#,##0">
                  <c:v>165.62455152120515</c:v>
                </c:pt>
                <c:pt idx="222" formatCode="#,##0">
                  <c:v>154.96298175343949</c:v>
                </c:pt>
                <c:pt idx="223" formatCode="#,##0">
                  <c:v>159.98948249047234</c:v>
                </c:pt>
                <c:pt idx="224" formatCode="#,##0">
                  <c:v>165.12907414823522</c:v>
                </c:pt>
                <c:pt idx="225" formatCode="#,##0">
                  <c:v>172.32714056766</c:v>
                </c:pt>
                <c:pt idx="226" formatCode="#,##0">
                  <c:v>165.28194309559146</c:v>
                </c:pt>
                <c:pt idx="227" formatCode="#,##0">
                  <c:v>166.06345417264214</c:v>
                </c:pt>
                <c:pt idx="228" formatCode="#,##0">
                  <c:v>166.3046641804911</c:v>
                </c:pt>
                <c:pt idx="229" formatCode="#,##0">
                  <c:v>177.85834925268779</c:v>
                </c:pt>
                <c:pt idx="230" formatCode="#,##0">
                  <c:v>174.071250520116</c:v>
                </c:pt>
                <c:pt idx="231" formatCode="#,##0">
                  <c:v>168.63827611562073</c:v>
                </c:pt>
                <c:pt idx="232" formatCode="#,##0">
                  <c:v>175.17120784700097</c:v>
                </c:pt>
                <c:pt idx="233" formatCode="#,##0">
                  <c:v>168.61826016732022</c:v>
                </c:pt>
                <c:pt idx="234" formatCode="#,##0">
                  <c:v>156.61480986023849</c:v>
                </c:pt>
                <c:pt idx="235" formatCode="#,##0">
                  <c:v>160.87221575843512</c:v>
                </c:pt>
                <c:pt idx="236" formatCode="#,##0">
                  <c:v>164.89224782272666</c:v>
                </c:pt>
                <c:pt idx="237" formatCode="#,##0">
                  <c:v>171.84945902762584</c:v>
                </c:pt>
                <c:pt idx="238" formatCode="#,##0">
                  <c:v>164.31068445799366</c:v>
                </c:pt>
                <c:pt idx="239" formatCode="#,##0">
                  <c:v>161.83471796044537</c:v>
                </c:pt>
                <c:pt idx="240" formatCode="#,##0">
                  <c:v>161.09895773876977</c:v>
                </c:pt>
                <c:pt idx="241" formatCode="#,##0">
                  <c:v>173.27904886095939</c:v>
                </c:pt>
                <c:pt idx="242" formatCode="#,##0">
                  <c:v>168.67917825995076</c:v>
                </c:pt>
                <c:pt idx="243" formatCode="#,##0">
                  <c:v>164.11575632637317</c:v>
                </c:pt>
                <c:pt idx="244" formatCode="#,##0">
                  <c:v>171.08258320880418</c:v>
                </c:pt>
                <c:pt idx="245" formatCode="#,##0">
                  <c:v>165.05953514771272</c:v>
                </c:pt>
                <c:pt idx="246" formatCode="#,##0">
                  <c:v>154.28358012350887</c:v>
                </c:pt>
                <c:pt idx="247" formatCode="#,##0">
                  <c:v>160.81827837897569</c:v>
                </c:pt>
                <c:pt idx="248" formatCode="#,##0">
                  <c:v>165.61580339256167</c:v>
                </c:pt>
                <c:pt idx="249" formatCode="#,##0">
                  <c:v>172.91611256797819</c:v>
                </c:pt>
                <c:pt idx="250" formatCode="#,##0">
                  <c:v>165.62376289477615</c:v>
                </c:pt>
                <c:pt idx="251" formatCode="#,##0">
                  <c:v>164.83593380617509</c:v>
                </c:pt>
                <c:pt idx="252" formatCode="#,##0">
                  <c:v>164.61816768991136</c:v>
                </c:pt>
                <c:pt idx="253" formatCode="#,##0">
                  <c:v>177.03577986761348</c:v>
                </c:pt>
                <c:pt idx="254" formatCode="#,##0">
                  <c:v>172.74602263986228</c:v>
                </c:pt>
                <c:pt idx="255" formatCode="#,##0">
                  <c:v>167.16370011789149</c:v>
                </c:pt>
                <c:pt idx="256" formatCode="#,##0">
                  <c:v>174.4726729389765</c:v>
                </c:pt>
                <c:pt idx="257" formatCode="#,##0">
                  <c:v>168.86953997403381</c:v>
                </c:pt>
                <c:pt idx="258" formatCode="#,##0">
                  <c:v>157.23362162631034</c:v>
                </c:pt>
                <c:pt idx="259" formatCode="#,##0">
                  <c:v>160.68447785931937</c:v>
                </c:pt>
                <c:pt idx="260" formatCode="#,##0">
                  <c:v>163.73605075079973</c:v>
                </c:pt>
                <c:pt idx="261" formatCode="#,##0">
                  <c:v>173.23615772509302</c:v>
                </c:pt>
                <c:pt idx="262" formatCode="#,##0">
                  <c:v>166.03302869712982</c:v>
                </c:pt>
                <c:pt idx="263" formatCode="#,##0">
                  <c:v>165.52628685196893</c:v>
                </c:pt>
                <c:pt idx="264" formatCode="#,##0">
                  <c:v>165.68420726209243</c:v>
                </c:pt>
              </c:numCache>
            </c:numRef>
          </c:val>
        </c:ser>
        <c:ser>
          <c:idx val="1"/>
          <c:order val="2"/>
          <c:tx>
            <c:strRef>
              <c:f>'Post-sent starts'!$D$1</c:f>
              <c:strCache>
                <c:ptCount val="1"/>
                <c:pt idx="0">
                  <c:v>Forecast 2015</c:v>
                </c:pt>
              </c:strCache>
            </c:strRef>
          </c:tx>
          <c:spPr>
            <a:ln w="31750">
              <a:solidFill>
                <a:srgbClr val="92D050"/>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starts'!$D$2:$D$266</c:f>
              <c:numCache>
                <c:formatCode>General</c:formatCode>
                <c:ptCount val="265"/>
                <c:pt idx="137" formatCode="#,##0">
                  <c:v>153.42539291778692</c:v>
                </c:pt>
                <c:pt idx="138" formatCode="#,##0">
                  <c:v>174.09823754436962</c:v>
                </c:pt>
                <c:pt idx="139" formatCode="#,##0">
                  <c:v>135.82439092927726</c:v>
                </c:pt>
                <c:pt idx="140" formatCode="#,##0">
                  <c:v>174.15537189440576</c:v>
                </c:pt>
                <c:pt idx="141" formatCode="#,##0">
                  <c:v>203.46634461688791</c:v>
                </c:pt>
                <c:pt idx="142" formatCode="#,##0">
                  <c:v>173.95023461783788</c:v>
                </c:pt>
                <c:pt idx="143" formatCode="#,##0">
                  <c:v>137.98429071907623</c:v>
                </c:pt>
                <c:pt idx="144" formatCode="#,##0">
                  <c:v>196.35088878567109</c:v>
                </c:pt>
                <c:pt idx="145" formatCode="#,##0">
                  <c:v>178.55788398470327</c:v>
                </c:pt>
                <c:pt idx="146" formatCode="#,##0">
                  <c:v>155.02239411561479</c:v>
                </c:pt>
                <c:pt idx="147" formatCode="#,##0">
                  <c:v>192.43636597944797</c:v>
                </c:pt>
                <c:pt idx="148" formatCode="#,##0">
                  <c:v>208.86642241301604</c:v>
                </c:pt>
                <c:pt idx="149" formatCode="#,##0">
                  <c:v>164.18646531524018</c:v>
                </c:pt>
                <c:pt idx="150" formatCode="#,##0">
                  <c:v>169.38632648214306</c:v>
                </c:pt>
                <c:pt idx="151" formatCode="#,##0">
                  <c:v>142.91554099832342</c:v>
                </c:pt>
                <c:pt idx="152" formatCode="#,##0">
                  <c:v>177.26045541581226</c:v>
                </c:pt>
                <c:pt idx="153" formatCode="#,##0">
                  <c:v>199.61755223095653</c:v>
                </c:pt>
                <c:pt idx="154" formatCode="#,##0">
                  <c:v>176.05105185143805</c:v>
                </c:pt>
                <c:pt idx="155" formatCode="#,##0">
                  <c:v>139.85490594714094</c:v>
                </c:pt>
                <c:pt idx="156" formatCode="#,##0">
                  <c:v>191.82789323779866</c:v>
                </c:pt>
                <c:pt idx="157" formatCode="#,##0">
                  <c:v>180.84640133999372</c:v>
                </c:pt>
                <c:pt idx="158" formatCode="#,##0">
                  <c:v>153.33795250354248</c:v>
                </c:pt>
                <c:pt idx="159" formatCode="#,##0">
                  <c:v>189.70898522855626</c:v>
                </c:pt>
                <c:pt idx="160" formatCode="#,##0">
                  <c:v>210.04063495031008</c:v>
                </c:pt>
                <c:pt idx="161" formatCode="#,##0">
                  <c:v>162.42795553776145</c:v>
                </c:pt>
                <c:pt idx="162" formatCode="#,##0">
                  <c:v>167.05806745105707</c:v>
                </c:pt>
                <c:pt idx="163" formatCode="#,##0">
                  <c:v>144.03470806068802</c:v>
                </c:pt>
                <c:pt idx="164" formatCode="#,##0">
                  <c:v>175.23527307076895</c:v>
                </c:pt>
                <c:pt idx="165" formatCode="#,##0">
                  <c:v>198.62620669631545</c:v>
                </c:pt>
                <c:pt idx="166" formatCode="#,##0">
                  <c:v>176.59768860939232</c:v>
                </c:pt>
                <c:pt idx="167" formatCode="#,##0">
                  <c:v>138.31357527840905</c:v>
                </c:pt>
                <c:pt idx="168" formatCode="#,##0">
                  <c:v>191.46286602277118</c:v>
                </c:pt>
                <c:pt idx="169" formatCode="#,##0">
                  <c:v>181.33903113947196</c:v>
                </c:pt>
                <c:pt idx="170" formatCode="#,##0">
                  <c:v>152.11144959778133</c:v>
                </c:pt>
                <c:pt idx="171" formatCode="#,##0">
                  <c:v>189.89729091692914</c:v>
                </c:pt>
                <c:pt idx="172" formatCode="#,##0">
                  <c:v>210.28922106460394</c:v>
                </c:pt>
                <c:pt idx="173" formatCode="#,##0">
                  <c:v>161.68184774730005</c:v>
                </c:pt>
                <c:pt idx="174" formatCode="#,##0">
                  <c:v>167.43697132371321</c:v>
                </c:pt>
                <c:pt idx="175" formatCode="#,##0">
                  <c:v>144.17311913360493</c:v>
                </c:pt>
                <c:pt idx="176" formatCode="#,##0">
                  <c:v>174.77829440821171</c:v>
                </c:pt>
                <c:pt idx="177" formatCode="#,##0">
                  <c:v>199.10219470117411</c:v>
                </c:pt>
                <c:pt idx="178" formatCode="#,##0">
                  <c:v>176.60317221378946</c:v>
                </c:pt>
                <c:pt idx="179" formatCode="#,##0">
                  <c:v>138.10219921405701</c:v>
                </c:pt>
                <c:pt idx="180" formatCode="#,##0">
                  <c:v>191.87944197706224</c:v>
                </c:pt>
                <c:pt idx="181" formatCode="#,##0">
                  <c:v>181.28238961877875</c:v>
                </c:pt>
                <c:pt idx="182" formatCode="#,##0">
                  <c:v>152.03705539754796</c:v>
                </c:pt>
                <c:pt idx="183" formatCode="#,##0">
                  <c:v>190.2285668799272</c:v>
                </c:pt>
                <c:pt idx="184" formatCode="#,##0">
                  <c:v>210.18221438934484</c:v>
                </c:pt>
                <c:pt idx="185" formatCode="#,##0">
                  <c:v>161.69757939150324</c:v>
                </c:pt>
                <c:pt idx="186" formatCode="#,##0">
                  <c:v>167.6594457717876</c:v>
                </c:pt>
                <c:pt idx="187" formatCode="#,##0">
                  <c:v>144.05604814514692</c:v>
                </c:pt>
                <c:pt idx="188" formatCode="#,##0">
                  <c:v>174.83129170709859</c:v>
                </c:pt>
                <c:pt idx="189" formatCode="#,##0">
                  <c:v>199.23488425879108</c:v>
                </c:pt>
                <c:pt idx="190" formatCode="#,##0">
                  <c:v>176.49093217107691</c:v>
                </c:pt>
                <c:pt idx="191" formatCode="#,##0">
                  <c:v>138.17082916095455</c:v>
                </c:pt>
                <c:pt idx="192" formatCode="#,##0">
                  <c:v>191.93985261797999</c:v>
                </c:pt>
                <c:pt idx="193" formatCode="#,##0">
                  <c:v>181.19072712874092</c:v>
                </c:pt>
                <c:pt idx="194" formatCode="#,##0">
                  <c:v>152.10300859456223</c:v>
                </c:pt>
                <c:pt idx="195" formatCode="#,##0">
                  <c:v>190.24249277042205</c:v>
                </c:pt>
                <c:pt idx="196" formatCode="#,##0">
                  <c:v>210.11427301342155</c:v>
                </c:pt>
                <c:pt idx="197" formatCode="#,##0">
                  <c:v>161.75464222022845</c:v>
                </c:pt>
                <c:pt idx="198" formatCode="#,##0">
                  <c:v>167.64559108939687</c:v>
                </c:pt>
                <c:pt idx="199" formatCode="#,##0">
                  <c:v>144.01258307264769</c:v>
                </c:pt>
                <c:pt idx="200" formatCode="#,##0">
                  <c:v>174.87569317944678</c:v>
                </c:pt>
                <c:pt idx="201" formatCode="#,##0">
                  <c:v>199.20890536577002</c:v>
                </c:pt>
                <c:pt idx="202" formatCode="#,##0">
                  <c:v>176.46759039911467</c:v>
                </c:pt>
                <c:pt idx="203" formatCode="#,##0">
                  <c:v>138.20302369787487</c:v>
                </c:pt>
                <c:pt idx="204" formatCode="#,##0">
                  <c:v>191.91116415077136</c:v>
                </c:pt>
                <c:pt idx="205" formatCode="#,##0">
                  <c:v>181.1826405127384</c:v>
                </c:pt>
                <c:pt idx="206" formatCode="#,##0">
                  <c:v>152.12415188923737</c:v>
                </c:pt>
                <c:pt idx="207" formatCode="#,##0">
                  <c:v>190.21687915112258</c:v>
                </c:pt>
                <c:pt idx="208" formatCode="#,##0">
                  <c:v>210.11597833622929</c:v>
                </c:pt>
                <c:pt idx="209" formatCode="#,##0">
                  <c:v>161.76699653813961</c:v>
                </c:pt>
                <c:pt idx="210" formatCode="#,##0">
                  <c:v>167.62536938318635</c:v>
                </c:pt>
                <c:pt idx="211" formatCode="#,##0">
                  <c:v>144.01967304834233</c:v>
                </c:pt>
                <c:pt idx="212" formatCode="#,##0">
                  <c:v>174.88142632508317</c:v>
                </c:pt>
                <c:pt idx="213" formatCode="#,##0">
                  <c:v>199.19460425881491</c:v>
                </c:pt>
                <c:pt idx="214" formatCode="#,##0">
                  <c:v>176.47662894409973</c:v>
                </c:pt>
                <c:pt idx="215" formatCode="#,##0">
                  <c:v>138.20427459057302</c:v>
                </c:pt>
                <c:pt idx="216" formatCode="#,##0">
                  <c:v>191.9020981148125</c:v>
                </c:pt>
                <c:pt idx="217" formatCode="#,##0">
                  <c:v>181.19145640913607</c:v>
                </c:pt>
                <c:pt idx="218" formatCode="#,##0">
                  <c:v>152.12265447133638</c:v>
                </c:pt>
                <c:pt idx="219" formatCode="#,##0">
                  <c:v>190.2119509779499</c:v>
                </c:pt>
                <c:pt idx="220" formatCode="#,##0">
                  <c:v>210.12335143886813</c:v>
                </c:pt>
                <c:pt idx="221" formatCode="#,##0">
                  <c:v>161.76413076619741</c:v>
                </c:pt>
                <c:pt idx="222" formatCode="#,##0">
                  <c:v>167.62336890003957</c:v>
                </c:pt>
                <c:pt idx="223" formatCode="#,##0">
                  <c:v>144.02515948223348</c:v>
                </c:pt>
                <c:pt idx="224" formatCode="#,##0">
                  <c:v>174.87815094558837</c:v>
                </c:pt>
                <c:pt idx="225" formatCode="#,##0">
                  <c:v>199.19447707941342</c:v>
                </c:pt>
                <c:pt idx="226" formatCode="#,##0">
                  <c:v>176.48025522035988</c:v>
                </c:pt>
                <c:pt idx="227" formatCode="#,##0">
                  <c:v>138.20120772982716</c:v>
                </c:pt>
                <c:pt idx="228" formatCode="#,##0">
                  <c:v>191.90300467930936</c:v>
                </c:pt>
                <c:pt idx="229" formatCode="#,##0">
                  <c:v>181.19352239396201</c:v>
                </c:pt>
                <c:pt idx="230" formatCode="#,##0">
                  <c:v>152.1201207819588</c:v>
                </c:pt>
                <c:pt idx="231" formatCode="#,##0">
                  <c:v>190.21329692281876</c:v>
                </c:pt>
                <c:pt idx="232" formatCode="#,##0">
                  <c:v>210.12425223417065</c:v>
                </c:pt>
                <c:pt idx="233" formatCode="#,##0">
                  <c:v>161.76224867455412</c:v>
                </c:pt>
                <c:pt idx="234" formatCode="#,##0">
                  <c:v>167.62476813646234</c:v>
                </c:pt>
                <c:pt idx="235" formatCode="#,##0">
                  <c:v>144.02528764738938</c:v>
                </c:pt>
                <c:pt idx="236" formatCode="#,##0">
                  <c:v>174.87689824065077</c:v>
                </c:pt>
                <c:pt idx="237" formatCode="#,##0">
                  <c:v>199.19571278001959</c:v>
                </c:pt>
                <c:pt idx="238" formatCode="#,##0">
                  <c:v>176.47993956097926</c:v>
                </c:pt>
                <c:pt idx="239" formatCode="#,##0">
                  <c:v>138.2004860700508</c:v>
                </c:pt>
                <c:pt idx="240" formatCode="#,##0">
                  <c:v>191.90397958095224</c:v>
                </c:pt>
                <c:pt idx="241" formatCode="#,##0">
                  <c:v>181.19300907437358</c:v>
                </c:pt>
                <c:pt idx="242" formatCode="#,##0">
                  <c:v>152.11979992766817</c:v>
                </c:pt>
                <c:pt idx="243" formatCode="#,##0">
                  <c:v>190.21399344184977</c:v>
                </c:pt>
                <c:pt idx="244" formatCode="#,##0">
                  <c:v>210.12370464613139</c:v>
                </c:pt>
                <c:pt idx="245" formatCode="#,##0">
                  <c:v>161.76219889662684</c:v>
                </c:pt>
                <c:pt idx="246" formatCode="#,##0">
                  <c:v>167.62521425196735</c:v>
                </c:pt>
                <c:pt idx="247" formatCode="#,##0">
                  <c:v>144.02480035385983</c:v>
                </c:pt>
                <c:pt idx="248" formatCode="#,##0">
                  <c:v>174.8770078270671</c:v>
                </c:pt>
                <c:pt idx="249" formatCode="#,##0">
                  <c:v>199.19595825418463</c:v>
                </c:pt>
                <c:pt idx="250" formatCode="#,##0">
                  <c:v>176.47955542053472</c:v>
                </c:pt>
                <c:pt idx="251" formatCode="#,##0">
                  <c:v>138.20066956004743</c:v>
                </c:pt>
                <c:pt idx="252" formatCode="#,##0">
                  <c:v>191.90407939281172</c:v>
                </c:pt>
              </c:numCache>
            </c:numRef>
          </c:val>
        </c:ser>
        <c:marker val="1"/>
        <c:axId val="77040256"/>
        <c:axId val="77054720"/>
      </c:lineChart>
      <c:dateAx>
        <c:axId val="7704025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7054720"/>
        <c:crosses val="autoZero"/>
        <c:auto val="1"/>
        <c:lblOffset val="100"/>
        <c:majorUnit val="12"/>
        <c:majorTimeUnit val="months"/>
      </c:dateAx>
      <c:valAx>
        <c:axId val="77054720"/>
        <c:scaling>
          <c:orientation val="minMax"/>
        </c:scaling>
        <c:axPos val="l"/>
        <c:majorGridlines/>
        <c:title>
          <c:tx>
            <c:rich>
              <a:bodyPr rot="-5400000" vert="horz"/>
              <a:lstStyle/>
              <a:p>
                <a:pPr>
                  <a:defRPr/>
                </a:pPr>
                <a:r>
                  <a:rPr lang="en-NZ" sz="1200">
                    <a:latin typeface="Arial" pitchFamily="34" charset="0"/>
                    <a:cs typeface="Arial" pitchFamily="34" charset="0"/>
                  </a:rPr>
                  <a:t>Starts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7704025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Time on Parole muster</a:t>
            </a:r>
          </a:p>
        </c:rich>
      </c:tx>
    </c:title>
    <c:plotArea>
      <c:layout/>
      <c:lineChart>
        <c:grouping val="standard"/>
        <c:ser>
          <c:idx val="0"/>
          <c:order val="0"/>
          <c:tx>
            <c:strRef>
              <c:f>'Post-sent times'!$B$1</c:f>
              <c:strCache>
                <c:ptCount val="1"/>
                <c:pt idx="0">
                  <c:v>Parole</c:v>
                </c:pt>
              </c:strCache>
            </c:strRef>
          </c:tx>
          <c:spPr>
            <a:ln w="38100">
              <a:solidFill>
                <a:schemeClr val="tx2"/>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times'!$B$2:$B$218</c:f>
              <c:numCache>
                <c:formatCode>#,##0</c:formatCode>
                <c:ptCount val="217"/>
                <c:pt idx="1">
                  <c:v>413.11481218993623</c:v>
                </c:pt>
                <c:pt idx="2">
                  <c:v>421.84861717612807</c:v>
                </c:pt>
                <c:pt idx="3">
                  <c:v>422.87241887905606</c:v>
                </c:pt>
                <c:pt idx="4">
                  <c:v>427.61730205278593</c:v>
                </c:pt>
                <c:pt idx="5">
                  <c:v>434.80291970802921</c:v>
                </c:pt>
                <c:pt idx="6">
                  <c:v>427.51822157434401</c:v>
                </c:pt>
                <c:pt idx="7">
                  <c:v>425.61928219563686</c:v>
                </c:pt>
                <c:pt idx="8">
                  <c:v>425.26198749131339</c:v>
                </c:pt>
                <c:pt idx="9">
                  <c:v>423.16430020283974</c:v>
                </c:pt>
                <c:pt idx="10">
                  <c:v>415.06865284974094</c:v>
                </c:pt>
                <c:pt idx="11">
                  <c:v>404.30504148053603</c:v>
                </c:pt>
                <c:pt idx="12">
                  <c:v>398.94451294697905</c:v>
                </c:pt>
                <c:pt idx="13">
                  <c:v>392.22089552238805</c:v>
                </c:pt>
                <c:pt idx="14">
                  <c:v>386.6888111888112</c:v>
                </c:pt>
                <c:pt idx="15">
                  <c:v>377.26468942361498</c:v>
                </c:pt>
                <c:pt idx="16">
                  <c:v>374.18334264952489</c:v>
                </c:pt>
                <c:pt idx="17">
                  <c:v>374.95163979988882</c:v>
                </c:pt>
                <c:pt idx="18">
                  <c:v>365.40455531453364</c:v>
                </c:pt>
                <c:pt idx="19">
                  <c:v>367.4170353982301</c:v>
                </c:pt>
                <c:pt idx="20">
                  <c:v>357.38330587589235</c:v>
                </c:pt>
                <c:pt idx="21">
                  <c:v>352.80668127053667</c:v>
                </c:pt>
                <c:pt idx="22">
                  <c:v>359.296875</c:v>
                </c:pt>
                <c:pt idx="23">
                  <c:v>350.12283640424346</c:v>
                </c:pt>
                <c:pt idx="24">
                  <c:v>347.65837104072398</c:v>
                </c:pt>
                <c:pt idx="25">
                  <c:v>357.06975414522583</c:v>
                </c:pt>
                <c:pt idx="26">
                  <c:v>358.48214285714283</c:v>
                </c:pt>
                <c:pt idx="27">
                  <c:v>362.05983889528193</c:v>
                </c:pt>
                <c:pt idx="28">
                  <c:v>357.34265734265733</c:v>
                </c:pt>
                <c:pt idx="29">
                  <c:v>354.71535365152386</c:v>
                </c:pt>
                <c:pt idx="30">
                  <c:v>353.31179775280901</c:v>
                </c:pt>
                <c:pt idx="31">
                  <c:v>357.67068273092372</c:v>
                </c:pt>
                <c:pt idx="32">
                  <c:v>351.79207352096495</c:v>
                </c:pt>
                <c:pt idx="33">
                  <c:v>352.88807649043872</c:v>
                </c:pt>
                <c:pt idx="34">
                  <c:v>348.18539325842698</c:v>
                </c:pt>
                <c:pt idx="35">
                  <c:v>344.96078431372547</c:v>
                </c:pt>
                <c:pt idx="36">
                  <c:v>338.09680968096808</c:v>
                </c:pt>
                <c:pt idx="37">
                  <c:v>344.80156512017885</c:v>
                </c:pt>
                <c:pt idx="38">
                  <c:v>344.87567567567567</c:v>
                </c:pt>
                <c:pt idx="39">
                  <c:v>348.84781435509984</c:v>
                </c:pt>
                <c:pt idx="40">
                  <c:v>345.47404661016947</c:v>
                </c:pt>
                <c:pt idx="41">
                  <c:v>348.04118268215416</c:v>
                </c:pt>
                <c:pt idx="42">
                  <c:v>354.14498141263942</c:v>
                </c:pt>
                <c:pt idx="43">
                  <c:v>350.96883116883117</c:v>
                </c:pt>
                <c:pt idx="44">
                  <c:v>347.80395136778117</c:v>
                </c:pt>
                <c:pt idx="45">
                  <c:v>355.79677256681794</c:v>
                </c:pt>
                <c:pt idx="46">
                  <c:v>354.06093906093906</c:v>
                </c:pt>
                <c:pt idx="47">
                  <c:v>351.60882498760537</c:v>
                </c:pt>
                <c:pt idx="48">
                  <c:v>354.36017786561263</c:v>
                </c:pt>
                <c:pt idx="49">
                  <c:v>352.18673817649926</c:v>
                </c:pt>
                <c:pt idx="50">
                  <c:v>362.65794669299112</c:v>
                </c:pt>
                <c:pt idx="51">
                  <c:v>367.51600196947317</c:v>
                </c:pt>
                <c:pt idx="52">
                  <c:v>368.37798343886993</c:v>
                </c:pt>
                <c:pt idx="53">
                  <c:v>370.33365806137363</c:v>
                </c:pt>
                <c:pt idx="54">
                  <c:v>374.13843888070693</c:v>
                </c:pt>
                <c:pt idx="55">
                  <c:v>366.61108386463951</c:v>
                </c:pt>
                <c:pt idx="56">
                  <c:v>374.69702970297027</c:v>
                </c:pt>
                <c:pt idx="57">
                  <c:v>376.18209408194235</c:v>
                </c:pt>
                <c:pt idx="58">
                  <c:v>374.02791625124627</c:v>
                </c:pt>
                <c:pt idx="59">
                  <c:v>367.77929022848809</c:v>
                </c:pt>
                <c:pt idx="60">
                  <c:v>367.09253731343284</c:v>
                </c:pt>
                <c:pt idx="61">
                  <c:v>364.20676139147474</c:v>
                </c:pt>
                <c:pt idx="62">
                  <c:v>367.81098466105885</c:v>
                </c:pt>
                <c:pt idx="63">
                  <c:v>368.70843611248148</c:v>
                </c:pt>
                <c:pt idx="64">
                  <c:v>370.46341463414632</c:v>
                </c:pt>
                <c:pt idx="65">
                  <c:v>386.07213438735175</c:v>
                </c:pt>
                <c:pt idx="66">
                  <c:v>389.22657411998017</c:v>
                </c:pt>
                <c:pt idx="67">
                  <c:v>406.10712530712533</c:v>
                </c:pt>
                <c:pt idx="68">
                  <c:v>405.35267633816909</c:v>
                </c:pt>
                <c:pt idx="69">
                  <c:v>403.51489985344409</c:v>
                </c:pt>
                <c:pt idx="70">
                  <c:v>413.34555229716523</c:v>
                </c:pt>
                <c:pt idx="71">
                  <c:v>423.34092058674759</c:v>
                </c:pt>
                <c:pt idx="72">
                  <c:v>410.33035270740191</c:v>
                </c:pt>
                <c:pt idx="73">
                  <c:v>406.23280943025543</c:v>
                </c:pt>
                <c:pt idx="74">
                  <c:v>407.6160234489497</c:v>
                </c:pt>
                <c:pt idx="75">
                  <c:v>400.43008169149448</c:v>
                </c:pt>
                <c:pt idx="76">
                  <c:v>398.52567121997174</c:v>
                </c:pt>
                <c:pt idx="77">
                  <c:v>390.67329939842665</c:v>
                </c:pt>
                <c:pt idx="78">
                  <c:v>385.37053979871911</c:v>
                </c:pt>
                <c:pt idx="79">
                  <c:v>384.66771441400988</c:v>
                </c:pt>
                <c:pt idx="80">
                  <c:v>377.84645842498901</c:v>
                </c:pt>
                <c:pt idx="81">
                  <c:v>374.78806228373702</c:v>
                </c:pt>
                <c:pt idx="82">
                  <c:v>372.04935622317595</c:v>
                </c:pt>
                <c:pt idx="83">
                  <c:v>362.83014861995753</c:v>
                </c:pt>
                <c:pt idx="84">
                  <c:v>357.09166666666664</c:v>
                </c:pt>
                <c:pt idx="85">
                  <c:v>364.84740802675583</c:v>
                </c:pt>
                <c:pt idx="86">
                  <c:v>368.40254237288133</c:v>
                </c:pt>
                <c:pt idx="87">
                  <c:v>377.61843790012801</c:v>
                </c:pt>
                <c:pt idx="88">
                  <c:v>385.9878945092953</c:v>
                </c:pt>
                <c:pt idx="89">
                  <c:v>386.52686762778507</c:v>
                </c:pt>
                <c:pt idx="90">
                  <c:v>386.21532364597095</c:v>
                </c:pt>
                <c:pt idx="91">
                  <c:v>394.1933272394881</c:v>
                </c:pt>
                <c:pt idx="92">
                  <c:v>399.33914639743</c:v>
                </c:pt>
                <c:pt idx="93">
                  <c:v>411.67213114754099</c:v>
                </c:pt>
                <c:pt idx="94">
                  <c:v>411.40714285714284</c:v>
                </c:pt>
                <c:pt idx="95">
                  <c:v>411.88735177865613</c:v>
                </c:pt>
                <c:pt idx="96">
                  <c:v>418.8406512086828</c:v>
                </c:pt>
                <c:pt idx="97">
                  <c:v>425.43652784746615</c:v>
                </c:pt>
                <c:pt idx="98">
                  <c:v>422.56403817177301</c:v>
                </c:pt>
                <c:pt idx="99">
                  <c:v>424.23891129032256</c:v>
                </c:pt>
                <c:pt idx="100">
                  <c:v>437.72629887520088</c:v>
                </c:pt>
                <c:pt idx="101">
                  <c:v>439.71672902191341</c:v>
                </c:pt>
                <c:pt idx="102">
                  <c:v>437.65127388535029</c:v>
                </c:pt>
                <c:pt idx="103">
                  <c:v>433.46133751306166</c:v>
                </c:pt>
                <c:pt idx="104">
                  <c:v>436.34755134281198</c:v>
                </c:pt>
                <c:pt idx="105">
                  <c:v>441.15199999999999</c:v>
                </c:pt>
                <c:pt idx="106">
                  <c:v>449.2454893384363</c:v>
                </c:pt>
                <c:pt idx="107">
                  <c:v>436.45886075949369</c:v>
                </c:pt>
                <c:pt idx="108">
                  <c:v>442.30736163353038</c:v>
                </c:pt>
                <c:pt idx="109">
                  <c:v>453.324903793293</c:v>
                </c:pt>
                <c:pt idx="110">
                  <c:v>452.84413497589713</c:v>
                </c:pt>
                <c:pt idx="111">
                  <c:v>457.19329608938546</c:v>
                </c:pt>
              </c:numCache>
            </c:numRef>
          </c:val>
        </c:ser>
        <c:ser>
          <c:idx val="2"/>
          <c:order val="1"/>
          <c:tx>
            <c:strRef>
              <c:f>'Post-sent times'!$D$1</c:f>
              <c:strCache>
                <c:ptCount val="1"/>
                <c:pt idx="0">
                  <c:v>Forecast 2016</c:v>
                </c:pt>
              </c:strCache>
            </c:strRef>
          </c:tx>
          <c:spPr>
            <a:ln w="34925">
              <a:solidFill>
                <a:schemeClr val="accent1"/>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times'!$D$2:$D$218</c:f>
              <c:numCache>
                <c:formatCode>General</c:formatCode>
                <c:ptCount val="217"/>
                <c:pt idx="3">
                  <c:v>0</c:v>
                </c:pt>
                <c:pt idx="112" formatCode="#,##0">
                  <c:v>450.72611253235061</c:v>
                </c:pt>
                <c:pt idx="113" formatCode="#,##0">
                  <c:v>450.31187217487604</c:v>
                </c:pt>
                <c:pt idx="114" formatCode="#,##0">
                  <c:v>454.60301527620857</c:v>
                </c:pt>
                <c:pt idx="115" formatCode="#,##0">
                  <c:v>455.56510052052693</c:v>
                </c:pt>
                <c:pt idx="116" formatCode="#,##0">
                  <c:v>453.07452987729738</c:v>
                </c:pt>
                <c:pt idx="117" formatCode="#,##0">
                  <c:v>454.58128024048193</c:v>
                </c:pt>
                <c:pt idx="118" formatCode="#,##0">
                  <c:v>453.96640850439144</c:v>
                </c:pt>
                <c:pt idx="119" formatCode="#,##0">
                  <c:v>452.39638684605126</c:v>
                </c:pt>
                <c:pt idx="120" formatCode="#,##0">
                  <c:v>452.97791362755061</c:v>
                </c:pt>
                <c:pt idx="121" formatCode="#,##0">
                  <c:v>451.85949167689989</c:v>
                </c:pt>
                <c:pt idx="122" formatCode="#,##0">
                  <c:v>451.14015988634458</c:v>
                </c:pt>
                <c:pt idx="123" formatCode="#,##0">
                  <c:v>451.86279322485859</c:v>
                </c:pt>
                <c:pt idx="124" formatCode="#,##0">
                  <c:v>451.17479258139531</c:v>
                </c:pt>
                <c:pt idx="125" formatCode="#,##0">
                  <c:v>451.07087125790451</c:v>
                </c:pt>
                <c:pt idx="126" formatCode="#,##0">
                  <c:v>451.64290149760342</c:v>
                </c:pt>
                <c:pt idx="127" formatCode="#,##0">
                  <c:v>451.29349673322497</c:v>
                </c:pt>
                <c:pt idx="128" formatCode="#,##0">
                  <c:v>451.49856221512459</c:v>
                </c:pt>
                <c:pt idx="129" formatCode="#,##0">
                  <c:v>451.83947987251014</c:v>
                </c:pt>
                <c:pt idx="130" formatCode="#,##0">
                  <c:v>451.57069552203478</c:v>
                </c:pt>
                <c:pt idx="131" formatCode="#,##0">
                  <c:v>451.78485181144868</c:v>
                </c:pt>
                <c:pt idx="132" formatCode="#,##0">
                  <c:v>451.91860744736465</c:v>
                </c:pt>
                <c:pt idx="133" formatCode="#,##0">
                  <c:v>451.70839258286929</c:v>
                </c:pt>
                <c:pt idx="134" formatCode="#,##0">
                  <c:v>451.85314715026635</c:v>
                </c:pt>
                <c:pt idx="135" formatCode="#,##0">
                  <c:v>451.85307609864657</c:v>
                </c:pt>
                <c:pt idx="136" formatCode="#,##0">
                  <c:v>451.71142524332669</c:v>
                </c:pt>
                <c:pt idx="137" formatCode="#,##0">
                  <c:v>451.81623992461465</c:v>
                </c:pt>
                <c:pt idx="138" formatCode="#,##0">
                  <c:v>451.77044001166786</c:v>
                </c:pt>
                <c:pt idx="139" formatCode="#,##0">
                  <c:v>451.69550367524835</c:v>
                </c:pt>
                <c:pt idx="140" formatCode="#,##0">
                  <c:v>451.77473131370101</c:v>
                </c:pt>
                <c:pt idx="141" formatCode="#,##0">
                  <c:v>451.72880460947266</c:v>
                </c:pt>
                <c:pt idx="142" formatCode="#,##0">
                  <c:v>451.70430198458843</c:v>
                </c:pt>
                <c:pt idx="143" formatCode="#,##0">
                  <c:v>451.76050220587291</c:v>
                </c:pt>
                <c:pt idx="144" formatCode="#,##0">
                  <c:v>451.72307131009381</c:v>
                </c:pt>
                <c:pt idx="145" formatCode="#,##0">
                  <c:v>451.72484438866945</c:v>
                </c:pt>
                <c:pt idx="146" formatCode="#,##0">
                  <c:v>451.75924999106098</c:v>
                </c:pt>
                <c:pt idx="147" formatCode="#,##0">
                  <c:v>451.73006809109836</c:v>
                </c:pt>
                <c:pt idx="148" formatCode="#,##0">
                  <c:v>451.74046520616332</c:v>
                </c:pt>
                <c:pt idx="149" formatCode="#,##0">
                  <c:v>451.75695961923265</c:v>
                </c:pt>
                <c:pt idx="150" formatCode="#,##0">
                  <c:v>451.73539883340067</c:v>
                </c:pt>
                <c:pt idx="151" formatCode="#,##0">
                  <c:v>451.74680156787377</c:v>
                </c:pt>
                <c:pt idx="152" formatCode="#,##0">
                  <c:v>451.75181923933724</c:v>
                </c:pt>
                <c:pt idx="153" formatCode="#,##0">
                  <c:v>451.73741062111503</c:v>
                </c:pt>
                <c:pt idx="154" formatCode="#,##0">
                  <c:v>451.74737912394778</c:v>
                </c:pt>
                <c:pt idx="155" formatCode="#,##0">
                  <c:v>451.74679839498907</c:v>
                </c:pt>
                <c:pt idx="156" formatCode="#,##0">
                  <c:v>451.73855841672685</c:v>
                </c:pt>
                <c:pt idx="157" formatCode="#,##0">
                  <c:v>451.74642862477049</c:v>
                </c:pt>
                <c:pt idx="158" formatCode="#,##0">
                  <c:v>451.74380124584883</c:v>
                </c:pt>
                <c:pt idx="159" formatCode="#,##0">
                  <c:v>451.74003272909579</c:v>
                </c:pt>
                <c:pt idx="160" formatCode="#,##0">
                  <c:v>451.74568761189352</c:v>
                </c:pt>
                <c:pt idx="161" formatCode="#,##0">
                  <c:v>451.74269717826041</c:v>
                </c:pt>
                <c:pt idx="162" formatCode="#,##0">
                  <c:v>451.74158832068844</c:v>
                </c:pt>
                <c:pt idx="163" formatCode="#,##0">
                  <c:v>451.74519982051606</c:v>
                </c:pt>
                <c:pt idx="164" formatCode="#,##0">
                  <c:v>451.7425391199057</c:v>
                </c:pt>
                <c:pt idx="165" formatCode="#,##0">
                  <c:v>451.74273793334572</c:v>
                </c:pt>
                <c:pt idx="166" formatCode="#,##0">
                  <c:v>451.74472508451373</c:v>
                </c:pt>
                <c:pt idx="167" formatCode="#,##0">
                  <c:v>451.7426458002036</c:v>
                </c:pt>
                <c:pt idx="168" formatCode="#,##0">
                  <c:v>451.74335006415282</c:v>
                </c:pt>
                <c:pt idx="169" formatCode="#,##0">
                  <c:v>451.7442372462715</c:v>
                </c:pt>
                <c:pt idx="170" formatCode="#,##0">
                  <c:v>451.74278497120184</c:v>
                </c:pt>
                <c:pt idx="171" formatCode="#,##0">
                  <c:v>451.74358412780293</c:v>
                </c:pt>
                <c:pt idx="172" formatCode="#,##0">
                  <c:v>451.74383190065043</c:v>
                </c:pt>
                <c:pt idx="173" formatCode="#,##0">
                  <c:v>451.74293198193618</c:v>
                </c:pt>
                <c:pt idx="174" formatCode="#,##0">
                  <c:v>451.74363790589916</c:v>
                </c:pt>
                <c:pt idx="175" formatCode="#,##0">
                  <c:v>451.7435684337724</c:v>
                </c:pt>
                <c:pt idx="176" formatCode="#,##0">
                  <c:v>451.74308435834041</c:v>
                </c:pt>
                <c:pt idx="177" formatCode="#,##0">
                  <c:v>451.74362575282419</c:v>
                </c:pt>
                <c:pt idx="178" formatCode="#,##0">
                  <c:v>451.74343220024537</c:v>
                </c:pt>
                <c:pt idx="179" formatCode="#,##0">
                  <c:v>451.74322085720445</c:v>
                </c:pt>
                <c:pt idx="180" formatCode="#,##0">
                  <c:v>451.74359035249245</c:v>
                </c:pt>
                <c:pt idx="181" formatCode="#,##0">
                  <c:v>451.74337613184338</c:v>
                </c:pt>
                <c:pt idx="182" formatCode="#,##0">
                  <c:v>451.74332183414054</c:v>
                </c:pt>
                <c:pt idx="183" formatCode="#,##0">
                  <c:v>451.74354619914823</c:v>
                </c:pt>
                <c:pt idx="184" formatCode="#,##0">
                  <c:v>451.74336038504032</c:v>
                </c:pt>
                <c:pt idx="185" formatCode="#,##0">
                  <c:v>451.74338399236507</c:v>
                </c:pt>
                <c:pt idx="186" formatCode="#,##0">
                  <c:v>451.74350257585735</c:v>
                </c:pt>
                <c:pt idx="187" formatCode="#,##0">
                  <c:v>451.74336279991792</c:v>
                </c:pt>
                <c:pt idx="188" formatCode="#,##0">
                  <c:v>451.74341631423039</c:v>
                </c:pt>
                <c:pt idx="189" formatCode="#,##0">
                  <c:v>451.7434667189284</c:v>
                </c:pt>
                <c:pt idx="190" formatCode="#,##0">
                  <c:v>451.74337302795601</c:v>
                </c:pt>
                <c:pt idx="191" formatCode="#,##0">
                  <c:v>451.74343025529441</c:v>
                </c:pt>
                <c:pt idx="192" formatCode="#,##0">
                  <c:v>451.74344170064956</c:v>
                </c:pt>
                <c:pt idx="193" formatCode="#,##0">
                  <c:v>451.74338569901795</c:v>
                </c:pt>
                <c:pt idx="194" formatCode="#,##0">
                  <c:v>451.74343430036953</c:v>
                </c:pt>
                <c:pt idx="195" formatCode="#,##0">
                  <c:v>451.74342660620846</c:v>
                </c:pt>
                <c:pt idx="196" formatCode="#,##0">
                  <c:v>451.74339750930568</c:v>
                </c:pt>
                <c:pt idx="197" formatCode="#,##0">
                  <c:v>451.74343343756544</c:v>
                </c:pt>
                <c:pt idx="198" formatCode="#,##0">
                  <c:v>451.74341868762878</c:v>
                </c:pt>
                <c:pt idx="199" formatCode="#,##0">
                  <c:v>451.74340672116381</c:v>
                </c:pt>
                <c:pt idx="200" formatCode="#,##0">
                  <c:v>451.74343044678716</c:v>
                </c:pt>
                <c:pt idx="201" formatCode="#,##0">
                  <c:v>451.74341523216373</c:v>
                </c:pt>
                <c:pt idx="202" formatCode="#,##0">
                  <c:v>451.74341296160725</c:v>
                </c:pt>
                <c:pt idx="203" formatCode="#,##0">
                  <c:v>451.74342694376776</c:v>
                </c:pt>
                <c:pt idx="204" formatCode="#,##0">
                  <c:v>451.74341428602554</c:v>
                </c:pt>
                <c:pt idx="205" formatCode="#,##0">
                  <c:v>451.74341669599181</c:v>
                </c:pt>
                <c:pt idx="206" formatCode="#,##0">
                  <c:v>451.74342382857589</c:v>
                </c:pt>
                <c:pt idx="207" formatCode="#,##0">
                  <c:v>451.74341461575574</c:v>
                </c:pt>
                <c:pt idx="208" formatCode="#,##0">
                  <c:v>451.74341865643277</c:v>
                </c:pt>
                <c:pt idx="209" formatCode="#,##0">
                  <c:v>451.74342147542461</c:v>
                </c:pt>
                <c:pt idx="210" formatCode="#,##0">
                  <c:v>451.74341547242028</c:v>
                </c:pt>
                <c:pt idx="211" formatCode="#,##0">
                  <c:v>451.74341950009392</c:v>
                </c:pt>
                <c:pt idx="212" formatCode="#,##0">
                  <c:v>451.74341990727817</c:v>
                </c:pt>
                <c:pt idx="213" formatCode="#,##0">
                  <c:v>451.74341641858871</c:v>
                </c:pt>
                <c:pt idx="214" formatCode="#,##0">
                  <c:v>451.74341970564359</c:v>
                </c:pt>
                <c:pt idx="215" formatCode="#,##0">
                  <c:v>451.74341897515785</c:v>
                </c:pt>
                <c:pt idx="216" formatCode="#,##0">
                  <c:v>451.74341723115231</c:v>
                </c:pt>
              </c:numCache>
            </c:numRef>
          </c:val>
        </c:ser>
        <c:ser>
          <c:idx val="1"/>
          <c:order val="2"/>
          <c:tx>
            <c:strRef>
              <c:f>'Post-sent times'!$C$1</c:f>
              <c:strCache>
                <c:ptCount val="1"/>
                <c:pt idx="0">
                  <c:v>Forecast 2015</c:v>
                </c:pt>
              </c:strCache>
            </c:strRef>
          </c:tx>
          <c:spPr>
            <a:ln w="34925">
              <a:solidFill>
                <a:srgbClr val="92D050"/>
              </a:solidFill>
            </a:ln>
          </c:spPr>
          <c:marker>
            <c:symbol val="none"/>
          </c:marker>
          <c:cat>
            <c:numRef>
              <c:f>'Post-sent times'!$A$2:$A$218</c:f>
              <c:numCache>
                <c:formatCode>mmm\-yy</c:formatCode>
                <c:ptCount val="217"/>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numCache>
            </c:numRef>
          </c:cat>
          <c:val>
            <c:numRef>
              <c:f>'Post-sent times'!$C$2:$C$218</c:f>
              <c:numCache>
                <c:formatCode>#,##0</c:formatCode>
                <c:ptCount val="217"/>
                <c:pt idx="101">
                  <c:v>422.02867471407052</c:v>
                </c:pt>
                <c:pt idx="102">
                  <c:v>421.26802765858247</c:v>
                </c:pt>
                <c:pt idx="103">
                  <c:v>418.81304079658901</c:v>
                </c:pt>
                <c:pt idx="104">
                  <c:v>416.3648235934611</c:v>
                </c:pt>
                <c:pt idx="105">
                  <c:v>416.10864259379321</c:v>
                </c:pt>
                <c:pt idx="106">
                  <c:v>414.29304236212391</c:v>
                </c:pt>
                <c:pt idx="107">
                  <c:v>412.88805002879542</c:v>
                </c:pt>
                <c:pt idx="108">
                  <c:v>412.19270213301047</c:v>
                </c:pt>
                <c:pt idx="109">
                  <c:v>410.91424175619397</c:v>
                </c:pt>
                <c:pt idx="110">
                  <c:v>410.14425454768451</c:v>
                </c:pt>
                <c:pt idx="111">
                  <c:v>409.60609848349338</c:v>
                </c:pt>
                <c:pt idx="112">
                  <c:v>408.39304839202669</c:v>
                </c:pt>
                <c:pt idx="113">
                  <c:v>407.69090903469089</c:v>
                </c:pt>
                <c:pt idx="114">
                  <c:v>406.97448620301259</c:v>
                </c:pt>
                <c:pt idx="115">
                  <c:v>405.87974434721104</c:v>
                </c:pt>
                <c:pt idx="116">
                  <c:v>405.08151517498715</c:v>
                </c:pt>
                <c:pt idx="117">
                  <c:v>404.16651107536939</c:v>
                </c:pt>
                <c:pt idx="118">
                  <c:v>403.07601913359395</c:v>
                </c:pt>
                <c:pt idx="119">
                  <c:v>402.23177881513971</c:v>
                </c:pt>
                <c:pt idx="120">
                  <c:v>401.23652820783479</c:v>
                </c:pt>
                <c:pt idx="121">
                  <c:v>401.13910846271062</c:v>
                </c:pt>
                <c:pt idx="122">
                  <c:v>401.20604339621559</c:v>
                </c:pt>
                <c:pt idx="123">
                  <c:v>401.15796987767186</c:v>
                </c:pt>
                <c:pt idx="124">
                  <c:v>401.11770065046403</c:v>
                </c:pt>
                <c:pt idx="125">
                  <c:v>401.17015082595555</c:v>
                </c:pt>
                <c:pt idx="126">
                  <c:v>401.13050820328641</c:v>
                </c:pt>
                <c:pt idx="127">
                  <c:v>401.12671753747361</c:v>
                </c:pt>
                <c:pt idx="128">
                  <c:v>401.16543603720879</c:v>
                </c:pt>
                <c:pt idx="129">
                  <c:v>401.13764804412466</c:v>
                </c:pt>
                <c:pt idx="130">
                  <c:v>401.14699817622375</c:v>
                </c:pt>
                <c:pt idx="131">
                  <c:v>401.16860461924352</c:v>
                </c:pt>
                <c:pt idx="132">
                  <c:v>401.14790705811572</c:v>
                </c:pt>
                <c:pt idx="133">
                  <c:v>401.15971938577445</c:v>
                </c:pt>
                <c:pt idx="134">
                  <c:v>401.16765889399556</c:v>
                </c:pt>
                <c:pt idx="135">
                  <c:v>401.15231935286965</c:v>
                </c:pt>
                <c:pt idx="136">
                  <c:v>401.16232820221705</c:v>
                </c:pt>
                <c:pt idx="137">
                  <c:v>401.16287765074355</c:v>
                </c:pt>
                <c:pt idx="138">
                  <c:v>401.15307164188738</c:v>
                </c:pt>
                <c:pt idx="139">
                  <c:v>401.16092464004265</c:v>
                </c:pt>
                <c:pt idx="140">
                  <c:v>401.1585015957117</c:v>
                </c:pt>
                <c:pt idx="141">
                  <c:v>401.15352744494407</c:v>
                </c:pt>
                <c:pt idx="142">
                  <c:v>401.1594905972832</c:v>
                </c:pt>
                <c:pt idx="143">
                  <c:v>401.15648775613846</c:v>
                </c:pt>
                <c:pt idx="144">
                  <c:v>401.15473119924519</c:v>
                </c:pt>
                <c:pt idx="145">
                  <c:v>401.15885327865851</c:v>
                </c:pt>
                <c:pt idx="146">
                  <c:v>401.1561350037166</c:v>
                </c:pt>
                <c:pt idx="147">
                  <c:v>401.15609155932987</c:v>
                </c:pt>
                <c:pt idx="148">
                  <c:v>401.15854326624276</c:v>
                </c:pt>
                <c:pt idx="149">
                  <c:v>401.15633511716624</c:v>
                </c:pt>
                <c:pt idx="150">
                  <c:v>401.15698272540533</c:v>
                </c:pt>
                <c:pt idx="151">
                  <c:v>401.15817600361117</c:v>
                </c:pt>
                <c:pt idx="152">
                  <c:v>401.15654139133056</c:v>
                </c:pt>
                <c:pt idx="153">
                  <c:v>401.15735348545735</c:v>
                </c:pt>
                <c:pt idx="154">
                  <c:v>401.15775539837358</c:v>
                </c:pt>
                <c:pt idx="155">
                  <c:v>401.15667754557825</c:v>
                </c:pt>
                <c:pt idx="156">
                  <c:v>401.15743127789699</c:v>
                </c:pt>
                <c:pt idx="157">
                  <c:v>401.15742067535695</c:v>
                </c:pt>
                <c:pt idx="158">
                  <c:v>401.15680326437217</c:v>
                </c:pt>
                <c:pt idx="159">
                  <c:v>401.1574113878342</c:v>
                </c:pt>
                <c:pt idx="160">
                  <c:v>401.15722889841607</c:v>
                </c:pt>
                <c:pt idx="161">
                  <c:v>401.15693730998754</c:v>
                </c:pt>
                <c:pt idx="162">
                  <c:v>401.15737483680641</c:v>
                </c:pt>
                <c:pt idx="163">
                  <c:v>401.15714869709052</c:v>
                </c:pt>
                <c:pt idx="164">
                  <c:v>401.15705516303893</c:v>
                </c:pt>
                <c:pt idx="165">
                  <c:v>401.15733510803921</c:v>
                </c:pt>
                <c:pt idx="166">
                  <c:v>401.1571267119798</c:v>
                </c:pt>
                <c:pt idx="167">
                  <c:v>401.15713618369125</c:v>
                </c:pt>
                <c:pt idx="168">
                  <c:v>401.15729249905144</c:v>
                </c:pt>
                <c:pt idx="169">
                  <c:v>401.15712754016693</c:v>
                </c:pt>
                <c:pt idx="170">
                  <c:v>401.15718050053255</c:v>
                </c:pt>
                <c:pt idx="171">
                  <c:v>401.15725251227616</c:v>
                </c:pt>
                <c:pt idx="172">
                  <c:v>401.15713656956052</c:v>
                </c:pt>
                <c:pt idx="173">
                  <c:v>401.15719991742736</c:v>
                </c:pt>
                <c:pt idx="174">
                  <c:v>401.15722150632701</c:v>
                </c:pt>
                <c:pt idx="175">
                  <c:v>401.15714893028502</c:v>
                </c:pt>
                <c:pt idx="176">
                  <c:v>401.1572061189392</c:v>
                </c:pt>
                <c:pt idx="177">
                  <c:v>401.15720154350299</c:v>
                </c:pt>
                <c:pt idx="178">
                  <c:v>401.15716180832129</c:v>
                </c:pt>
                <c:pt idx="179">
                  <c:v>401.15720616765134</c:v>
                </c:pt>
                <c:pt idx="180">
                  <c:v>401.15719070003388</c:v>
                </c:pt>
                <c:pt idx="181">
                  <c:v>401.15717287687227</c:v>
                </c:pt>
                <c:pt idx="182">
                  <c:v>401.15720345909159</c:v>
                </c:pt>
                <c:pt idx="183">
                  <c:v>401.15718576787015</c:v>
                </c:pt>
                <c:pt idx="184">
                  <c:v>401.15718091633647</c:v>
                </c:pt>
                <c:pt idx="185">
                  <c:v>401.15719972994413</c:v>
                </c:pt>
                <c:pt idx="186">
                  <c:v>401.15718413549143</c:v>
                </c:pt>
                <c:pt idx="187">
                  <c:v>401.15718594976357</c:v>
                </c:pt>
                <c:pt idx="188">
                  <c:v>401.15719606408902</c:v>
                </c:pt>
                <c:pt idx="189">
                  <c:v>401.15718419580941</c:v>
                </c:pt>
                <c:pt idx="190">
                  <c:v>401.15718869185679</c:v>
                </c:pt>
                <c:pt idx="191">
                  <c:v>401.15719308672112</c:v>
                </c:pt>
                <c:pt idx="192">
                  <c:v>401.15718503762747</c:v>
                </c:pt>
                <c:pt idx="193">
                  <c:v>401.15718995323925</c:v>
                </c:pt>
                <c:pt idx="194">
                  <c:v>401.15719099831705</c:v>
                </c:pt>
                <c:pt idx="195">
                  <c:v>401.15718612244319</c:v>
                </c:pt>
                <c:pt idx="196">
                  <c:v>401.15719035467259</c:v>
                </c:pt>
                <c:pt idx="197">
                  <c:v>401.15718970725493</c:v>
                </c:pt>
                <c:pt idx="198">
                  <c:v>401.15718713539616</c:v>
                </c:pt>
                <c:pt idx="199">
                  <c:v>401.15719030110427</c:v>
                </c:pt>
                <c:pt idx="200">
                  <c:v>401.15718900473138</c:v>
                </c:pt>
                <c:pt idx="201">
                  <c:v>401.15718792877419</c:v>
                </c:pt>
                <c:pt idx="202">
                  <c:v>401.15719004437432</c:v>
                </c:pt>
                <c:pt idx="203">
                  <c:v>401.1571886852646</c:v>
                </c:pt>
                <c:pt idx="204">
                  <c:v>401.15718847420675</c:v>
                </c:pt>
                <c:pt idx="205">
                  <c:v>401.1571897366872</c:v>
                </c:pt>
                <c:pt idx="206">
                  <c:v>401.15718859203503</c:v>
                </c:pt>
                <c:pt idx="207">
                  <c:v>401.15718880839063</c:v>
                </c:pt>
                <c:pt idx="208">
                  <c:v>401.15718946064504</c:v>
                </c:pt>
                <c:pt idx="209">
                  <c:v>401.15718861797114</c:v>
                </c:pt>
                <c:pt idx="210">
                  <c:v>401.1571889886842</c:v>
                </c:pt>
                <c:pt idx="211">
                  <c:v>401.15718924966012</c:v>
                </c:pt>
                <c:pt idx="212">
                  <c:v>401.1571886943197</c:v>
                </c:pt>
                <c:pt idx="213">
                  <c:v>401.15718906851259</c:v>
                </c:pt>
                <c:pt idx="214">
                  <c:v>401.15718910662906</c:v>
                </c:pt>
                <c:pt idx="215">
                  <c:v>401.15718878026797</c:v>
                </c:pt>
                <c:pt idx="216">
                  <c:v>401.15718908904239</c:v>
                </c:pt>
              </c:numCache>
            </c:numRef>
          </c:val>
        </c:ser>
        <c:marker val="1"/>
        <c:axId val="77531776"/>
        <c:axId val="77542144"/>
      </c:lineChart>
      <c:dateAx>
        <c:axId val="7753177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77542144"/>
        <c:crosses val="autoZero"/>
        <c:auto val="1"/>
        <c:lblOffset val="100"/>
        <c:majorUnit val="12"/>
        <c:majorTimeUnit val="months"/>
      </c:dateAx>
      <c:valAx>
        <c:axId val="77542144"/>
        <c:scaling>
          <c:orientation val="minMax"/>
        </c:scaling>
        <c:axPos val="l"/>
        <c:majorGridlines/>
        <c:title>
          <c:tx>
            <c:rich>
              <a:bodyPr rot="-5400000" vert="horz"/>
              <a:lstStyle/>
              <a:p>
                <a:pPr>
                  <a:defRPr/>
                </a:pPr>
                <a:r>
                  <a:rPr lang="en-NZ" sz="1400">
                    <a:latin typeface="Arial" pitchFamily="34" charset="0"/>
                    <a:cs typeface="Arial" pitchFamily="34" charset="0"/>
                  </a:rPr>
                  <a:t>Days</a:t>
                </a:r>
                <a:endParaRPr lang="en-NZ">
                  <a:latin typeface="Arial" pitchFamily="34" charset="0"/>
                  <a:cs typeface="Arial" pitchFamily="34" charset="0"/>
                </a:endParaRP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7753177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Parole muster</a:t>
            </a:r>
          </a:p>
        </c:rich>
      </c:tx>
    </c:title>
    <c:plotArea>
      <c:layout/>
      <c:lineChart>
        <c:grouping val="standard"/>
        <c:ser>
          <c:idx val="0"/>
          <c:order val="0"/>
          <c:tx>
            <c:strRef>
              <c:f>'Post-sent musters'!$V$1</c:f>
              <c:strCache>
                <c:ptCount val="1"/>
                <c:pt idx="0">
                  <c:v>Parole</c:v>
                </c:pt>
              </c:strCache>
            </c:strRef>
          </c:tx>
          <c:spPr>
            <a:ln w="38100">
              <a:solidFill>
                <a:schemeClr val="tx2"/>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musters'!$V$2:$V$20</c:f>
              <c:numCache>
                <c:formatCode>_-* #,##0_-;\-* #,##0_-;_-* "-"??_-;_-@_-</c:formatCode>
                <c:ptCount val="19"/>
                <c:pt idx="0">
                  <c:v>1768</c:v>
                </c:pt>
                <c:pt idx="1">
                  <c:v>1843</c:v>
                </c:pt>
                <c:pt idx="2">
                  <c:v>1724</c:v>
                </c:pt>
                <c:pt idx="3">
                  <c:v>1965</c:v>
                </c:pt>
                <c:pt idx="4">
                  <c:v>2088</c:v>
                </c:pt>
                <c:pt idx="5">
                  <c:v>2317</c:v>
                </c:pt>
                <c:pt idx="6">
                  <c:v>2375</c:v>
                </c:pt>
                <c:pt idx="7">
                  <c:v>2446</c:v>
                </c:pt>
                <c:pt idx="8">
                  <c:v>2323</c:v>
                </c:pt>
              </c:numCache>
            </c:numRef>
          </c:val>
        </c:ser>
        <c:ser>
          <c:idx val="2"/>
          <c:order val="1"/>
          <c:tx>
            <c:strRef>
              <c:f>'Post-sent musters'!$X$1</c:f>
              <c:strCache>
                <c:ptCount val="1"/>
                <c:pt idx="0">
                  <c:v>Forecast 2016</c:v>
                </c:pt>
              </c:strCache>
            </c:strRef>
          </c:tx>
          <c:spPr>
            <a:ln w="34925">
              <a:solidFill>
                <a:schemeClr val="tx2">
                  <a:lumMod val="60000"/>
                  <a:lumOff val="40000"/>
                </a:schemeClr>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musters'!$X$2:$X$20</c:f>
              <c:numCache>
                <c:formatCode>General</c:formatCode>
                <c:ptCount val="19"/>
                <c:pt idx="8" formatCode="_-* #,##0_-;\-* #,##0_-;_-* &quot;-&quot;??_-;_-@_-">
                  <c:v>2323</c:v>
                </c:pt>
                <c:pt idx="9" formatCode="_-* #,##0_-;\-* #,##0_-;_-* &quot;-&quot;??_-;_-@_-">
                  <c:v>2340</c:v>
                </c:pt>
                <c:pt idx="10" formatCode="_-* #,##0_-;\-* #,##0_-;_-* &quot;-&quot;??_-;_-@_-">
                  <c:v>2441</c:v>
                </c:pt>
                <c:pt idx="11" formatCode="_-* #,##0_-;\-* #,##0_-;_-* &quot;-&quot;??_-;_-@_-">
                  <c:v>2558</c:v>
                </c:pt>
                <c:pt idx="12" formatCode="_-* #,##0_-;\-* #,##0_-;_-* &quot;-&quot;??_-;_-@_-">
                  <c:v>2565</c:v>
                </c:pt>
                <c:pt idx="13" formatCode="_-* #,##0_-;\-* #,##0_-;_-* &quot;-&quot;??_-;_-@_-">
                  <c:v>2520</c:v>
                </c:pt>
                <c:pt idx="14" formatCode="_-* #,##0_-;\-* #,##0_-;_-* &quot;-&quot;??_-;_-@_-">
                  <c:v>2480</c:v>
                </c:pt>
                <c:pt idx="15" formatCode="_-* #,##0_-;\-* #,##0_-;_-* &quot;-&quot;??_-;_-@_-">
                  <c:v>2482</c:v>
                </c:pt>
                <c:pt idx="16" formatCode="_-* #,##0_-;\-* #,##0_-;_-* &quot;-&quot;??_-;_-@_-">
                  <c:v>2500</c:v>
                </c:pt>
                <c:pt idx="17" formatCode="_-* #,##0_-;\-* #,##0_-;_-* &quot;-&quot;??_-;_-@_-">
                  <c:v>2481</c:v>
                </c:pt>
                <c:pt idx="18" formatCode="_-* #,##0_-;\-* #,##0_-;_-* &quot;-&quot;??_-;_-@_-">
                  <c:v>2503</c:v>
                </c:pt>
              </c:numCache>
            </c:numRef>
          </c:val>
        </c:ser>
        <c:ser>
          <c:idx val="1"/>
          <c:order val="2"/>
          <c:tx>
            <c:strRef>
              <c:f>'Post-sent musters'!$W$1</c:f>
              <c:strCache>
                <c:ptCount val="1"/>
                <c:pt idx="0">
                  <c:v>Forecast 2015</c:v>
                </c:pt>
              </c:strCache>
            </c:strRef>
          </c:tx>
          <c:spPr>
            <a:ln w="34925">
              <a:solidFill>
                <a:srgbClr val="92D050"/>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musters'!$W$2:$W$20</c:f>
              <c:numCache>
                <c:formatCode>_-* #,##0_-;\-* #,##0_-;_-* "-"??_-;_-@_-</c:formatCode>
                <c:ptCount val="19"/>
                <c:pt idx="8">
                  <c:v>2323</c:v>
                </c:pt>
                <c:pt idx="9">
                  <c:v>2372</c:v>
                </c:pt>
                <c:pt idx="10">
                  <c:v>2336</c:v>
                </c:pt>
                <c:pt idx="11">
                  <c:v>2329</c:v>
                </c:pt>
                <c:pt idx="12">
                  <c:v>2329</c:v>
                </c:pt>
                <c:pt idx="13">
                  <c:v>2323</c:v>
                </c:pt>
                <c:pt idx="14">
                  <c:v>2330</c:v>
                </c:pt>
                <c:pt idx="15">
                  <c:v>2330</c:v>
                </c:pt>
                <c:pt idx="16">
                  <c:v>2330</c:v>
                </c:pt>
                <c:pt idx="17">
                  <c:v>2323</c:v>
                </c:pt>
              </c:numCache>
            </c:numRef>
          </c:val>
        </c:ser>
        <c:marker val="1"/>
        <c:axId val="77572736"/>
        <c:axId val="77595392"/>
      </c:lineChart>
      <c:catAx>
        <c:axId val="77572736"/>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7595392"/>
        <c:crosses val="autoZero"/>
        <c:auto val="1"/>
        <c:lblAlgn val="ctr"/>
        <c:lblOffset val="100"/>
        <c:tickLblSkip val="1"/>
      </c:catAx>
      <c:valAx>
        <c:axId val="77595392"/>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7757273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Released</a:t>
            </a:r>
            <a:r>
              <a:rPr lang="en-NZ" baseline="0"/>
              <a:t> on Conditions starts</a:t>
            </a:r>
            <a:endParaRPr lang="en-NZ"/>
          </a:p>
        </c:rich>
      </c:tx>
    </c:title>
    <c:plotArea>
      <c:layout/>
      <c:lineChart>
        <c:grouping val="standard"/>
        <c:ser>
          <c:idx val="0"/>
          <c:order val="0"/>
          <c:tx>
            <c:strRef>
              <c:f>'Post-sent starts'!$G$1</c:f>
              <c:strCache>
                <c:ptCount val="1"/>
                <c:pt idx="0">
                  <c:v>Released on Conditions</c:v>
                </c:pt>
              </c:strCache>
            </c:strRef>
          </c:tx>
          <c:spPr>
            <a:ln w="38100">
              <a:solidFill>
                <a:schemeClr val="tx2"/>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starts'!$G$2:$G$266</c:f>
              <c:numCache>
                <c:formatCode>General</c:formatCode>
                <c:ptCount val="265"/>
                <c:pt idx="0">
                  <c:v>333</c:v>
                </c:pt>
                <c:pt idx="1">
                  <c:v>336</c:v>
                </c:pt>
                <c:pt idx="2">
                  <c:v>352</c:v>
                </c:pt>
                <c:pt idx="3">
                  <c:v>419</c:v>
                </c:pt>
                <c:pt idx="4">
                  <c:v>353</c:v>
                </c:pt>
                <c:pt idx="5">
                  <c:v>404</c:v>
                </c:pt>
                <c:pt idx="6">
                  <c:v>480</c:v>
                </c:pt>
                <c:pt idx="7">
                  <c:v>330</c:v>
                </c:pt>
                <c:pt idx="8">
                  <c:v>369</c:v>
                </c:pt>
                <c:pt idx="9">
                  <c:v>451</c:v>
                </c:pt>
                <c:pt idx="10">
                  <c:v>376</c:v>
                </c:pt>
                <c:pt idx="11">
                  <c:v>399</c:v>
                </c:pt>
                <c:pt idx="12">
                  <c:v>438</c:v>
                </c:pt>
                <c:pt idx="13">
                  <c:v>365</c:v>
                </c:pt>
                <c:pt idx="14">
                  <c:v>465</c:v>
                </c:pt>
                <c:pt idx="15">
                  <c:v>358</c:v>
                </c:pt>
                <c:pt idx="16">
                  <c:v>358</c:v>
                </c:pt>
                <c:pt idx="17">
                  <c:v>441</c:v>
                </c:pt>
                <c:pt idx="18">
                  <c:v>463</c:v>
                </c:pt>
                <c:pt idx="19">
                  <c:v>354</c:v>
                </c:pt>
                <c:pt idx="20">
                  <c:v>364</c:v>
                </c:pt>
                <c:pt idx="21">
                  <c:v>449</c:v>
                </c:pt>
                <c:pt idx="22">
                  <c:v>365</c:v>
                </c:pt>
                <c:pt idx="23">
                  <c:v>481</c:v>
                </c:pt>
                <c:pt idx="24">
                  <c:v>376</c:v>
                </c:pt>
                <c:pt idx="25">
                  <c:v>416</c:v>
                </c:pt>
                <c:pt idx="26">
                  <c:v>420</c:v>
                </c:pt>
                <c:pt idx="27">
                  <c:v>372</c:v>
                </c:pt>
                <c:pt idx="28">
                  <c:v>413</c:v>
                </c:pt>
                <c:pt idx="29">
                  <c:v>440</c:v>
                </c:pt>
                <c:pt idx="30">
                  <c:v>431</c:v>
                </c:pt>
                <c:pt idx="31">
                  <c:v>384</c:v>
                </c:pt>
                <c:pt idx="32">
                  <c:v>365</c:v>
                </c:pt>
                <c:pt idx="33">
                  <c:v>360</c:v>
                </c:pt>
                <c:pt idx="34">
                  <c:v>397</c:v>
                </c:pt>
                <c:pt idx="35">
                  <c:v>521</c:v>
                </c:pt>
                <c:pt idx="36">
                  <c:v>367</c:v>
                </c:pt>
                <c:pt idx="37">
                  <c:v>448</c:v>
                </c:pt>
                <c:pt idx="38">
                  <c:v>474</c:v>
                </c:pt>
                <c:pt idx="39">
                  <c:v>394</c:v>
                </c:pt>
                <c:pt idx="40">
                  <c:v>467</c:v>
                </c:pt>
                <c:pt idx="41">
                  <c:v>414</c:v>
                </c:pt>
                <c:pt idx="42">
                  <c:v>450</c:v>
                </c:pt>
                <c:pt idx="43">
                  <c:v>318</c:v>
                </c:pt>
                <c:pt idx="44">
                  <c:v>343</c:v>
                </c:pt>
                <c:pt idx="45">
                  <c:v>299</c:v>
                </c:pt>
                <c:pt idx="46">
                  <c:v>377</c:v>
                </c:pt>
                <c:pt idx="47">
                  <c:v>347</c:v>
                </c:pt>
                <c:pt idx="48">
                  <c:v>285</c:v>
                </c:pt>
                <c:pt idx="49">
                  <c:v>355</c:v>
                </c:pt>
                <c:pt idx="50">
                  <c:v>333</c:v>
                </c:pt>
                <c:pt idx="51">
                  <c:v>347</c:v>
                </c:pt>
                <c:pt idx="52">
                  <c:v>383</c:v>
                </c:pt>
                <c:pt idx="53">
                  <c:v>315</c:v>
                </c:pt>
                <c:pt idx="54">
                  <c:v>361</c:v>
                </c:pt>
                <c:pt idx="55">
                  <c:v>296</c:v>
                </c:pt>
                <c:pt idx="56">
                  <c:v>302</c:v>
                </c:pt>
                <c:pt idx="57">
                  <c:v>308</c:v>
                </c:pt>
                <c:pt idx="58">
                  <c:v>391</c:v>
                </c:pt>
                <c:pt idx="59">
                  <c:v>374</c:v>
                </c:pt>
                <c:pt idx="60">
                  <c:v>374</c:v>
                </c:pt>
                <c:pt idx="61">
                  <c:v>408</c:v>
                </c:pt>
                <c:pt idx="62">
                  <c:v>393</c:v>
                </c:pt>
                <c:pt idx="63">
                  <c:v>459</c:v>
                </c:pt>
                <c:pt idx="64">
                  <c:v>399</c:v>
                </c:pt>
                <c:pt idx="65">
                  <c:v>386</c:v>
                </c:pt>
                <c:pt idx="66">
                  <c:v>472</c:v>
                </c:pt>
                <c:pt idx="67">
                  <c:v>287</c:v>
                </c:pt>
                <c:pt idx="68">
                  <c:v>325</c:v>
                </c:pt>
                <c:pt idx="69">
                  <c:v>406</c:v>
                </c:pt>
                <c:pt idx="70">
                  <c:v>343</c:v>
                </c:pt>
                <c:pt idx="71">
                  <c:v>306</c:v>
                </c:pt>
                <c:pt idx="72">
                  <c:v>389</c:v>
                </c:pt>
                <c:pt idx="73">
                  <c:v>380</c:v>
                </c:pt>
                <c:pt idx="74">
                  <c:v>338</c:v>
                </c:pt>
                <c:pt idx="75">
                  <c:v>412</c:v>
                </c:pt>
                <c:pt idx="76">
                  <c:v>333</c:v>
                </c:pt>
                <c:pt idx="77">
                  <c:v>362</c:v>
                </c:pt>
                <c:pt idx="78">
                  <c:v>427</c:v>
                </c:pt>
                <c:pt idx="79">
                  <c:v>302</c:v>
                </c:pt>
                <c:pt idx="80">
                  <c:v>280</c:v>
                </c:pt>
                <c:pt idx="81">
                  <c:v>369</c:v>
                </c:pt>
                <c:pt idx="82">
                  <c:v>354</c:v>
                </c:pt>
                <c:pt idx="83">
                  <c:v>356</c:v>
                </c:pt>
                <c:pt idx="84">
                  <c:v>398</c:v>
                </c:pt>
                <c:pt idx="85">
                  <c:v>321</c:v>
                </c:pt>
                <c:pt idx="86">
                  <c:v>395</c:v>
                </c:pt>
                <c:pt idx="87">
                  <c:v>354</c:v>
                </c:pt>
                <c:pt idx="88">
                  <c:v>325</c:v>
                </c:pt>
                <c:pt idx="89">
                  <c:v>363</c:v>
                </c:pt>
                <c:pt idx="90">
                  <c:v>393</c:v>
                </c:pt>
                <c:pt idx="91">
                  <c:v>284</c:v>
                </c:pt>
                <c:pt idx="92">
                  <c:v>360</c:v>
                </c:pt>
                <c:pt idx="93">
                  <c:v>308</c:v>
                </c:pt>
                <c:pt idx="94">
                  <c:v>301</c:v>
                </c:pt>
                <c:pt idx="95">
                  <c:v>379</c:v>
                </c:pt>
                <c:pt idx="96">
                  <c:v>310</c:v>
                </c:pt>
                <c:pt idx="97">
                  <c:v>327</c:v>
                </c:pt>
                <c:pt idx="98">
                  <c:v>338</c:v>
                </c:pt>
                <c:pt idx="99">
                  <c:v>311</c:v>
                </c:pt>
                <c:pt idx="100">
                  <c:v>355</c:v>
                </c:pt>
                <c:pt idx="101">
                  <c:v>340</c:v>
                </c:pt>
                <c:pt idx="102">
                  <c:v>411</c:v>
                </c:pt>
                <c:pt idx="103">
                  <c:v>293</c:v>
                </c:pt>
                <c:pt idx="104">
                  <c:v>327</c:v>
                </c:pt>
                <c:pt idx="105">
                  <c:v>309</c:v>
                </c:pt>
                <c:pt idx="106">
                  <c:v>292</c:v>
                </c:pt>
                <c:pt idx="107">
                  <c:v>384</c:v>
                </c:pt>
                <c:pt idx="108">
                  <c:v>320</c:v>
                </c:pt>
                <c:pt idx="109">
                  <c:v>393</c:v>
                </c:pt>
                <c:pt idx="110">
                  <c:v>275</c:v>
                </c:pt>
                <c:pt idx="111">
                  <c:v>325</c:v>
                </c:pt>
                <c:pt idx="112">
                  <c:v>374</c:v>
                </c:pt>
                <c:pt idx="113">
                  <c:v>310</c:v>
                </c:pt>
                <c:pt idx="114">
                  <c:v>348</c:v>
                </c:pt>
                <c:pt idx="115">
                  <c:v>274</c:v>
                </c:pt>
                <c:pt idx="116">
                  <c:v>264</c:v>
                </c:pt>
                <c:pt idx="117">
                  <c:v>274</c:v>
                </c:pt>
                <c:pt idx="118">
                  <c:v>333</c:v>
                </c:pt>
                <c:pt idx="119">
                  <c:v>306</c:v>
                </c:pt>
                <c:pt idx="120">
                  <c:v>334</c:v>
                </c:pt>
                <c:pt idx="121">
                  <c:v>374</c:v>
                </c:pt>
                <c:pt idx="122">
                  <c:v>305</c:v>
                </c:pt>
                <c:pt idx="123">
                  <c:v>313</c:v>
                </c:pt>
                <c:pt idx="124" formatCode="#,##0">
                  <c:v>380</c:v>
                </c:pt>
                <c:pt idx="125" formatCode="#,##0">
                  <c:v>299</c:v>
                </c:pt>
                <c:pt idx="126" formatCode="#,##0">
                  <c:v>377</c:v>
                </c:pt>
                <c:pt idx="127" formatCode="#,##0">
                  <c:v>284</c:v>
                </c:pt>
                <c:pt idx="128" formatCode="#,##0">
                  <c:v>281</c:v>
                </c:pt>
                <c:pt idx="129" formatCode="#,##0">
                  <c:v>338</c:v>
                </c:pt>
                <c:pt idx="130" formatCode="#,##0">
                  <c:v>354</c:v>
                </c:pt>
                <c:pt idx="131" formatCode="#,##0">
                  <c:v>312</c:v>
                </c:pt>
                <c:pt idx="132" formatCode="#,##0">
                  <c:v>371</c:v>
                </c:pt>
                <c:pt idx="133" formatCode="#,##0">
                  <c:v>382</c:v>
                </c:pt>
                <c:pt idx="134" formatCode="#,##0">
                  <c:v>310</c:v>
                </c:pt>
                <c:pt idx="135" formatCode="#,##0">
                  <c:v>392</c:v>
                </c:pt>
                <c:pt idx="136" formatCode="#,##0">
                  <c:v>334</c:v>
                </c:pt>
                <c:pt idx="137">
                  <c:v>339</c:v>
                </c:pt>
                <c:pt idx="138">
                  <c:v>464</c:v>
                </c:pt>
                <c:pt idx="139">
                  <c:v>320</c:v>
                </c:pt>
                <c:pt idx="140">
                  <c:v>370</c:v>
                </c:pt>
                <c:pt idx="141">
                  <c:v>417</c:v>
                </c:pt>
                <c:pt idx="142">
                  <c:v>380</c:v>
                </c:pt>
                <c:pt idx="143">
                  <c:v>375</c:v>
                </c:pt>
                <c:pt idx="144">
                  <c:v>435</c:v>
                </c:pt>
                <c:pt idx="145">
                  <c:v>378</c:v>
                </c:pt>
                <c:pt idx="146">
                  <c:v>471</c:v>
                </c:pt>
                <c:pt idx="147">
                  <c:v>416</c:v>
                </c:pt>
              </c:numCache>
            </c:numRef>
          </c:val>
        </c:ser>
        <c:ser>
          <c:idx val="2"/>
          <c:order val="1"/>
          <c:tx>
            <c:strRef>
              <c:f>'Post-sent starts'!$K$1</c:f>
              <c:strCache>
                <c:ptCount val="1"/>
                <c:pt idx="0">
                  <c:v>Forecast 2016</c:v>
                </c:pt>
              </c:strCache>
            </c:strRef>
          </c:tx>
          <c:spPr>
            <a:ln w="34925">
              <a:solidFill>
                <a:schemeClr val="tx2">
                  <a:lumMod val="60000"/>
                  <a:lumOff val="40000"/>
                </a:schemeClr>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starts'!$J$2:$J$266</c:f>
              <c:numCache>
                <c:formatCode>General</c:formatCode>
                <c:ptCount val="265"/>
                <c:pt idx="145" formatCode="#,##0">
                  <c:v>378</c:v>
                </c:pt>
                <c:pt idx="146" formatCode="#,##0">
                  <c:v>471</c:v>
                </c:pt>
                <c:pt idx="147" formatCode="#,##0">
                  <c:v>416</c:v>
                </c:pt>
                <c:pt idx="148" formatCode="#,##0">
                  <c:v>439.25829787263376</c:v>
                </c:pt>
                <c:pt idx="149" formatCode="#,##0">
                  <c:v>470.44613919405242</c:v>
                </c:pt>
                <c:pt idx="150" formatCode="#,##0">
                  <c:v>501.45074079307312</c:v>
                </c:pt>
                <c:pt idx="151" formatCode="#,##0">
                  <c:v>382.78890657006605</c:v>
                </c:pt>
                <c:pt idx="152" formatCode="#,##0">
                  <c:v>436.40801683348008</c:v>
                </c:pt>
                <c:pt idx="153" formatCode="#,##0">
                  <c:v>453.43848037669142</c:v>
                </c:pt>
                <c:pt idx="154" formatCode="#,##0">
                  <c:v>443.98264708104944</c:v>
                </c:pt>
                <c:pt idx="155" formatCode="#,##0">
                  <c:v>458.14908095118727</c:v>
                </c:pt>
                <c:pt idx="156" formatCode="#,##0">
                  <c:v>453.91290995080158</c:v>
                </c:pt>
                <c:pt idx="157" formatCode="#,##0">
                  <c:v>462.33287582098302</c:v>
                </c:pt>
                <c:pt idx="158" formatCode="#,##0">
                  <c:v>477.67402640543429</c:v>
                </c:pt>
                <c:pt idx="159" formatCode="#,##0">
                  <c:v>442.40841745465235</c:v>
                </c:pt>
                <c:pt idx="160" formatCode="#,##0">
                  <c:v>460.02110796677107</c:v>
                </c:pt>
                <c:pt idx="161" formatCode="#,##0">
                  <c:v>459.71291250952896</c:v>
                </c:pt>
                <c:pt idx="162" formatCode="#,##0">
                  <c:v>498.37343759556649</c:v>
                </c:pt>
                <c:pt idx="163" formatCode="#,##0">
                  <c:v>404.43059458825871</c:v>
                </c:pt>
                <c:pt idx="164" formatCode="#,##0">
                  <c:v>448.38002842823659</c:v>
                </c:pt>
                <c:pt idx="165" formatCode="#,##0">
                  <c:v>465.17720760158369</c:v>
                </c:pt>
                <c:pt idx="166" formatCode="#,##0">
                  <c:v>477.15460935931026</c:v>
                </c:pt>
                <c:pt idx="167" formatCode="#,##0">
                  <c:v>466.11274489068779</c:v>
                </c:pt>
                <c:pt idx="168" formatCode="#,##0">
                  <c:v>483.87326719555165</c:v>
                </c:pt>
                <c:pt idx="169" formatCode="#,##0">
                  <c:v>480.9020289314131</c:v>
                </c:pt>
                <c:pt idx="170" formatCode="#,##0">
                  <c:v>483.20217362168955</c:v>
                </c:pt>
                <c:pt idx="171" formatCode="#,##0">
                  <c:v>464.05547282082881</c:v>
                </c:pt>
                <c:pt idx="172" formatCode="#,##0">
                  <c:v>475.32625528360603</c:v>
                </c:pt>
                <c:pt idx="173" formatCode="#,##0">
                  <c:v>466.4072893236966</c:v>
                </c:pt>
                <c:pt idx="174" formatCode="#,##0">
                  <c:v>524.45852703367552</c:v>
                </c:pt>
                <c:pt idx="175" formatCode="#,##0">
                  <c:v>421.71179174656947</c:v>
                </c:pt>
                <c:pt idx="176" formatCode="#,##0">
                  <c:v>443.53108211124714</c:v>
                </c:pt>
                <c:pt idx="177" formatCode="#,##0">
                  <c:v>472.42377706703132</c:v>
                </c:pt>
                <c:pt idx="178" formatCode="#,##0">
                  <c:v>473.79037942539401</c:v>
                </c:pt>
                <c:pt idx="179" formatCode="#,##0">
                  <c:v>461.70356231122503</c:v>
                </c:pt>
                <c:pt idx="180" formatCode="#,##0">
                  <c:v>487.87674578108295</c:v>
                </c:pt>
                <c:pt idx="181" formatCode="#,##0">
                  <c:v>490.31203457161047</c:v>
                </c:pt>
                <c:pt idx="182" formatCode="#,##0">
                  <c:v>494.52260591306981</c:v>
                </c:pt>
                <c:pt idx="183" formatCode="#,##0">
                  <c:v>476.19056182743662</c:v>
                </c:pt>
                <c:pt idx="184" formatCode="#,##0">
                  <c:v>475.38125062079502</c:v>
                </c:pt>
                <c:pt idx="185" formatCode="#,##0">
                  <c:v>469.18195026734509</c:v>
                </c:pt>
                <c:pt idx="186" formatCode="#,##0">
                  <c:v>525.28280234015006</c:v>
                </c:pt>
                <c:pt idx="187" formatCode="#,##0">
                  <c:v>415.96277881984844</c:v>
                </c:pt>
                <c:pt idx="188" formatCode="#,##0">
                  <c:v>450.97809476957218</c:v>
                </c:pt>
                <c:pt idx="189" formatCode="#,##0">
                  <c:v>477.35567532053238</c:v>
                </c:pt>
                <c:pt idx="190" formatCode="#,##0">
                  <c:v>473.2601138501409</c:v>
                </c:pt>
                <c:pt idx="191" formatCode="#,##0">
                  <c:v>465.94823144686245</c:v>
                </c:pt>
                <c:pt idx="192" formatCode="#,##0">
                  <c:v>490.12379651887119</c:v>
                </c:pt>
                <c:pt idx="193" formatCode="#,##0">
                  <c:v>489.36468106280137</c:v>
                </c:pt>
                <c:pt idx="194" formatCode="#,##0">
                  <c:v>496.90234557258265</c:v>
                </c:pt>
                <c:pt idx="195" formatCode="#,##0">
                  <c:v>479.14131760411902</c:v>
                </c:pt>
                <c:pt idx="196" formatCode="#,##0">
                  <c:v>478.96543210871999</c:v>
                </c:pt>
                <c:pt idx="197" formatCode="#,##0">
                  <c:v>477.3850013579613</c:v>
                </c:pt>
                <c:pt idx="198" formatCode="#,##0">
                  <c:v>531.90062557029569</c:v>
                </c:pt>
                <c:pt idx="199" formatCode="#,##0">
                  <c:v>422.44106933733747</c:v>
                </c:pt>
                <c:pt idx="200" formatCode="#,##0">
                  <c:v>456.04652832882329</c:v>
                </c:pt>
                <c:pt idx="201" formatCode="#,##0">
                  <c:v>480.83318028635227</c:v>
                </c:pt>
                <c:pt idx="202" formatCode="#,##0">
                  <c:v>478.34140612195392</c:v>
                </c:pt>
                <c:pt idx="203" formatCode="#,##0">
                  <c:v>471.31053024764276</c:v>
                </c:pt>
                <c:pt idx="204" formatCode="#,##0">
                  <c:v>492.50088437113044</c:v>
                </c:pt>
                <c:pt idx="205" formatCode="#,##0">
                  <c:v>494.05764521646807</c:v>
                </c:pt>
                <c:pt idx="206" formatCode="#,##0">
                  <c:v>501.51414148909635</c:v>
                </c:pt>
                <c:pt idx="207" formatCode="#,##0">
                  <c:v>481.748355871017</c:v>
                </c:pt>
                <c:pt idx="208" formatCode="#,##0">
                  <c:v>481.25979369660263</c:v>
                </c:pt>
                <c:pt idx="209" formatCode="#,##0">
                  <c:v>477.74914896272116</c:v>
                </c:pt>
                <c:pt idx="210" formatCode="#,##0">
                  <c:v>531.28969750035117</c:v>
                </c:pt>
                <c:pt idx="211" formatCode="#,##0">
                  <c:v>423.67802228509674</c:v>
                </c:pt>
                <c:pt idx="212" formatCode="#,##0">
                  <c:v>459.20733355615437</c:v>
                </c:pt>
                <c:pt idx="213" formatCode="#,##0">
                  <c:v>484.58989335778648</c:v>
                </c:pt>
                <c:pt idx="214" formatCode="#,##0">
                  <c:v>482.88228798652358</c:v>
                </c:pt>
                <c:pt idx="215" formatCode="#,##0">
                  <c:v>475.25441255772046</c:v>
                </c:pt>
                <c:pt idx="216" formatCode="#,##0">
                  <c:v>496.87440013120579</c:v>
                </c:pt>
                <c:pt idx="217" formatCode="#,##0">
                  <c:v>500.2812119658094</c:v>
                </c:pt>
                <c:pt idx="218" formatCode="#,##0">
                  <c:v>507.60470770202159</c:v>
                </c:pt>
                <c:pt idx="219" formatCode="#,##0">
                  <c:v>488.52023156769815</c:v>
                </c:pt>
                <c:pt idx="220" formatCode="#,##0">
                  <c:v>490.35588404857367</c:v>
                </c:pt>
                <c:pt idx="221" formatCode="#,##0">
                  <c:v>486.50360004694409</c:v>
                </c:pt>
                <c:pt idx="222" formatCode="#,##0">
                  <c:v>541.27477738898904</c:v>
                </c:pt>
                <c:pt idx="223" formatCode="#,##0">
                  <c:v>433.83661322718194</c:v>
                </c:pt>
                <c:pt idx="224" formatCode="#,##0">
                  <c:v>466.99511023590077</c:v>
                </c:pt>
                <c:pt idx="225" formatCode="#,##0">
                  <c:v>491.6813374725682</c:v>
                </c:pt>
                <c:pt idx="226" formatCode="#,##0">
                  <c:v>490.37241353759134</c:v>
                </c:pt>
                <c:pt idx="227" formatCode="#,##0">
                  <c:v>483.2243112325437</c:v>
                </c:pt>
                <c:pt idx="228" formatCode="#,##0">
                  <c:v>505.65551669633345</c:v>
                </c:pt>
                <c:pt idx="229" formatCode="#,##0">
                  <c:v>508.03967400067501</c:v>
                </c:pt>
                <c:pt idx="230" formatCode="#,##0">
                  <c:v>515.45588202970362</c:v>
                </c:pt>
                <c:pt idx="231" formatCode="#,##0">
                  <c:v>496.59782789491163</c:v>
                </c:pt>
                <c:pt idx="232" formatCode="#,##0">
                  <c:v>498.16713408028085</c:v>
                </c:pt>
                <c:pt idx="233" formatCode="#,##0">
                  <c:v>495.97934907608743</c:v>
                </c:pt>
                <c:pt idx="234" formatCode="#,##0">
                  <c:v>551.14169429303217</c:v>
                </c:pt>
                <c:pt idx="235" formatCode="#,##0">
                  <c:v>443.13505127950407</c:v>
                </c:pt>
                <c:pt idx="236" formatCode="#,##0">
                  <c:v>478.64524350118609</c:v>
                </c:pt>
                <c:pt idx="237" formatCode="#,##0">
                  <c:v>503.35214884055921</c:v>
                </c:pt>
                <c:pt idx="238" formatCode="#,##0">
                  <c:v>501.30845944892178</c:v>
                </c:pt>
                <c:pt idx="239" formatCode="#,##0">
                  <c:v>493.04275446966847</c:v>
                </c:pt>
                <c:pt idx="240" formatCode="#,##0">
                  <c:v>514.68537967652333</c:v>
                </c:pt>
                <c:pt idx="241" formatCode="#,##0">
                  <c:v>516.04140249451507</c:v>
                </c:pt>
                <c:pt idx="242" formatCode="#,##0">
                  <c:v>522.43862440201451</c:v>
                </c:pt>
                <c:pt idx="243" formatCode="#,##0">
                  <c:v>503.43989452561868</c:v>
                </c:pt>
                <c:pt idx="244" formatCode="#,##0">
                  <c:v>504.2501295816337</c:v>
                </c:pt>
                <c:pt idx="245" formatCode="#,##0">
                  <c:v>499.72818375899624</c:v>
                </c:pt>
                <c:pt idx="246" formatCode="#,##0">
                  <c:v>553.93219942478856</c:v>
                </c:pt>
                <c:pt idx="247" formatCode="#,##0">
                  <c:v>445.77134484355099</c:v>
                </c:pt>
                <c:pt idx="248" formatCode="#,##0">
                  <c:v>478.21679711292819</c:v>
                </c:pt>
                <c:pt idx="249" formatCode="#,##0">
                  <c:v>503.58642345055887</c:v>
                </c:pt>
                <c:pt idx="250" formatCode="#,##0">
                  <c:v>501.71495470955756</c:v>
                </c:pt>
                <c:pt idx="251" formatCode="#,##0">
                  <c:v>494.31231214109977</c:v>
                </c:pt>
                <c:pt idx="252" formatCode="#,##0">
                  <c:v>516.42316507411306</c:v>
                </c:pt>
                <c:pt idx="253" formatCode="#,##0">
                  <c:v>519.07903045012677</c:v>
                </c:pt>
                <c:pt idx="254" formatCode="#,##0">
                  <c:v>526.20470929911153</c:v>
                </c:pt>
                <c:pt idx="255" formatCode="#,##0">
                  <c:v>507.03253265933284</c:v>
                </c:pt>
                <c:pt idx="256" formatCode="#,##0">
                  <c:v>507.68715356579952</c:v>
                </c:pt>
                <c:pt idx="257" formatCode="#,##0">
                  <c:v>504.26266190672004</c:v>
                </c:pt>
                <c:pt idx="258" formatCode="#,##0">
                  <c:v>558.71433039709291</c:v>
                </c:pt>
                <c:pt idx="259" formatCode="#,##0">
                  <c:v>450.92511944070066</c:v>
                </c:pt>
                <c:pt idx="260" formatCode="#,##0">
                  <c:v>485.01726260803503</c:v>
                </c:pt>
                <c:pt idx="261" formatCode="#,##0">
                  <c:v>509.66227562235775</c:v>
                </c:pt>
                <c:pt idx="262" formatCode="#,##0">
                  <c:v>508.31013397139895</c:v>
                </c:pt>
                <c:pt idx="263" formatCode="#,##0">
                  <c:v>501.3257501365926</c:v>
                </c:pt>
                <c:pt idx="264" formatCode="#,##0">
                  <c:v>523.22032090261496</c:v>
                </c:pt>
              </c:numCache>
            </c:numRef>
          </c:val>
        </c:ser>
        <c:ser>
          <c:idx val="1"/>
          <c:order val="2"/>
          <c:tx>
            <c:strRef>
              <c:f>'Post-sent starts'!$I$1</c:f>
              <c:strCache>
                <c:ptCount val="1"/>
                <c:pt idx="0">
                  <c:v>Forecast 2015</c:v>
                </c:pt>
              </c:strCache>
            </c:strRef>
          </c:tx>
          <c:spPr>
            <a:ln w="34925">
              <a:solidFill>
                <a:srgbClr val="92D050"/>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starts'!$H$2:$H$266</c:f>
              <c:numCache>
                <c:formatCode>General</c:formatCode>
                <c:ptCount val="265"/>
                <c:pt idx="133" formatCode="#,##0">
                  <c:v>382</c:v>
                </c:pt>
                <c:pt idx="134" formatCode="#,##0">
                  <c:v>310</c:v>
                </c:pt>
                <c:pt idx="135" formatCode="#,##0">
                  <c:v>392</c:v>
                </c:pt>
                <c:pt idx="136" formatCode="#,##0">
                  <c:v>334</c:v>
                </c:pt>
                <c:pt idx="137" formatCode="#,##0">
                  <c:v>309.95122161322286</c:v>
                </c:pt>
                <c:pt idx="138" formatCode="#,##0">
                  <c:v>405.9167260926082</c:v>
                </c:pt>
                <c:pt idx="139" formatCode="#,##0">
                  <c:v>268.24783402993694</c:v>
                </c:pt>
                <c:pt idx="140" formatCode="#,##0">
                  <c:v>276.91249354952089</c:v>
                </c:pt>
                <c:pt idx="141" formatCode="#,##0">
                  <c:v>333.2093298560132</c:v>
                </c:pt>
                <c:pt idx="142" formatCode="#,##0">
                  <c:v>349.95330994113294</c:v>
                </c:pt>
                <c:pt idx="143" formatCode="#,##0">
                  <c:v>298.34176888405523</c:v>
                </c:pt>
                <c:pt idx="144" formatCode="#,##0">
                  <c:v>363.07040951828026</c:v>
                </c:pt>
                <c:pt idx="145" formatCode="#,##0">
                  <c:v>356.03767283335395</c:v>
                </c:pt>
                <c:pt idx="146" formatCode="#,##0">
                  <c:v>308.07235072594699</c:v>
                </c:pt>
                <c:pt idx="147" formatCode="#,##0">
                  <c:v>385.1992954675822</c:v>
                </c:pt>
                <c:pt idx="148" formatCode="#,##0">
                  <c:v>358.1863674874221</c:v>
                </c:pt>
                <c:pt idx="149" formatCode="#,##0">
                  <c:v>306.59231886906036</c:v>
                </c:pt>
                <c:pt idx="150" formatCode="#,##0">
                  <c:v>397.60568779165135</c:v>
                </c:pt>
                <c:pt idx="151" formatCode="#,##0">
                  <c:v>260.47317345157688</c:v>
                </c:pt>
                <c:pt idx="152" formatCode="#,##0">
                  <c:v>277.39365612601199</c:v>
                </c:pt>
                <c:pt idx="153" formatCode="#,##0">
                  <c:v>343.29409312492055</c:v>
                </c:pt>
                <c:pt idx="154" formatCode="#,##0">
                  <c:v>345.46707223402046</c:v>
                </c:pt>
                <c:pt idx="155" formatCode="#,##0">
                  <c:v>309.95197290282954</c:v>
                </c:pt>
                <c:pt idx="156" formatCode="#,##0">
                  <c:v>375.98867380350225</c:v>
                </c:pt>
                <c:pt idx="157" formatCode="#,##0">
                  <c:v>362.92570345224777</c:v>
                </c:pt>
                <c:pt idx="158" formatCode="#,##0">
                  <c:v>316.42920902242878</c:v>
                </c:pt>
                <c:pt idx="159" formatCode="#,##0">
                  <c:v>393.06224528382143</c:v>
                </c:pt>
                <c:pt idx="160" formatCode="#,##0">
                  <c:v>367.66133851315453</c:v>
                </c:pt>
                <c:pt idx="161" formatCode="#,##0">
                  <c:v>320.09843892733772</c:v>
                </c:pt>
                <c:pt idx="162" formatCode="#,##0">
                  <c:v>406.53675582423239</c:v>
                </c:pt>
                <c:pt idx="163" formatCode="#,##0">
                  <c:v>267.10025913907339</c:v>
                </c:pt>
                <c:pt idx="164" formatCode="#,##0">
                  <c:v>280.98481183108908</c:v>
                </c:pt>
                <c:pt idx="165" formatCode="#,##0">
                  <c:v>341.45748799459619</c:v>
                </c:pt>
                <c:pt idx="166" formatCode="#,##0">
                  <c:v>343.35100525951782</c:v>
                </c:pt>
                <c:pt idx="167" formatCode="#,##0">
                  <c:v>304.63406235263085</c:v>
                </c:pt>
                <c:pt idx="168" formatCode="#,##0">
                  <c:v>368.26841113049994</c:v>
                </c:pt>
                <c:pt idx="169" formatCode="#,##0">
                  <c:v>357.18005024097096</c:v>
                </c:pt>
                <c:pt idx="170" formatCode="#,##0">
                  <c:v>311.81330615505584</c:v>
                </c:pt>
                <c:pt idx="171" formatCode="#,##0">
                  <c:v>388.87261582922758</c:v>
                </c:pt>
                <c:pt idx="172" formatCode="#,##0">
                  <c:v>366.7087761903573</c:v>
                </c:pt>
                <c:pt idx="173" formatCode="#,##0">
                  <c:v>316.91648817210051</c:v>
                </c:pt>
                <c:pt idx="174" formatCode="#,##0">
                  <c:v>403.11549033435705</c:v>
                </c:pt>
                <c:pt idx="175" formatCode="#,##0">
                  <c:v>265.55674586801865</c:v>
                </c:pt>
                <c:pt idx="176" formatCode="#,##0">
                  <c:v>282.67965611054916</c:v>
                </c:pt>
                <c:pt idx="177" formatCode="#,##0">
                  <c:v>343.62772315674692</c:v>
                </c:pt>
                <c:pt idx="178" formatCode="#,##0">
                  <c:v>349.35640638915891</c:v>
                </c:pt>
                <c:pt idx="179" formatCode="#,##0">
                  <c:v>310.59124658600251</c:v>
                </c:pt>
                <c:pt idx="180" formatCode="#,##0">
                  <c:v>374.73111621401807</c:v>
                </c:pt>
                <c:pt idx="181" formatCode="#,##0">
                  <c:v>363.8657658406687</c:v>
                </c:pt>
                <c:pt idx="182" formatCode="#,##0">
                  <c:v>317.65873052359245</c:v>
                </c:pt>
                <c:pt idx="183" formatCode="#,##0">
                  <c:v>393.36420159104352</c:v>
                </c:pt>
                <c:pt idx="184" formatCode="#,##0">
                  <c:v>370.93310367682824</c:v>
                </c:pt>
                <c:pt idx="185" formatCode="#,##0">
                  <c:v>322.36338308870819</c:v>
                </c:pt>
                <c:pt idx="186" formatCode="#,##0">
                  <c:v>408.9421709651491</c:v>
                </c:pt>
                <c:pt idx="187" formatCode="#,##0">
                  <c:v>272.23857066219108</c:v>
                </c:pt>
                <c:pt idx="188" formatCode="#,##0">
                  <c:v>288.7572342138526</c:v>
                </c:pt>
                <c:pt idx="189" formatCode="#,##0">
                  <c:v>347.75895365783447</c:v>
                </c:pt>
                <c:pt idx="190" formatCode="#,##0">
                  <c:v>351.75784619394386</c:v>
                </c:pt>
                <c:pt idx="191" formatCode="#,##0">
                  <c:v>313.77108162349253</c:v>
                </c:pt>
                <c:pt idx="192" formatCode="#,##0">
                  <c:v>376.86765227467043</c:v>
                </c:pt>
                <c:pt idx="193" formatCode="#,##0">
                  <c:v>366.8436903880629</c:v>
                </c:pt>
                <c:pt idx="194" formatCode="#,##0">
                  <c:v>320.69588514188206</c:v>
                </c:pt>
                <c:pt idx="195" formatCode="#,##0">
                  <c:v>395.73190579072349</c:v>
                </c:pt>
                <c:pt idx="196" formatCode="#,##0">
                  <c:v>371.98763720511954</c:v>
                </c:pt>
                <c:pt idx="197" formatCode="#,##0">
                  <c:v>322.1608054636568</c:v>
                </c:pt>
                <c:pt idx="198" formatCode="#,##0">
                  <c:v>408.85395775250487</c:v>
                </c:pt>
                <c:pt idx="199" formatCode="#,##0">
                  <c:v>270.95432313957889</c:v>
                </c:pt>
                <c:pt idx="200" formatCode="#,##0">
                  <c:v>285.01716636464823</c:v>
                </c:pt>
                <c:pt idx="201" formatCode="#,##0">
                  <c:v>344.28312786889205</c:v>
                </c:pt>
                <c:pt idx="202" formatCode="#,##0">
                  <c:v>347.96270020581022</c:v>
                </c:pt>
                <c:pt idx="203" formatCode="#,##0">
                  <c:v>309.60578281345289</c:v>
                </c:pt>
                <c:pt idx="204" formatCode="#,##0">
                  <c:v>373.35204259692449</c:v>
                </c:pt>
                <c:pt idx="205" formatCode="#,##0">
                  <c:v>362.26809219919568</c:v>
                </c:pt>
                <c:pt idx="206" formatCode="#,##0">
                  <c:v>315.94623653066247</c:v>
                </c:pt>
                <c:pt idx="207" formatCode="#,##0">
                  <c:v>390.21224741503278</c:v>
                </c:pt>
                <c:pt idx="208" formatCode="#,##0">
                  <c:v>366.716236587369</c:v>
                </c:pt>
                <c:pt idx="209" formatCode="#,##0">
                  <c:v>317.42878990228007</c:v>
                </c:pt>
                <c:pt idx="210" formatCode="#,##0">
                  <c:v>403.37363488962626</c:v>
                </c:pt>
                <c:pt idx="211" formatCode="#,##0">
                  <c:v>266.27287336092166</c:v>
                </c:pt>
                <c:pt idx="212" formatCode="#,##0">
                  <c:v>282.25363293163895</c:v>
                </c:pt>
                <c:pt idx="213" formatCode="#,##0">
                  <c:v>342.44947507859445</c:v>
                </c:pt>
                <c:pt idx="214" formatCode="#,##0">
                  <c:v>347.57501015040771</c:v>
                </c:pt>
                <c:pt idx="215" formatCode="#,##0">
                  <c:v>310.11249193788183</c:v>
                </c:pt>
                <c:pt idx="216" formatCode="#,##0">
                  <c:v>372.76668248340104</c:v>
                </c:pt>
                <c:pt idx="217" formatCode="#,##0">
                  <c:v>362.07076752352071</c:v>
                </c:pt>
                <c:pt idx="218" formatCode="#,##0">
                  <c:v>316.09088660498531</c:v>
                </c:pt>
                <c:pt idx="219" formatCode="#,##0">
                  <c:v>391.4865170242735</c:v>
                </c:pt>
                <c:pt idx="220" formatCode="#,##0">
                  <c:v>368.81510162342329</c:v>
                </c:pt>
                <c:pt idx="221" formatCode="#,##0">
                  <c:v>319.20517188904023</c:v>
                </c:pt>
                <c:pt idx="222" formatCode="#,##0">
                  <c:v>405.6834095067141</c:v>
                </c:pt>
                <c:pt idx="223" formatCode="#,##0">
                  <c:v>268.40700391084096</c:v>
                </c:pt>
                <c:pt idx="224" formatCode="#,##0">
                  <c:v>283.79722873979705</c:v>
                </c:pt>
                <c:pt idx="225" formatCode="#,##0">
                  <c:v>343.72098614439358</c:v>
                </c:pt>
                <c:pt idx="226" formatCode="#,##0">
                  <c:v>347.42737893131942</c:v>
                </c:pt>
                <c:pt idx="227" formatCode="#,##0">
                  <c:v>308.7826163729523</c:v>
                </c:pt>
                <c:pt idx="228" formatCode="#,##0">
                  <c:v>372.50181053182069</c:v>
                </c:pt>
                <c:pt idx="229" formatCode="#,##0">
                  <c:v>361.9755919200914</c:v>
                </c:pt>
                <c:pt idx="230" formatCode="#,##0">
                  <c:v>316.32424778615757</c:v>
                </c:pt>
                <c:pt idx="231" formatCode="#,##0">
                  <c:v>391.49877277784964</c:v>
                </c:pt>
                <c:pt idx="232" formatCode="#,##0">
                  <c:v>368.67322940252069</c:v>
                </c:pt>
                <c:pt idx="233" formatCode="#,##0">
                  <c:v>319.92014204130942</c:v>
                </c:pt>
                <c:pt idx="234" formatCode="#,##0">
                  <c:v>406.87700718718338</c:v>
                </c:pt>
                <c:pt idx="235" formatCode="#,##0">
                  <c:v>270.30935955830034</c:v>
                </c:pt>
                <c:pt idx="236" formatCode="#,##0">
                  <c:v>287.6761759657669</c:v>
                </c:pt>
                <c:pt idx="237" formatCode="#,##0">
                  <c:v>347.48889808065348</c:v>
                </c:pt>
                <c:pt idx="238" formatCode="#,##0">
                  <c:v>351.27160292423861</c:v>
                </c:pt>
                <c:pt idx="239" formatCode="#,##0">
                  <c:v>312.62942863995289</c:v>
                </c:pt>
                <c:pt idx="240" formatCode="#,##0">
                  <c:v>376.00536718572795</c:v>
                </c:pt>
                <c:pt idx="241" formatCode="#,##0">
                  <c:v>365.20465039678345</c:v>
                </c:pt>
                <c:pt idx="242" formatCode="#,##0">
                  <c:v>318.49987836833782</c:v>
                </c:pt>
                <c:pt idx="243" formatCode="#,##0">
                  <c:v>393.58521020467066</c:v>
                </c:pt>
                <c:pt idx="244" formatCode="#,##0">
                  <c:v>369.73049826223189</c:v>
                </c:pt>
                <c:pt idx="245" formatCode="#,##0">
                  <c:v>320.2126261504402</c:v>
                </c:pt>
                <c:pt idx="246" formatCode="#,##0">
                  <c:v>406.48490728585784</c:v>
                </c:pt>
                <c:pt idx="247" formatCode="#,##0">
                  <c:v>269.02609128206626</c:v>
                </c:pt>
                <c:pt idx="248" formatCode="#,##0">
                  <c:v>283.51882189081266</c:v>
                </c:pt>
                <c:pt idx="249" formatCode="#,##0">
                  <c:v>343.67054307370802</c:v>
                </c:pt>
                <c:pt idx="250" formatCode="#,##0">
                  <c:v>348.37721455533932</c:v>
                </c:pt>
                <c:pt idx="251" formatCode="#,##0">
                  <c:v>310.35348776008675</c:v>
                </c:pt>
                <c:pt idx="252" formatCode="#,##0">
                  <c:v>373.76979259680451</c:v>
                </c:pt>
              </c:numCache>
            </c:numRef>
          </c:val>
        </c:ser>
        <c:marker val="1"/>
        <c:axId val="79514240"/>
        <c:axId val="79528704"/>
      </c:lineChart>
      <c:dateAx>
        <c:axId val="79514240"/>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79528704"/>
        <c:crosses val="autoZero"/>
        <c:auto val="1"/>
        <c:lblOffset val="100"/>
        <c:majorUnit val="12"/>
        <c:majorTimeUnit val="months"/>
      </c:dateAx>
      <c:valAx>
        <c:axId val="79528704"/>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7951424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Released on Conditions muster</a:t>
            </a:r>
            <a:endParaRPr lang="en-NZ"/>
          </a:p>
        </c:rich>
      </c:tx>
    </c:title>
    <c:plotArea>
      <c:layout/>
      <c:lineChart>
        <c:grouping val="standard"/>
        <c:ser>
          <c:idx val="3"/>
          <c:order val="0"/>
          <c:tx>
            <c:strRef>
              <c:f>'Post-sent times'!$E$1</c:f>
              <c:strCache>
                <c:ptCount val="1"/>
                <c:pt idx="0">
                  <c:v>Released on Conditions</c:v>
                </c:pt>
              </c:strCache>
            </c:strRef>
          </c:tx>
          <c:spPr>
            <a:ln w="38100">
              <a:solidFill>
                <a:schemeClr val="tx2"/>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times'!$E$2:$E$230</c:f>
              <c:numCache>
                <c:formatCode>#,##0</c:formatCode>
                <c:ptCount val="229"/>
                <c:pt idx="1">
                  <c:v>272.48532184217612</c:v>
                </c:pt>
                <c:pt idx="2">
                  <c:v>272.7568721643982</c:v>
                </c:pt>
                <c:pt idx="3">
                  <c:v>275.35471698113207</c:v>
                </c:pt>
                <c:pt idx="4">
                  <c:v>273.28789876087529</c:v>
                </c:pt>
                <c:pt idx="5">
                  <c:v>272.78110359187923</c:v>
                </c:pt>
                <c:pt idx="6">
                  <c:v>269.40488301119024</c:v>
                </c:pt>
                <c:pt idx="7">
                  <c:v>269.3381780430833</c:v>
                </c:pt>
                <c:pt idx="8">
                  <c:v>274.82013605442177</c:v>
                </c:pt>
                <c:pt idx="9">
                  <c:v>269.58691433324094</c:v>
                </c:pt>
                <c:pt idx="10">
                  <c:v>274.54242081447961</c:v>
                </c:pt>
                <c:pt idx="11">
                  <c:v>277.45614549721324</c:v>
                </c:pt>
                <c:pt idx="12">
                  <c:v>278.06848484848484</c:v>
                </c:pt>
                <c:pt idx="13">
                  <c:v>285.17314930991216</c:v>
                </c:pt>
                <c:pt idx="14">
                  <c:v>288.27647248149339</c:v>
                </c:pt>
                <c:pt idx="15">
                  <c:v>299.35685752330227</c:v>
                </c:pt>
                <c:pt idx="16">
                  <c:v>292.39165852069078</c:v>
                </c:pt>
                <c:pt idx="17">
                  <c:v>292.09141729694181</c:v>
                </c:pt>
                <c:pt idx="18">
                  <c:v>285.45762165646147</c:v>
                </c:pt>
                <c:pt idx="19">
                  <c:v>292.80476505625415</c:v>
                </c:pt>
                <c:pt idx="20">
                  <c:v>294.45851528384281</c:v>
                </c:pt>
                <c:pt idx="21">
                  <c:v>291.62733333333335</c:v>
                </c:pt>
                <c:pt idx="22">
                  <c:v>292.69268774703556</c:v>
                </c:pt>
                <c:pt idx="23">
                  <c:v>289.4137146571336</c:v>
                </c:pt>
                <c:pt idx="24">
                  <c:v>289.79864690721649</c:v>
                </c:pt>
                <c:pt idx="25">
                  <c:v>288.53020134228188</c:v>
                </c:pt>
                <c:pt idx="26">
                  <c:v>282.37293420642345</c:v>
                </c:pt>
                <c:pt idx="27">
                  <c:v>284.89470499243572</c:v>
                </c:pt>
                <c:pt idx="28">
                  <c:v>280.04929577464787</c:v>
                </c:pt>
                <c:pt idx="29">
                  <c:v>277.52004581901491</c:v>
                </c:pt>
                <c:pt idx="30">
                  <c:v>274.09737417943109</c:v>
                </c:pt>
                <c:pt idx="31">
                  <c:v>281.59459459459458</c:v>
                </c:pt>
                <c:pt idx="32">
                  <c:v>281.80645161290323</c:v>
                </c:pt>
                <c:pt idx="33">
                  <c:v>282.99123055162659</c:v>
                </c:pt>
                <c:pt idx="34">
                  <c:v>285.27319884726222</c:v>
                </c:pt>
                <c:pt idx="35">
                  <c:v>288.17114986698198</c:v>
                </c:pt>
                <c:pt idx="36">
                  <c:v>294.25988530033203</c:v>
                </c:pt>
                <c:pt idx="37">
                  <c:v>298.36065573770492</c:v>
                </c:pt>
                <c:pt idx="38">
                  <c:v>299.40788662969811</c:v>
                </c:pt>
                <c:pt idx="39">
                  <c:v>307.53201506591336</c:v>
                </c:pt>
                <c:pt idx="40">
                  <c:v>299.60736386138615</c:v>
                </c:pt>
                <c:pt idx="41">
                  <c:v>298.38635668400121</c:v>
                </c:pt>
                <c:pt idx="42">
                  <c:v>301.16261398176295</c:v>
                </c:pt>
                <c:pt idx="43">
                  <c:v>302.41920590951059</c:v>
                </c:pt>
                <c:pt idx="44">
                  <c:v>295.27707105181508</c:v>
                </c:pt>
                <c:pt idx="45">
                  <c:v>299.92007492975335</c:v>
                </c:pt>
                <c:pt idx="46">
                  <c:v>302.30217186024549</c:v>
                </c:pt>
                <c:pt idx="47">
                  <c:v>296.75399061032863</c:v>
                </c:pt>
                <c:pt idx="48">
                  <c:v>298.31751021691292</c:v>
                </c:pt>
                <c:pt idx="49">
                  <c:v>296.43199747554434</c:v>
                </c:pt>
                <c:pt idx="50">
                  <c:v>298.81574016239853</c:v>
                </c:pt>
                <c:pt idx="51">
                  <c:v>305.10738255033556</c:v>
                </c:pt>
                <c:pt idx="52">
                  <c:v>301.06218274111677</c:v>
                </c:pt>
                <c:pt idx="53">
                  <c:v>299.73724884080372</c:v>
                </c:pt>
                <c:pt idx="54">
                  <c:v>302.33967474685488</c:v>
                </c:pt>
                <c:pt idx="55">
                  <c:v>305.07996237064913</c:v>
                </c:pt>
                <c:pt idx="56">
                  <c:v>302.66144691512682</c:v>
                </c:pt>
                <c:pt idx="57">
                  <c:v>305.57524975829841</c:v>
                </c:pt>
                <c:pt idx="58">
                  <c:v>304.1284463185209</c:v>
                </c:pt>
                <c:pt idx="59">
                  <c:v>302.14150635800456</c:v>
                </c:pt>
                <c:pt idx="60">
                  <c:v>304.27323850479655</c:v>
                </c:pt>
                <c:pt idx="61">
                  <c:v>303.43801652892563</c:v>
                </c:pt>
                <c:pt idx="62">
                  <c:v>305.98333333333335</c:v>
                </c:pt>
                <c:pt idx="63">
                  <c:v>311.37217272104181</c:v>
                </c:pt>
                <c:pt idx="64">
                  <c:v>302.60086985613918</c:v>
                </c:pt>
                <c:pt idx="65">
                  <c:v>306.39946109801281</c:v>
                </c:pt>
                <c:pt idx="66">
                  <c:v>303.55631510416669</c:v>
                </c:pt>
                <c:pt idx="67">
                  <c:v>304.46475195822455</c:v>
                </c:pt>
                <c:pt idx="68">
                  <c:v>308.52988047808765</c:v>
                </c:pt>
                <c:pt idx="69">
                  <c:v>304.3028894055131</c:v>
                </c:pt>
                <c:pt idx="70">
                  <c:v>305.01512096774195</c:v>
                </c:pt>
                <c:pt idx="71">
                  <c:v>304.88914626075444</c:v>
                </c:pt>
                <c:pt idx="72">
                  <c:v>303.08314087759817</c:v>
                </c:pt>
                <c:pt idx="73">
                  <c:v>302.44379276637341</c:v>
                </c:pt>
                <c:pt idx="74">
                  <c:v>306.92743009320907</c:v>
                </c:pt>
                <c:pt idx="75">
                  <c:v>312.66826593557232</c:v>
                </c:pt>
                <c:pt idx="76">
                  <c:v>308.77492497499168</c:v>
                </c:pt>
                <c:pt idx="77">
                  <c:v>310.87357478202551</c:v>
                </c:pt>
                <c:pt idx="78">
                  <c:v>307.86163522012578</c:v>
                </c:pt>
                <c:pt idx="79">
                  <c:v>304.12387612387613</c:v>
                </c:pt>
                <c:pt idx="80">
                  <c:v>307.46826222684706</c:v>
                </c:pt>
                <c:pt idx="81">
                  <c:v>305.96827634825519</c:v>
                </c:pt>
                <c:pt idx="82">
                  <c:v>310.16024486856321</c:v>
                </c:pt>
                <c:pt idx="83">
                  <c:v>300.41666666666669</c:v>
                </c:pt>
                <c:pt idx="84">
                  <c:v>300.23216187433439</c:v>
                </c:pt>
                <c:pt idx="85">
                  <c:v>305.27156549520765</c:v>
                </c:pt>
                <c:pt idx="86">
                  <c:v>304.3036984352774</c:v>
                </c:pt>
                <c:pt idx="87">
                  <c:v>307.40763413755849</c:v>
                </c:pt>
                <c:pt idx="88">
                  <c:v>302.63891779396459</c:v>
                </c:pt>
                <c:pt idx="89">
                  <c:v>299.50308430431801</c:v>
                </c:pt>
                <c:pt idx="90">
                  <c:v>298.39457133399537</c:v>
                </c:pt>
                <c:pt idx="91">
                  <c:v>302.18842530282637</c:v>
                </c:pt>
                <c:pt idx="92">
                  <c:v>298.56769596199524</c:v>
                </c:pt>
                <c:pt idx="93">
                  <c:v>300.27651643510677</c:v>
                </c:pt>
                <c:pt idx="94">
                  <c:v>303.92323439099283</c:v>
                </c:pt>
                <c:pt idx="95">
                  <c:v>303.47787610619469</c:v>
                </c:pt>
                <c:pt idx="96">
                  <c:v>303.16121495327104</c:v>
                </c:pt>
                <c:pt idx="97">
                  <c:v>306.05503669112744</c:v>
                </c:pt>
                <c:pt idx="98">
                  <c:v>307.87437686939182</c:v>
                </c:pt>
                <c:pt idx="99">
                  <c:v>309.02083333333331</c:v>
                </c:pt>
                <c:pt idx="100">
                  <c:v>306.03708523096941</c:v>
                </c:pt>
                <c:pt idx="101">
                  <c:v>304.67752234993617</c:v>
                </c:pt>
                <c:pt idx="102">
                  <c:v>304.8802946593002</c:v>
                </c:pt>
                <c:pt idx="103">
                  <c:v>309.8151364764268</c:v>
                </c:pt>
                <c:pt idx="104">
                  <c:v>304.80621572212067</c:v>
                </c:pt>
                <c:pt idx="105">
                  <c:v>305.32602163461536</c:v>
                </c:pt>
                <c:pt idx="106">
                  <c:v>306.87011425135296</c:v>
                </c:pt>
                <c:pt idx="107">
                  <c:v>302.76555588322032</c:v>
                </c:pt>
                <c:pt idx="108">
                  <c:v>306.47466511357015</c:v>
                </c:pt>
                <c:pt idx="109">
                  <c:v>303.85796434732606</c:v>
                </c:pt>
                <c:pt idx="110">
                  <c:v>301.73822714681438</c:v>
                </c:pt>
                <c:pt idx="111">
                  <c:v>309.92307692307691</c:v>
                </c:pt>
              </c:numCache>
            </c:numRef>
          </c:val>
        </c:ser>
        <c:ser>
          <c:idx val="5"/>
          <c:order val="1"/>
          <c:tx>
            <c:strRef>
              <c:f>'Post-sent times'!$G$1</c:f>
              <c:strCache>
                <c:ptCount val="1"/>
                <c:pt idx="0">
                  <c:v>Forecast 2016</c:v>
                </c:pt>
              </c:strCache>
            </c:strRef>
          </c:tx>
          <c:spPr>
            <a:ln w="34925">
              <a:solidFill>
                <a:schemeClr val="accent1"/>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times'!$G$2:$G$230</c:f>
              <c:numCache>
                <c:formatCode>General</c:formatCode>
                <c:ptCount val="229"/>
                <c:pt idx="112" formatCode="#,##0">
                  <c:v>305.78472650425294</c:v>
                </c:pt>
                <c:pt idx="113" formatCode="#,##0">
                  <c:v>303.77554804896914</c:v>
                </c:pt>
                <c:pt idx="114" formatCode="#,##0">
                  <c:v>303.03141304855581</c:v>
                </c:pt>
                <c:pt idx="115" formatCode="#,##0">
                  <c:v>305.2467164271539</c:v>
                </c:pt>
                <c:pt idx="116" formatCode="#,##0">
                  <c:v>303.13439934551661</c:v>
                </c:pt>
                <c:pt idx="117" formatCode="#,##0">
                  <c:v>303.72967541630516</c:v>
                </c:pt>
                <c:pt idx="118" formatCode="#,##0">
                  <c:v>305.66045177954607</c:v>
                </c:pt>
                <c:pt idx="119" formatCode="#,##0">
                  <c:v>302.15298432101719</c:v>
                </c:pt>
                <c:pt idx="120" formatCode="#,##0">
                  <c:v>303.65351878182082</c:v>
                </c:pt>
                <c:pt idx="121" formatCode="#,##0">
                  <c:v>303.93664928929928</c:v>
                </c:pt>
                <c:pt idx="122" formatCode="#,##0">
                  <c:v>304.04362257928767</c:v>
                </c:pt>
                <c:pt idx="123" formatCode="#,##0">
                  <c:v>309.23203475415266</c:v>
                </c:pt>
                <c:pt idx="124" formatCode="#,##0">
                  <c:v>304.49532862471386</c:v>
                </c:pt>
                <c:pt idx="125" formatCode="#,##0">
                  <c:v>303.26706111451097</c:v>
                </c:pt>
                <c:pt idx="126" formatCode="#,##0">
                  <c:v>302.44047665761826</c:v>
                </c:pt>
                <c:pt idx="127" formatCode="#,##0">
                  <c:v>304.96627253207458</c:v>
                </c:pt>
                <c:pt idx="128" formatCode="#,##0">
                  <c:v>302.90656035820058</c:v>
                </c:pt>
                <c:pt idx="129" formatCode="#,##0">
                  <c:v>303.23438886380927</c:v>
                </c:pt>
                <c:pt idx="130" formatCode="#,##0">
                  <c:v>305.40316794750333</c:v>
                </c:pt>
                <c:pt idx="131" formatCode="#,##0">
                  <c:v>302.05534370992154</c:v>
                </c:pt>
                <c:pt idx="132" formatCode="#,##0">
                  <c:v>303.52851912767528</c:v>
                </c:pt>
                <c:pt idx="133" formatCode="#,##0">
                  <c:v>303.85208925614592</c:v>
                </c:pt>
                <c:pt idx="134" formatCode="#,##0">
                  <c:v>303.98759474651888</c:v>
                </c:pt>
                <c:pt idx="135" formatCode="#,##0">
                  <c:v>309.18710777930994</c:v>
                </c:pt>
                <c:pt idx="136" formatCode="#,##0">
                  <c:v>304.50399043954411</c:v>
                </c:pt>
                <c:pt idx="137" formatCode="#,##0">
                  <c:v>303.29590239756089</c:v>
                </c:pt>
                <c:pt idx="138" formatCode="#,##0">
                  <c:v>302.46776258333699</c:v>
                </c:pt>
                <c:pt idx="139" formatCode="#,##0">
                  <c:v>305.00771175021265</c:v>
                </c:pt>
                <c:pt idx="140" formatCode="#,##0">
                  <c:v>302.95908343060495</c:v>
                </c:pt>
                <c:pt idx="141" formatCode="#,##0">
                  <c:v>303.29216435427196</c:v>
                </c:pt>
                <c:pt idx="142" formatCode="#,##0">
                  <c:v>305.46704672732477</c:v>
                </c:pt>
                <c:pt idx="143" formatCode="#,##0">
                  <c:v>302.11976240541611</c:v>
                </c:pt>
                <c:pt idx="144" formatCode="#,##0">
                  <c:v>303.59189513139938</c:v>
                </c:pt>
                <c:pt idx="145" formatCode="#,##0">
                  <c:v>303.91614055985377</c:v>
                </c:pt>
                <c:pt idx="146" formatCode="#,##0">
                  <c:v>304.05046944625946</c:v>
                </c:pt>
                <c:pt idx="147" formatCode="#,##0">
                  <c:v>309.2472966914404</c:v>
                </c:pt>
                <c:pt idx="148" formatCode="#,##0">
                  <c:v>304.56136837803723</c:v>
                </c:pt>
                <c:pt idx="149" formatCode="#,##0">
                  <c:v>303.34984164192622</c:v>
                </c:pt>
                <c:pt idx="150" formatCode="#,##0">
                  <c:v>302.51813272736695</c:v>
                </c:pt>
                <c:pt idx="151" formatCode="#,##0">
                  <c:v>305.05458366585725</c:v>
                </c:pt>
                <c:pt idx="152" formatCode="#,##0">
                  <c:v>303.00215150957365</c:v>
                </c:pt>
                <c:pt idx="153" formatCode="#,##0">
                  <c:v>303.33138588696386</c:v>
                </c:pt>
                <c:pt idx="154" formatCode="#,##0">
                  <c:v>305.50260033954004</c:v>
                </c:pt>
                <c:pt idx="155" formatCode="#,##0">
                  <c:v>302.15174780221713</c:v>
                </c:pt>
                <c:pt idx="156" formatCode="#,##0">
                  <c:v>303.62046982292378</c:v>
                </c:pt>
                <c:pt idx="157" formatCode="#,##0">
                  <c:v>303.94149426878784</c:v>
                </c:pt>
                <c:pt idx="158" formatCode="#,##0">
                  <c:v>304.07277508890712</c:v>
                </c:pt>
                <c:pt idx="159" formatCode="#,##0">
                  <c:v>309.26677542892401</c:v>
                </c:pt>
                <c:pt idx="160" formatCode="#,##0">
                  <c:v>304.57825457021664</c:v>
                </c:pt>
                <c:pt idx="161" formatCode="#,##0">
                  <c:v>303.36434788828853</c:v>
                </c:pt>
                <c:pt idx="162" formatCode="#,##0">
                  <c:v>302.53047433652137</c:v>
                </c:pt>
                <c:pt idx="163" formatCode="#,##0">
                  <c:v>305.06497353241627</c:v>
                </c:pt>
                <c:pt idx="164" formatCode="#,##0">
                  <c:v>303.01079142671824</c:v>
                </c:pt>
                <c:pt idx="165" formatCode="#,##0">
                  <c:v>303.33847108973913</c:v>
                </c:pt>
                <c:pt idx="166" formatCode="#,##0">
                  <c:v>305.50831362955267</c:v>
                </c:pt>
                <c:pt idx="167" formatCode="#,##0">
                  <c:v>302.15625728545035</c:v>
                </c:pt>
                <c:pt idx="168" formatCode="#,##0">
                  <c:v>303.62393261481765</c:v>
                </c:pt>
                <c:pt idx="169" formatCode="#,##0">
                  <c:v>303.94405509592843</c:v>
                </c:pt>
                <c:pt idx="170" formatCode="#,##0">
                  <c:v>304.07456528326298</c:v>
                </c:pt>
                <c:pt idx="171" formatCode="#,##0">
                  <c:v>309.26791404406976</c:v>
                </c:pt>
                <c:pt idx="172" formatCode="#,##0">
                  <c:v>304.57884841531472</c:v>
                </c:pt>
                <c:pt idx="173" formatCode="#,##0">
                  <c:v>303.36449210894517</c:v>
                </c:pt>
                <c:pt idx="174" formatCode="#,##0">
                  <c:v>302.53025345056113</c:v>
                </c:pt>
                <c:pt idx="175" formatCode="#,##0">
                  <c:v>305.06446182342353</c:v>
                </c:pt>
                <c:pt idx="176" formatCode="#,##0">
                  <c:v>303.01005358926045</c:v>
                </c:pt>
                <c:pt idx="177" formatCode="#,##0">
                  <c:v>303.33756313601327</c:v>
                </c:pt>
                <c:pt idx="178" formatCode="#,##0">
                  <c:v>305.50728359483696</c:v>
                </c:pt>
                <c:pt idx="179" formatCode="#,##0">
                  <c:v>302.1551459620751</c:v>
                </c:pt>
                <c:pt idx="180" formatCode="#,##0">
                  <c:v>303.62277429595673</c:v>
                </c:pt>
                <c:pt idx="181" formatCode="#,##0">
                  <c:v>303.94287822317244</c:v>
                </c:pt>
                <c:pt idx="182" formatCode="#,##0">
                  <c:v>304.07339310394605</c:v>
                </c:pt>
                <c:pt idx="183" formatCode="#,##0">
                  <c:v>309.26676524581745</c:v>
                </c:pt>
                <c:pt idx="184" formatCode="#,##0">
                  <c:v>304.57773768559389</c:v>
                </c:pt>
                <c:pt idx="185" formatCode="#,##0">
                  <c:v>303.36343065997494</c:v>
                </c:pt>
                <c:pt idx="186" formatCode="#,##0">
                  <c:v>302.52924950617518</c:v>
                </c:pt>
                <c:pt idx="187" formatCode="#,##0">
                  <c:v>305.06352105591213</c:v>
                </c:pt>
                <c:pt idx="188" formatCode="#,##0">
                  <c:v>303.00917951899982</c:v>
                </c:pt>
                <c:pt idx="189" formatCode="#,##0">
                  <c:v>303.33675748996632</c:v>
                </c:pt>
                <c:pt idx="190" formatCode="#,##0">
                  <c:v>305.50654662226123</c:v>
                </c:pt>
                <c:pt idx="191" formatCode="#,##0">
                  <c:v>302.15447671575117</c:v>
                </c:pt>
                <c:pt idx="192" formatCode="#,##0">
                  <c:v>303.62217087976978</c:v>
                </c:pt>
                <c:pt idx="193" formatCode="#,##0">
                  <c:v>303.94233800682952</c:v>
                </c:pt>
                <c:pt idx="194" formatCode="#,##0">
                  <c:v>304.0729129089101</c:v>
                </c:pt>
                <c:pt idx="195" formatCode="#,##0">
                  <c:v>309.26634150439793</c:v>
                </c:pt>
                <c:pt idx="196" formatCode="#,##0">
                  <c:v>304.57736657552238</c:v>
                </c:pt>
                <c:pt idx="197" formatCode="#,##0">
                  <c:v>303.36310821755359</c:v>
                </c:pt>
                <c:pt idx="198" formatCode="#,##0">
                  <c:v>302.52897171993942</c:v>
                </c:pt>
                <c:pt idx="199" formatCode="#,##0">
                  <c:v>305.06328394285129</c:v>
                </c:pt>
                <c:pt idx="200" formatCode="#,##0">
                  <c:v>303.00897918564209</c:v>
                </c:pt>
                <c:pt idx="201" formatCode="#,##0">
                  <c:v>303.33659018016687</c:v>
                </c:pt>
                <c:pt idx="202" formatCode="#,##0">
                  <c:v>305.50640875344237</c:v>
                </c:pt>
                <c:pt idx="203" formatCode="#,##0">
                  <c:v>302.15436490527526</c:v>
                </c:pt>
                <c:pt idx="204" formatCode="#,##0">
                  <c:v>303.62208196286298</c:v>
                </c:pt>
                <c:pt idx="205" formatCode="#,##0">
                  <c:v>303.94226904738525</c:v>
                </c:pt>
                <c:pt idx="206" formatCode="#,##0">
                  <c:v>304.07286120439704</c:v>
                </c:pt>
                <c:pt idx="207" formatCode="#,##0">
                  <c:v>309.26630458591558</c:v>
                </c:pt>
                <c:pt idx="208" formatCode="#,##0">
                  <c:v>304.57734220393741</c:v>
                </c:pt>
                <c:pt idx="209" formatCode="#,##0">
                  <c:v>303.36309437654478</c:v>
                </c:pt>
                <c:pt idx="210" formatCode="#,##0">
                  <c:v>302.52896660665965</c:v>
                </c:pt>
                <c:pt idx="211" formatCode="#,##0">
                  <c:v>305.06328595682436</c:v>
                </c:pt>
                <c:pt idx="212" formatCode="#,##0">
                  <c:v>303.00898691642368</c:v>
                </c:pt>
                <c:pt idx="213" formatCode="#,##0">
                  <c:v>303.33660239421204</c:v>
                </c:pt>
                <c:pt idx="214" formatCode="#,##0">
                  <c:v>305.50642438055257</c:v>
                </c:pt>
                <c:pt idx="215" formatCode="#,##0">
                  <c:v>302.15438302493311</c:v>
                </c:pt>
                <c:pt idx="216" formatCode="#,##0">
                  <c:v>303.62210179070496</c:v>
                </c:pt>
                <c:pt idx="217" formatCode="#,##0">
                  <c:v>303.94228992201141</c:v>
                </c:pt>
                <c:pt idx="218" formatCode="#,##0">
                  <c:v>304.0728825746736</c:v>
                </c:pt>
                <c:pt idx="219" formatCode="#,##0">
                  <c:v>309.26632599888705</c:v>
                </c:pt>
                <c:pt idx="220" formatCode="#,##0">
                  <c:v>304.57736329343254</c:v>
                </c:pt>
                <c:pt idx="221" formatCode="#,##0">
                  <c:v>303.3631148525331</c:v>
                </c:pt>
                <c:pt idx="222" formatCode="#,##0">
                  <c:v>302.52898624539114</c:v>
                </c:pt>
                <c:pt idx="223" formatCode="#,##0">
                  <c:v>305.06330459176604</c:v>
                </c:pt>
                <c:pt idx="224" formatCode="#,##0">
                  <c:v>303.00900442999057</c:v>
                </c:pt>
                <c:pt idx="225" formatCode="#,##0">
                  <c:v>303.33661871027726</c:v>
                </c:pt>
                <c:pt idx="226" formatCode="#,##0">
                  <c:v>305.50643945771145</c:v>
                </c:pt>
                <c:pt idx="227" formatCode="#,##0">
                  <c:v>302.15439685048773</c:v>
                </c:pt>
                <c:pt idx="228" formatCode="#,##0">
                  <c:v>303.62211437533119</c:v>
                </c:pt>
              </c:numCache>
            </c:numRef>
          </c:val>
        </c:ser>
        <c:ser>
          <c:idx val="4"/>
          <c:order val="2"/>
          <c:tx>
            <c:strRef>
              <c:f>'Post-sent times'!$F$1</c:f>
              <c:strCache>
                <c:ptCount val="1"/>
                <c:pt idx="0">
                  <c:v>Forecast 2015</c:v>
                </c:pt>
              </c:strCache>
            </c:strRef>
          </c:tx>
          <c:spPr>
            <a:ln w="34925">
              <a:solidFill>
                <a:srgbClr val="92D050"/>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times'!$F$2:$F$230</c:f>
              <c:numCache>
                <c:formatCode>#,##0</c:formatCode>
                <c:ptCount val="229"/>
                <c:pt idx="101">
                  <c:v>304.80841702634149</c:v>
                </c:pt>
                <c:pt idx="102">
                  <c:v>302.64664066441503</c:v>
                </c:pt>
                <c:pt idx="103">
                  <c:v>303.76225470244839</c:v>
                </c:pt>
                <c:pt idx="104">
                  <c:v>303.04775324133124</c:v>
                </c:pt>
                <c:pt idx="105">
                  <c:v>302.6071589606251</c:v>
                </c:pt>
                <c:pt idx="106">
                  <c:v>305.38011637450677</c:v>
                </c:pt>
                <c:pt idx="107">
                  <c:v>302.35457073951113</c:v>
                </c:pt>
                <c:pt idx="108">
                  <c:v>302.11661632814571</c:v>
                </c:pt>
                <c:pt idx="109">
                  <c:v>304.07243741226171</c:v>
                </c:pt>
                <c:pt idx="110">
                  <c:v>305.35398745374641</c:v>
                </c:pt>
                <c:pt idx="111">
                  <c:v>308.54035867240123</c:v>
                </c:pt>
                <c:pt idx="112">
                  <c:v>303.53494261419178</c:v>
                </c:pt>
                <c:pt idx="113">
                  <c:v>303.19836570894927</c:v>
                </c:pt>
                <c:pt idx="114">
                  <c:v>301.30094261131768</c:v>
                </c:pt>
                <c:pt idx="115">
                  <c:v>302.52031153852391</c:v>
                </c:pt>
                <c:pt idx="116">
                  <c:v>301.91665009652502</c:v>
                </c:pt>
                <c:pt idx="117">
                  <c:v>301.69091881975061</c:v>
                </c:pt>
                <c:pt idx="118">
                  <c:v>304.41029954496969</c:v>
                </c:pt>
                <c:pt idx="119">
                  <c:v>301.43691428525852</c:v>
                </c:pt>
                <c:pt idx="120">
                  <c:v>301.3512244466105</c:v>
                </c:pt>
                <c:pt idx="121">
                  <c:v>303.39538382261071</c:v>
                </c:pt>
                <c:pt idx="122">
                  <c:v>304.75029955637871</c:v>
                </c:pt>
                <c:pt idx="123">
                  <c:v>308.01513432976975</c:v>
                </c:pt>
                <c:pt idx="124">
                  <c:v>303.06722884679311</c:v>
                </c:pt>
                <c:pt idx="125">
                  <c:v>302.80131788438814</c:v>
                </c:pt>
                <c:pt idx="126">
                  <c:v>300.97348226602406</c:v>
                </c:pt>
                <c:pt idx="127">
                  <c:v>302.2447785409837</c:v>
                </c:pt>
                <c:pt idx="128">
                  <c:v>301.68835217379825</c:v>
                </c:pt>
                <c:pt idx="129">
                  <c:v>301.5074849836522</c:v>
                </c:pt>
                <c:pt idx="130">
                  <c:v>304.26567117645664</c:v>
                </c:pt>
                <c:pt idx="131">
                  <c:v>301.32761015308063</c:v>
                </c:pt>
                <c:pt idx="132">
                  <c:v>301.27209754216472</c:v>
                </c:pt>
                <c:pt idx="133">
                  <c:v>303.34095400632589</c:v>
                </c:pt>
                <c:pt idx="134">
                  <c:v>304.71739822326111</c:v>
                </c:pt>
                <c:pt idx="135">
                  <c:v>308.00063184149303</c:v>
                </c:pt>
                <c:pt idx="136">
                  <c:v>303.06767056717302</c:v>
                </c:pt>
                <c:pt idx="137">
                  <c:v>302.81387533049895</c:v>
                </c:pt>
                <c:pt idx="138">
                  <c:v>300.99554964946066</c:v>
                </c:pt>
                <c:pt idx="139">
                  <c:v>302.27409383153775</c:v>
                </c:pt>
                <c:pt idx="140">
                  <c:v>301.72311297950284</c:v>
                </c:pt>
                <c:pt idx="141">
                  <c:v>301.54603578874452</c:v>
                </c:pt>
                <c:pt idx="142">
                  <c:v>304.30654423008707</c:v>
                </c:pt>
                <c:pt idx="143">
                  <c:v>301.36962930129221</c:v>
                </c:pt>
                <c:pt idx="144">
                  <c:v>301.31428787976427</c:v>
                </c:pt>
                <c:pt idx="145">
                  <c:v>303.38252259024097</c:v>
                </c:pt>
                <c:pt idx="146">
                  <c:v>304.75772161853143</c:v>
                </c:pt>
                <c:pt idx="147">
                  <c:v>308.03921340881988</c:v>
                </c:pt>
                <c:pt idx="148">
                  <c:v>303.10413955605958</c:v>
                </c:pt>
                <c:pt idx="149">
                  <c:v>302.84797852171266</c:v>
                </c:pt>
                <c:pt idx="150">
                  <c:v>301.02712277248156</c:v>
                </c:pt>
                <c:pt idx="151">
                  <c:v>302.30304808745149</c:v>
                </c:pt>
                <c:pt idx="152">
                  <c:v>301.74942421257657</c:v>
                </c:pt>
                <c:pt idx="153">
                  <c:v>301.56973124893659</c:v>
                </c:pt>
                <c:pt idx="154">
                  <c:v>304.3276939642364</c:v>
                </c:pt>
                <c:pt idx="155">
                  <c:v>301.38833674102921</c:v>
                </c:pt>
                <c:pt idx="156">
                  <c:v>301.33068022379501</c:v>
                </c:pt>
                <c:pt idx="157">
                  <c:v>303.39674446207636</c:v>
                </c:pt>
                <c:pt idx="158">
                  <c:v>304.76992949134757</c:v>
                </c:pt>
                <c:pt idx="159">
                  <c:v>308.04957031989011</c:v>
                </c:pt>
                <c:pt idx="160">
                  <c:v>303.11281100090378</c:v>
                </c:pt>
                <c:pt idx="161">
                  <c:v>302.85512892841041</c:v>
                </c:pt>
                <c:pt idx="162">
                  <c:v>301.03291263682809</c:v>
                </c:pt>
                <c:pt idx="163">
                  <c:v>302.30763193180184</c:v>
                </c:pt>
                <c:pt idx="164">
                  <c:v>301.75294895265819</c:v>
                </c:pt>
                <c:pt idx="165">
                  <c:v>301.57233494250653</c:v>
                </c:pt>
                <c:pt idx="166">
                  <c:v>304.3295050106251</c:v>
                </c:pt>
                <c:pt idx="167">
                  <c:v>301.38947339925403</c:v>
                </c:pt>
                <c:pt idx="168">
                  <c:v>301.3312504057821</c:v>
                </c:pt>
                <c:pt idx="169">
                  <c:v>303.39684576609318</c:v>
                </c:pt>
                <c:pt idx="170">
                  <c:v>304.7696493995067</c:v>
                </c:pt>
                <c:pt idx="171">
                  <c:v>308.04898653832555</c:v>
                </c:pt>
                <c:pt idx="172">
                  <c:v>303.1119919207494</c:v>
                </c:pt>
                <c:pt idx="173">
                  <c:v>302.85413416535522</c:v>
                </c:pt>
                <c:pt idx="174">
                  <c:v>301.03179362538509</c:v>
                </c:pt>
                <c:pt idx="175">
                  <c:v>302.30643255496028</c:v>
                </c:pt>
                <c:pt idx="176">
                  <c:v>301.7517061865716</c:v>
                </c:pt>
                <c:pt idx="177">
                  <c:v>301.57107950372142</c:v>
                </c:pt>
                <c:pt idx="178">
                  <c:v>304.32826199406122</c:v>
                </c:pt>
                <c:pt idx="179">
                  <c:v>301.38826289562633</c:v>
                </c:pt>
                <c:pt idx="180">
                  <c:v>301.33008809165335</c:v>
                </c:pt>
                <c:pt idx="181">
                  <c:v>303.39574346144724</c:v>
                </c:pt>
                <c:pt idx="182">
                  <c:v>304.76861558872071</c:v>
                </c:pt>
                <c:pt idx="183">
                  <c:v>308.04802685226383</c:v>
                </c:pt>
                <c:pt idx="184">
                  <c:v>303.11110957862218</c:v>
                </c:pt>
                <c:pt idx="185">
                  <c:v>302.85333037588441</c:v>
                </c:pt>
                <c:pt idx="186">
                  <c:v>301.03106794788766</c:v>
                </c:pt>
                <c:pt idx="187">
                  <c:v>302.30578322148909</c:v>
                </c:pt>
                <c:pt idx="188">
                  <c:v>301.7511303866666</c:v>
                </c:pt>
                <c:pt idx="189">
                  <c:v>301.57057363376055</c:v>
                </c:pt>
                <c:pt idx="190">
                  <c:v>304.32782187344355</c:v>
                </c:pt>
                <c:pt idx="191">
                  <c:v>301.38788395219342</c:v>
                </c:pt>
                <c:pt idx="192">
                  <c:v>301.32976551887231</c:v>
                </c:pt>
                <c:pt idx="193">
                  <c:v>303.39547234989237</c:v>
                </c:pt>
                <c:pt idx="194">
                  <c:v>304.76839103436771</c:v>
                </c:pt>
                <c:pt idx="195">
                  <c:v>308.04784404405831</c:v>
                </c:pt>
                <c:pt idx="196">
                  <c:v>303.11096386768946</c:v>
                </c:pt>
                <c:pt idx="197">
                  <c:v>302.85321732862616</c:v>
                </c:pt>
                <c:pt idx="198">
                  <c:v>301.03098338507675</c:v>
                </c:pt>
                <c:pt idx="199">
                  <c:v>302.30572324532233</c:v>
                </c:pt>
                <c:pt idx="200">
                  <c:v>301.75109139757956</c:v>
                </c:pt>
                <c:pt idx="201">
                  <c:v>301.57055233865191</c:v>
                </c:pt>
                <c:pt idx="202">
                  <c:v>304.32781528679629</c:v>
                </c:pt>
                <c:pt idx="203">
                  <c:v>301.38788939142529</c:v>
                </c:pt>
                <c:pt idx="204">
                  <c:v>301.32978059509929</c:v>
                </c:pt>
                <c:pt idx="205">
                  <c:v>303.3954949551453</c:v>
                </c:pt>
                <c:pt idx="206">
                  <c:v>304.76841932616844</c:v>
                </c:pt>
                <c:pt idx="207">
                  <c:v>308.04787642813767</c:v>
                </c:pt>
                <c:pt idx="208">
                  <c:v>303.11099897951237</c:v>
                </c:pt>
                <c:pt idx="209">
                  <c:v>302.85325401428565</c:v>
                </c:pt>
                <c:pt idx="210">
                  <c:v>301.03102068202156</c:v>
                </c:pt>
                <c:pt idx="211">
                  <c:v>302.30576036329836</c:v>
                </c:pt>
                <c:pt idx="212">
                  <c:v>301.75112770008894</c:v>
                </c:pt>
                <c:pt idx="213">
                  <c:v>301.57058732516555</c:v>
                </c:pt>
                <c:pt idx="214">
                  <c:v>304.32784857589814</c:v>
                </c:pt>
                <c:pt idx="215">
                  <c:v>301.38792070501512</c:v>
                </c:pt>
                <c:pt idx="216">
                  <c:v>301.32980974373805</c:v>
                </c:pt>
              </c:numCache>
            </c:numRef>
          </c:val>
        </c:ser>
        <c:marker val="1"/>
        <c:axId val="80493184"/>
        <c:axId val="80511744"/>
      </c:lineChart>
      <c:dateAx>
        <c:axId val="80493184"/>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80511744"/>
        <c:crosses val="autoZero"/>
        <c:auto val="1"/>
        <c:lblOffset val="100"/>
        <c:majorUnit val="12"/>
        <c:majorTimeUnit val="months"/>
      </c:dateAx>
      <c:valAx>
        <c:axId val="80511744"/>
        <c:scaling>
          <c:orientation val="minMax"/>
        </c:scaling>
        <c:axPos val="l"/>
        <c:majorGridlines/>
        <c:title>
          <c:tx>
            <c:rich>
              <a:bodyPr rot="-5400000" vert="horz"/>
              <a:lstStyle/>
              <a:p>
                <a:pPr>
                  <a:defRPr/>
                </a:pPr>
                <a:r>
                  <a:rPr lang="en-NZ" sz="1400">
                    <a:latin typeface="Arial" pitchFamily="34" charset="0"/>
                    <a:cs typeface="Arial" pitchFamily="34" charset="0"/>
                  </a:rPr>
                  <a:t>Days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8049318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Release on Conditions muster</a:t>
            </a:r>
          </a:p>
        </c:rich>
      </c:tx>
    </c:title>
    <c:plotArea>
      <c:layout/>
      <c:lineChart>
        <c:grouping val="standard"/>
        <c:ser>
          <c:idx val="0"/>
          <c:order val="0"/>
          <c:tx>
            <c:strRef>
              <c:f>'Post-sent musters'!$Y$1</c:f>
              <c:strCache>
                <c:ptCount val="1"/>
                <c:pt idx="0">
                  <c:v>Released on Conditions</c:v>
                </c:pt>
              </c:strCache>
            </c:strRef>
          </c:tx>
          <c:spPr>
            <a:ln w="38100">
              <a:solidFill>
                <a:schemeClr val="tx2"/>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musters'!$Y$2:$Y$20</c:f>
              <c:numCache>
                <c:formatCode>_-* #,##0_-;\-* #,##0_-;_-* "-"??_-;_-@_-</c:formatCode>
                <c:ptCount val="19"/>
                <c:pt idx="0">
                  <c:v>3852</c:v>
                </c:pt>
                <c:pt idx="1">
                  <c:v>3318</c:v>
                </c:pt>
                <c:pt idx="2">
                  <c:v>3651</c:v>
                </c:pt>
                <c:pt idx="3">
                  <c:v>3603</c:v>
                </c:pt>
                <c:pt idx="4">
                  <c:v>3583</c:v>
                </c:pt>
                <c:pt idx="5">
                  <c:v>3404</c:v>
                </c:pt>
                <c:pt idx="6">
                  <c:v>3400</c:v>
                </c:pt>
                <c:pt idx="7">
                  <c:v>3327</c:v>
                </c:pt>
                <c:pt idx="8">
                  <c:v>3841</c:v>
                </c:pt>
              </c:numCache>
            </c:numRef>
          </c:val>
        </c:ser>
        <c:ser>
          <c:idx val="2"/>
          <c:order val="1"/>
          <c:tx>
            <c:strRef>
              <c:f>'Post-sent musters'!$AA$1</c:f>
              <c:strCache>
                <c:ptCount val="1"/>
                <c:pt idx="0">
                  <c:v>Forecast 2016</c:v>
                </c:pt>
              </c:strCache>
            </c:strRef>
          </c:tx>
          <c:spPr>
            <a:ln w="34925">
              <a:solidFill>
                <a:srgbClr val="558ED5"/>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musters'!$AA$2:$AA$20</c:f>
              <c:numCache>
                <c:formatCode>General</c:formatCode>
                <c:ptCount val="19"/>
                <c:pt idx="8" formatCode="_-* #,##0_-;\-* #,##0_-;_-* &quot;-&quot;??_-;_-@_-">
                  <c:v>3841</c:v>
                </c:pt>
                <c:pt idx="9" formatCode="_-* #,##0_-;\-* #,##0_-;_-* &quot;-&quot;??_-;_-@_-">
                  <c:v>4473</c:v>
                </c:pt>
                <c:pt idx="10" formatCode="_-* #,##0_-;\-* #,##0_-;_-* &quot;-&quot;??_-;_-@_-">
                  <c:v>4621</c:v>
                </c:pt>
                <c:pt idx="11" formatCode="_-* #,##0_-;\-* #,##0_-;_-* &quot;-&quot;??_-;_-@_-">
                  <c:v>4772</c:v>
                </c:pt>
                <c:pt idx="12" formatCode="_-* #,##0_-;\-* #,##0_-;_-* &quot;-&quot;??_-;_-@_-">
                  <c:v>4824</c:v>
                </c:pt>
                <c:pt idx="13" formatCode="_-* #,##0_-;\-* #,##0_-;_-* &quot;-&quot;??_-;_-@_-">
                  <c:v>4845</c:v>
                </c:pt>
                <c:pt idx="14" formatCode="_-* #,##0_-;\-* #,##0_-;_-* &quot;-&quot;??_-;_-@_-">
                  <c:v>4890</c:v>
                </c:pt>
                <c:pt idx="15" formatCode="_-* #,##0_-;\-* #,##0_-;_-* &quot;-&quot;??_-;_-@_-">
                  <c:v>4939</c:v>
                </c:pt>
                <c:pt idx="16" formatCode="_-* #,##0_-;\-* #,##0_-;_-* &quot;-&quot;??_-;_-@_-">
                  <c:v>5020</c:v>
                </c:pt>
                <c:pt idx="17" formatCode="_-* #,##0_-;\-* #,##0_-;_-* &quot;-&quot;??_-;_-@_-">
                  <c:v>5096</c:v>
                </c:pt>
                <c:pt idx="18" formatCode="_-* #,##0_-;\-* #,##0_-;_-* &quot;-&quot;??_-;_-@_-">
                  <c:v>5130</c:v>
                </c:pt>
              </c:numCache>
            </c:numRef>
          </c:val>
        </c:ser>
        <c:ser>
          <c:idx val="1"/>
          <c:order val="2"/>
          <c:tx>
            <c:strRef>
              <c:f>'Post-sent musters'!$Z$1</c:f>
              <c:strCache>
                <c:ptCount val="1"/>
                <c:pt idx="0">
                  <c:v>Forecast 2015</c:v>
                </c:pt>
              </c:strCache>
            </c:strRef>
          </c:tx>
          <c:spPr>
            <a:ln w="34925">
              <a:solidFill>
                <a:srgbClr val="92D050"/>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musters'!$Z$2:$Z$20</c:f>
              <c:numCache>
                <c:formatCode>_-* #,##0_-;\-* #,##0_-;_-* "-"??_-;_-@_-</c:formatCode>
                <c:ptCount val="19"/>
                <c:pt idx="8">
                  <c:v>3528</c:v>
                </c:pt>
                <c:pt idx="9">
                  <c:v>3424</c:v>
                </c:pt>
                <c:pt idx="10">
                  <c:v>3497</c:v>
                </c:pt>
                <c:pt idx="11">
                  <c:v>3458</c:v>
                </c:pt>
                <c:pt idx="12">
                  <c:v>3511</c:v>
                </c:pt>
                <c:pt idx="13">
                  <c:v>3532</c:v>
                </c:pt>
                <c:pt idx="14">
                  <c:v>3487</c:v>
                </c:pt>
                <c:pt idx="15">
                  <c:v>3492</c:v>
                </c:pt>
                <c:pt idx="16">
                  <c:v>3493</c:v>
                </c:pt>
                <c:pt idx="17">
                  <c:v>3516</c:v>
                </c:pt>
              </c:numCache>
            </c:numRef>
          </c:val>
        </c:ser>
        <c:marker val="1"/>
        <c:axId val="80558720"/>
        <c:axId val="80585472"/>
      </c:lineChart>
      <c:catAx>
        <c:axId val="80558720"/>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0585472"/>
        <c:crosses val="autoZero"/>
        <c:auto val="1"/>
        <c:lblAlgn val="ctr"/>
        <c:lblOffset val="100"/>
        <c:tickLblSkip val="1"/>
      </c:catAx>
      <c:valAx>
        <c:axId val="80585472"/>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8055872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Post-Detention Conditions starts</a:t>
            </a:r>
          </a:p>
        </c:rich>
      </c:tx>
    </c:title>
    <c:plotArea>
      <c:layout/>
      <c:lineChart>
        <c:grouping val="standard"/>
        <c:ser>
          <c:idx val="0"/>
          <c:order val="0"/>
          <c:tx>
            <c:strRef>
              <c:f>'Post-sent starts'!$L$1</c:f>
              <c:strCache>
                <c:ptCount val="1"/>
                <c:pt idx="0">
                  <c:v>Post-Detention Conditions</c:v>
                </c:pt>
              </c:strCache>
            </c:strRef>
          </c:tx>
          <c:spPr>
            <a:ln w="38100">
              <a:solidFill>
                <a:schemeClr val="tx2"/>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starts'!$L$2:$L$266</c:f>
              <c:numCache>
                <c:formatCode>General</c:formatCode>
                <c:ptCount val="265"/>
                <c:pt idx="43" formatCode="#,##0">
                  <c:v>12</c:v>
                </c:pt>
                <c:pt idx="44" formatCode="#,##0">
                  <c:v>16</c:v>
                </c:pt>
                <c:pt idx="45" formatCode="#,##0">
                  <c:v>31</c:v>
                </c:pt>
                <c:pt idx="46" formatCode="#,##0">
                  <c:v>51</c:v>
                </c:pt>
                <c:pt idx="47" formatCode="#,##0">
                  <c:v>73</c:v>
                </c:pt>
                <c:pt idx="48" formatCode="#,##0">
                  <c:v>74</c:v>
                </c:pt>
                <c:pt idx="49" formatCode="#,##0">
                  <c:v>113</c:v>
                </c:pt>
                <c:pt idx="50" formatCode="#,##0">
                  <c:v>123</c:v>
                </c:pt>
                <c:pt idx="51" formatCode="#,##0">
                  <c:v>138</c:v>
                </c:pt>
                <c:pt idx="52" formatCode="#,##0">
                  <c:v>156</c:v>
                </c:pt>
                <c:pt idx="53" formatCode="#,##0">
                  <c:v>182</c:v>
                </c:pt>
                <c:pt idx="54" formatCode="#,##0">
                  <c:v>186</c:v>
                </c:pt>
                <c:pt idx="55" formatCode="#,##0">
                  <c:v>164</c:v>
                </c:pt>
                <c:pt idx="56" formatCode="#,##0">
                  <c:v>161</c:v>
                </c:pt>
                <c:pt idx="57" formatCode="#,##0">
                  <c:v>190</c:v>
                </c:pt>
                <c:pt idx="58" formatCode="#,##0">
                  <c:v>201</c:v>
                </c:pt>
                <c:pt idx="59" formatCode="#,##0">
                  <c:v>180</c:v>
                </c:pt>
                <c:pt idx="60" formatCode="#,##0">
                  <c:v>159</c:v>
                </c:pt>
                <c:pt idx="61" formatCode="#,##0">
                  <c:v>198</c:v>
                </c:pt>
                <c:pt idx="62" formatCode="#,##0">
                  <c:v>170</c:v>
                </c:pt>
                <c:pt idx="63" formatCode="#,##0">
                  <c:v>205</c:v>
                </c:pt>
                <c:pt idx="64" formatCode="#,##0">
                  <c:v>199</c:v>
                </c:pt>
                <c:pt idx="65" formatCode="#,##0">
                  <c:v>186</c:v>
                </c:pt>
                <c:pt idx="66" formatCode="#,##0">
                  <c:v>200</c:v>
                </c:pt>
                <c:pt idx="67" formatCode="#,##0">
                  <c:v>189</c:v>
                </c:pt>
                <c:pt idx="68" formatCode="#,##0">
                  <c:v>195</c:v>
                </c:pt>
                <c:pt idx="69" formatCode="#,##0">
                  <c:v>221</c:v>
                </c:pt>
                <c:pt idx="70" formatCode="#,##0">
                  <c:v>212</c:v>
                </c:pt>
                <c:pt idx="71" formatCode="#,##0">
                  <c:v>193</c:v>
                </c:pt>
                <c:pt idx="72" formatCode="#,##0">
                  <c:v>206</c:v>
                </c:pt>
                <c:pt idx="73" formatCode="#,##0">
                  <c:v>229</c:v>
                </c:pt>
                <c:pt idx="74" formatCode="#,##0">
                  <c:v>215</c:v>
                </c:pt>
                <c:pt idx="75" formatCode="#,##0">
                  <c:v>259</c:v>
                </c:pt>
                <c:pt idx="76" formatCode="#,##0">
                  <c:v>237</c:v>
                </c:pt>
                <c:pt idx="77" formatCode="#,##0">
                  <c:v>258</c:v>
                </c:pt>
                <c:pt idx="78" formatCode="#,##0">
                  <c:v>299</c:v>
                </c:pt>
                <c:pt idx="79" formatCode="#,##0">
                  <c:v>254</c:v>
                </c:pt>
                <c:pt idx="80" formatCode="#,##0">
                  <c:v>234</c:v>
                </c:pt>
                <c:pt idx="81" formatCode="#,##0">
                  <c:v>295</c:v>
                </c:pt>
                <c:pt idx="82" formatCode="#,##0">
                  <c:v>281</c:v>
                </c:pt>
                <c:pt idx="83" formatCode="#,##0">
                  <c:v>234</c:v>
                </c:pt>
                <c:pt idx="84" formatCode="#,##0">
                  <c:v>224</c:v>
                </c:pt>
                <c:pt idx="85" formatCode="#,##0">
                  <c:v>198</c:v>
                </c:pt>
                <c:pt idx="86" formatCode="#,##0">
                  <c:v>200</c:v>
                </c:pt>
                <c:pt idx="87" formatCode="#,##0">
                  <c:v>216</c:v>
                </c:pt>
                <c:pt idx="88" formatCode="#,##0">
                  <c:v>220</c:v>
                </c:pt>
                <c:pt idx="89" formatCode="#,##0">
                  <c:v>212</c:v>
                </c:pt>
                <c:pt idx="90" formatCode="#,##0">
                  <c:v>214</c:v>
                </c:pt>
                <c:pt idx="91" formatCode="#,##0">
                  <c:v>194</c:v>
                </c:pt>
                <c:pt idx="92" formatCode="#,##0">
                  <c:v>210</c:v>
                </c:pt>
                <c:pt idx="93" formatCode="#,##0">
                  <c:v>205</c:v>
                </c:pt>
                <c:pt idx="94" formatCode="#,##0">
                  <c:v>204</c:v>
                </c:pt>
                <c:pt idx="95" formatCode="#,##0">
                  <c:v>208</c:v>
                </c:pt>
                <c:pt idx="96" formatCode="#,##0">
                  <c:v>237</c:v>
                </c:pt>
                <c:pt idx="97" formatCode="#,##0">
                  <c:v>219</c:v>
                </c:pt>
                <c:pt idx="98" formatCode="#,##0">
                  <c:v>227</c:v>
                </c:pt>
                <c:pt idx="99" formatCode="#,##0">
                  <c:v>197</c:v>
                </c:pt>
                <c:pt idx="100" formatCode="#,##0">
                  <c:v>218</c:v>
                </c:pt>
                <c:pt idx="101" formatCode="#,##0">
                  <c:v>255</c:v>
                </c:pt>
                <c:pt idx="102" formatCode="#,##0">
                  <c:v>254</c:v>
                </c:pt>
                <c:pt idx="103" formatCode="#,##0">
                  <c:v>225</c:v>
                </c:pt>
                <c:pt idx="104" formatCode="#,##0">
                  <c:v>218</c:v>
                </c:pt>
                <c:pt idx="105" formatCode="#,##0">
                  <c:v>265</c:v>
                </c:pt>
                <c:pt idx="106" formatCode="#,##0">
                  <c:v>218</c:v>
                </c:pt>
                <c:pt idx="107" formatCode="#,##0">
                  <c:v>241</c:v>
                </c:pt>
                <c:pt idx="108" formatCode="#,##0">
                  <c:v>214</c:v>
                </c:pt>
                <c:pt idx="109" formatCode="#,##0">
                  <c:v>241</c:v>
                </c:pt>
                <c:pt idx="110" formatCode="#,##0">
                  <c:v>214</c:v>
                </c:pt>
                <c:pt idx="111" formatCode="#,##0">
                  <c:v>243</c:v>
                </c:pt>
                <c:pt idx="112" formatCode="#,##0">
                  <c:v>240</c:v>
                </c:pt>
                <c:pt idx="113" formatCode="#,##0">
                  <c:v>244</c:v>
                </c:pt>
                <c:pt idx="114" formatCode="#,##0">
                  <c:v>234</c:v>
                </c:pt>
                <c:pt idx="115" formatCode="#,##0">
                  <c:v>241</c:v>
                </c:pt>
                <c:pt idx="116" formatCode="#,##0">
                  <c:v>249</c:v>
                </c:pt>
                <c:pt idx="117" formatCode="#,##0">
                  <c:v>263</c:v>
                </c:pt>
                <c:pt idx="118" formatCode="#,##0">
                  <c:v>251</c:v>
                </c:pt>
                <c:pt idx="119" formatCode="#,##0">
                  <c:v>251</c:v>
                </c:pt>
                <c:pt idx="120" formatCode="#,##0">
                  <c:v>199</c:v>
                </c:pt>
                <c:pt idx="121" formatCode="#,##0">
                  <c:v>203</c:v>
                </c:pt>
                <c:pt idx="122" formatCode="#,##0">
                  <c:v>219</c:v>
                </c:pt>
                <c:pt idx="123" formatCode="#,##0">
                  <c:v>210</c:v>
                </c:pt>
                <c:pt idx="124" formatCode="#,##0">
                  <c:v>213</c:v>
                </c:pt>
                <c:pt idx="125" formatCode="#,##0">
                  <c:v>243</c:v>
                </c:pt>
                <c:pt idx="126" formatCode="#,##0">
                  <c:v>229</c:v>
                </c:pt>
                <c:pt idx="127" formatCode="#,##0">
                  <c:v>251</c:v>
                </c:pt>
                <c:pt idx="128" formatCode="#,##0">
                  <c:v>252</c:v>
                </c:pt>
                <c:pt idx="129" formatCode="#,##0">
                  <c:v>307</c:v>
                </c:pt>
                <c:pt idx="130" formatCode="#,##0">
                  <c:v>201</c:v>
                </c:pt>
                <c:pt idx="131" formatCode="#,##0">
                  <c:v>206</c:v>
                </c:pt>
                <c:pt idx="132" formatCode="#,##0">
                  <c:v>202</c:v>
                </c:pt>
                <c:pt idx="133" formatCode="#,##0">
                  <c:v>206</c:v>
                </c:pt>
                <c:pt idx="134" formatCode="#,##0">
                  <c:v>219</c:v>
                </c:pt>
                <c:pt idx="135" formatCode="#,##0">
                  <c:v>225</c:v>
                </c:pt>
                <c:pt idx="136" formatCode="#,##0">
                  <c:v>235</c:v>
                </c:pt>
                <c:pt idx="137" formatCode="#,##0">
                  <c:v>247</c:v>
                </c:pt>
                <c:pt idx="138" formatCode="#,##0">
                  <c:v>254</c:v>
                </c:pt>
                <c:pt idx="139" formatCode="#,##0">
                  <c:v>265</c:v>
                </c:pt>
                <c:pt idx="140" formatCode="#,##0">
                  <c:v>254</c:v>
                </c:pt>
                <c:pt idx="141" formatCode="#,##0">
                  <c:v>279</c:v>
                </c:pt>
                <c:pt idx="142" formatCode="#,##0">
                  <c:v>250</c:v>
                </c:pt>
                <c:pt idx="143" formatCode="#,##0">
                  <c:v>271</c:v>
                </c:pt>
                <c:pt idx="144" formatCode="#,##0">
                  <c:v>233</c:v>
                </c:pt>
                <c:pt idx="145" formatCode="#,##0">
                  <c:v>261</c:v>
                </c:pt>
                <c:pt idx="146" formatCode="#,##0">
                  <c:v>258</c:v>
                </c:pt>
                <c:pt idx="147" formatCode="#,##0">
                  <c:v>240</c:v>
                </c:pt>
              </c:numCache>
            </c:numRef>
          </c:val>
        </c:ser>
        <c:ser>
          <c:idx val="2"/>
          <c:order val="1"/>
          <c:tx>
            <c:strRef>
              <c:f>'Post-sent starts'!$O$1</c:f>
              <c:strCache>
                <c:ptCount val="1"/>
                <c:pt idx="0">
                  <c:v>Forecast 2016-17 fiscal year</c:v>
                </c:pt>
              </c:strCache>
            </c:strRef>
          </c:tx>
          <c:spPr>
            <a:ln w="34925">
              <a:solidFill>
                <a:schemeClr val="tx2">
                  <a:lumMod val="60000"/>
                  <a:lumOff val="40000"/>
                </a:schemeClr>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starts'!$O$2:$O$266</c:f>
              <c:numCache>
                <c:formatCode>General</c:formatCode>
                <c:ptCount val="265"/>
                <c:pt idx="145" formatCode="#,##0">
                  <c:v>261</c:v>
                </c:pt>
                <c:pt idx="146" formatCode="#,##0">
                  <c:v>258</c:v>
                </c:pt>
                <c:pt idx="147" formatCode="#,##0">
                  <c:v>240</c:v>
                </c:pt>
                <c:pt idx="148" formatCode="#,##0">
                  <c:v>243.24566501860764</c:v>
                </c:pt>
                <c:pt idx="149" formatCode="#,##0">
                  <c:v>257.75867368008903</c:v>
                </c:pt>
                <c:pt idx="150" formatCode="#,##0">
                  <c:v>255.33218356832518</c:v>
                </c:pt>
                <c:pt idx="151" formatCode="#,##0">
                  <c:v>250.76547318609803</c:v>
                </c:pt>
                <c:pt idx="152" formatCode="#,##0">
                  <c:v>245.99939207723099</c:v>
                </c:pt>
                <c:pt idx="153" formatCode="#,##0">
                  <c:v>266.09593769741662</c:v>
                </c:pt>
                <c:pt idx="154" formatCode="#,##0">
                  <c:v>236.16390122199377</c:v>
                </c:pt>
                <c:pt idx="155" formatCode="#,##0">
                  <c:v>241.92974875970418</c:v>
                </c:pt>
                <c:pt idx="156" formatCode="#,##0">
                  <c:v>223.43671931244103</c:v>
                </c:pt>
                <c:pt idx="157" formatCode="#,##0">
                  <c:v>238.07924371174323</c:v>
                </c:pt>
                <c:pt idx="158" formatCode="#,##0">
                  <c:v>239.00010502522093</c:v>
                </c:pt>
                <c:pt idx="159" formatCode="#,##0">
                  <c:v>235.79552295653022</c:v>
                </c:pt>
                <c:pt idx="160" formatCode="#,##0">
                  <c:v>237.97223799980466</c:v>
                </c:pt>
                <c:pt idx="161" formatCode="#,##0">
                  <c:v>253.22034597127828</c:v>
                </c:pt>
                <c:pt idx="162" formatCode="#,##0">
                  <c:v>254.06454538889932</c:v>
                </c:pt>
                <c:pt idx="163" formatCode="#,##0">
                  <c:v>253.90812625161647</c:v>
                </c:pt>
                <c:pt idx="164" formatCode="#,##0">
                  <c:v>251.34935018792825</c:v>
                </c:pt>
                <c:pt idx="165" formatCode="#,##0">
                  <c:v>270.21796356251747</c:v>
                </c:pt>
                <c:pt idx="166" formatCode="#,##0">
                  <c:v>241.57316828387954</c:v>
                </c:pt>
                <c:pt idx="167" formatCode="#,##0">
                  <c:v>247.22821988664529</c:v>
                </c:pt>
                <c:pt idx="168" formatCode="#,##0">
                  <c:v>224.80649216197088</c:v>
                </c:pt>
                <c:pt idx="169" formatCode="#,##0">
                  <c:v>238.45543019570084</c:v>
                </c:pt>
                <c:pt idx="170" formatCode="#,##0">
                  <c:v>239.08868123292075</c:v>
                </c:pt>
                <c:pt idx="171" formatCode="#,##0">
                  <c:v>237.49992151664921</c:v>
                </c:pt>
                <c:pt idx="172" formatCode="#,##0">
                  <c:v>240.64515636319013</c:v>
                </c:pt>
                <c:pt idx="173" formatCode="#,##0">
                  <c:v>256.16281806551751</c:v>
                </c:pt>
                <c:pt idx="174" formatCode="#,##0">
                  <c:v>256.66446501564377</c:v>
                </c:pt>
                <c:pt idx="175" formatCode="#,##0">
                  <c:v>255.68040054424554</c:v>
                </c:pt>
                <c:pt idx="176" formatCode="#,##0">
                  <c:v>252.9496450850755</c:v>
                </c:pt>
                <c:pt idx="177" formatCode="#,##0">
                  <c:v>272.6100270716272</c:v>
                </c:pt>
                <c:pt idx="178" formatCode="#,##0">
                  <c:v>243.78499623644561</c:v>
                </c:pt>
                <c:pt idx="179" formatCode="#,##0">
                  <c:v>249.28720270713504</c:v>
                </c:pt>
                <c:pt idx="180" formatCode="#,##0">
                  <c:v>227.28554327196071</c:v>
                </c:pt>
                <c:pt idx="181" formatCode="#,##0">
                  <c:v>240.97558734692629</c:v>
                </c:pt>
                <c:pt idx="182" formatCode="#,##0">
                  <c:v>241.7021891456591</c:v>
                </c:pt>
                <c:pt idx="183" formatCode="#,##0">
                  <c:v>240.25526626112256</c:v>
                </c:pt>
                <c:pt idx="184" formatCode="#,##0">
                  <c:v>243.44161312633335</c:v>
                </c:pt>
                <c:pt idx="185" formatCode="#,##0">
                  <c:v>259.00275571184034</c:v>
                </c:pt>
                <c:pt idx="186" formatCode="#,##0">
                  <c:v>259.55229391802601</c:v>
                </c:pt>
                <c:pt idx="187" formatCode="#,##0">
                  <c:v>258.59633653914841</c:v>
                </c:pt>
                <c:pt idx="188" formatCode="#,##0">
                  <c:v>256.73366395973795</c:v>
                </c:pt>
                <c:pt idx="189" formatCode="#,##0">
                  <c:v>276.38341136866848</c:v>
                </c:pt>
                <c:pt idx="190" formatCode="#,##0">
                  <c:v>246.74731300029853</c:v>
                </c:pt>
                <c:pt idx="191" formatCode="#,##0">
                  <c:v>253.00313348238663</c:v>
                </c:pt>
                <c:pt idx="192" formatCode="#,##0">
                  <c:v>230.75548181682765</c:v>
                </c:pt>
                <c:pt idx="193" formatCode="#,##0">
                  <c:v>244.27305589851343</c:v>
                </c:pt>
                <c:pt idx="194" formatCode="#,##0">
                  <c:v>244.61741002470791</c:v>
                </c:pt>
                <c:pt idx="195" formatCode="#,##0">
                  <c:v>243.1144082230353</c:v>
                </c:pt>
                <c:pt idx="196" formatCode="#,##0">
                  <c:v>246.22658384906913</c:v>
                </c:pt>
                <c:pt idx="197" formatCode="#,##0">
                  <c:v>261.73164757771707</c:v>
                </c:pt>
                <c:pt idx="198" formatCode="#,##0">
                  <c:v>262.23950147960994</c:v>
                </c:pt>
                <c:pt idx="199" formatCode="#,##0">
                  <c:v>261.23990595947043</c:v>
                </c:pt>
                <c:pt idx="200" formatCode="#,##0">
                  <c:v>257.61164155331539</c:v>
                </c:pt>
                <c:pt idx="201" formatCode="#,##0">
                  <c:v>277.26215300447069</c:v>
                </c:pt>
                <c:pt idx="202" formatCode="#,##0">
                  <c:v>249.16744559701476</c:v>
                </c:pt>
                <c:pt idx="203" formatCode="#,##0">
                  <c:v>253.75221630983762</c:v>
                </c:pt>
                <c:pt idx="204" formatCode="#,##0">
                  <c:v>231.76858541322301</c:v>
                </c:pt>
                <c:pt idx="205" formatCode="#,##0">
                  <c:v>245.43072033647792</c:v>
                </c:pt>
                <c:pt idx="206" formatCode="#,##0">
                  <c:v>246.34805322552145</c:v>
                </c:pt>
                <c:pt idx="207" formatCode="#,##0">
                  <c:v>244.75055505481765</c:v>
                </c:pt>
                <c:pt idx="208" formatCode="#,##0">
                  <c:v>247.7865452012131</c:v>
                </c:pt>
                <c:pt idx="209" formatCode="#,##0">
                  <c:v>263.22292958987089</c:v>
                </c:pt>
                <c:pt idx="210" formatCode="#,##0">
                  <c:v>263.65450691622442</c:v>
                </c:pt>
                <c:pt idx="211" formatCode="#,##0">
                  <c:v>262.54778158460709</c:v>
                </c:pt>
                <c:pt idx="212" formatCode="#,##0">
                  <c:v>259.6948991319544</c:v>
                </c:pt>
                <c:pt idx="213" formatCode="#,##0">
                  <c:v>279.27008832981278</c:v>
                </c:pt>
                <c:pt idx="214" formatCode="#,##0">
                  <c:v>250.382430557173</c:v>
                </c:pt>
                <c:pt idx="215" formatCode="#,##0">
                  <c:v>255.84519595854752</c:v>
                </c:pt>
                <c:pt idx="216" formatCode="#,##0">
                  <c:v>233.82881867832228</c:v>
                </c:pt>
                <c:pt idx="217" formatCode="#,##0">
                  <c:v>247.50093876639681</c:v>
                </c:pt>
                <c:pt idx="218" formatCode="#,##0">
                  <c:v>248.20045125292569</c:v>
                </c:pt>
                <c:pt idx="219" formatCode="#,##0">
                  <c:v>246.71526808507616</c:v>
                </c:pt>
                <c:pt idx="220" formatCode="#,##0">
                  <c:v>249.84876306935269</c:v>
                </c:pt>
                <c:pt idx="221" formatCode="#,##0">
                  <c:v>265.36040106844678</c:v>
                </c:pt>
                <c:pt idx="222" formatCode="#,##0">
                  <c:v>265.86216415428015</c:v>
                </c:pt>
                <c:pt idx="223" formatCode="#,##0">
                  <c:v>264.84269788255733</c:v>
                </c:pt>
                <c:pt idx="224" formatCode="#,##0">
                  <c:v>262.05783442550893</c:v>
                </c:pt>
                <c:pt idx="225" formatCode="#,##0">
                  <c:v>281.67506291441333</c:v>
                </c:pt>
                <c:pt idx="226" formatCode="#,##0">
                  <c:v>252.78736092549192</c:v>
                </c:pt>
                <c:pt idx="227" formatCode="#,##0">
                  <c:v>258.19856047779444</c:v>
                </c:pt>
                <c:pt idx="228" formatCode="#,##0">
                  <c:v>236.08172868033304</c:v>
                </c:pt>
                <c:pt idx="229" formatCode="#,##0">
                  <c:v>249.67409379913693</c:v>
                </c:pt>
                <c:pt idx="230" formatCode="#,##0">
                  <c:v>250.31126456077186</c:v>
                </c:pt>
                <c:pt idx="231" formatCode="#,##0">
                  <c:v>248.77330479672946</c:v>
                </c:pt>
                <c:pt idx="232" formatCode="#,##0">
                  <c:v>251.86524174845917</c:v>
                </c:pt>
                <c:pt idx="233" formatCode="#,##0">
                  <c:v>267.35239201585284</c:v>
                </c:pt>
                <c:pt idx="234" formatCode="#,##0">
                  <c:v>267.83761033523717</c:v>
                </c:pt>
                <c:pt idx="235" formatCode="#,##0">
                  <c:v>266.80458376603343</c:v>
                </c:pt>
                <c:pt idx="236" formatCode="#,##0">
                  <c:v>264.89542842234977</c:v>
                </c:pt>
                <c:pt idx="237" formatCode="#,##0">
                  <c:v>284.4808001303166</c:v>
                </c:pt>
                <c:pt idx="238" formatCode="#,##0">
                  <c:v>254.75836044015577</c:v>
                </c:pt>
                <c:pt idx="239" formatCode="#,##0">
                  <c:v>260.96813229464931</c:v>
                </c:pt>
                <c:pt idx="240" formatCode="#,##0">
                  <c:v>238.64066587569616</c:v>
                </c:pt>
                <c:pt idx="241" formatCode="#,##0">
                  <c:v>252.08448180490896</c:v>
                </c:pt>
                <c:pt idx="242" formatCode="#,##0">
                  <c:v>252.35585283142248</c:v>
                </c:pt>
                <c:pt idx="243" formatCode="#,##0">
                  <c:v>250.78231020750724</c:v>
                </c:pt>
                <c:pt idx="244" formatCode="#,##0">
                  <c:v>253.81820864879677</c:v>
                </c:pt>
                <c:pt idx="245" formatCode="#,##0">
                  <c:v>269.26376788612373</c:v>
                </c:pt>
                <c:pt idx="246" formatCode="#,##0">
                  <c:v>269.72028233639088</c:v>
                </c:pt>
                <c:pt idx="247" formatCode="#,##0">
                  <c:v>268.65903034436923</c:v>
                </c:pt>
                <c:pt idx="248" formatCode="#,##0">
                  <c:v>264.95325237509365</c:v>
                </c:pt>
                <c:pt idx="249" formatCode="#,##0">
                  <c:v>284.54721997806644</c:v>
                </c:pt>
                <c:pt idx="250" formatCode="#,##0">
                  <c:v>256.40592609716668</c:v>
                </c:pt>
                <c:pt idx="251" formatCode="#,##0">
                  <c:v>260.89341737378686</c:v>
                </c:pt>
                <c:pt idx="252" formatCode="#,##0">
                  <c:v>238.81040275191879</c:v>
                </c:pt>
                <c:pt idx="253" formatCode="#,##0">
                  <c:v>252.40400974435255</c:v>
                </c:pt>
                <c:pt idx="254" formatCode="#,##0">
                  <c:v>253.26349674435943</c:v>
                </c:pt>
                <c:pt idx="255" formatCode="#,##0">
                  <c:v>251.59563770367902</c:v>
                </c:pt>
                <c:pt idx="256" formatCode="#,##0">
                  <c:v>254.559192357623</c:v>
                </c:pt>
                <c:pt idx="257" formatCode="#,##0">
                  <c:v>269.93811276509246</c:v>
                </c:pt>
                <c:pt idx="258" formatCode="#,##0">
                  <c:v>270.31920726931929</c:v>
                </c:pt>
                <c:pt idx="259" formatCode="#,##0">
                  <c:v>269.1529333549048</c:v>
                </c:pt>
                <c:pt idx="260" formatCode="#,##0">
                  <c:v>266.24998977894609</c:v>
                </c:pt>
                <c:pt idx="261" formatCode="#,##0">
                  <c:v>285.78016983531847</c:v>
                </c:pt>
                <c:pt idx="262" formatCode="#,##0">
                  <c:v>256.84708822403206</c:v>
                </c:pt>
                <c:pt idx="263" formatCode="#,##0">
                  <c:v>262.2638790302471</c:v>
                </c:pt>
                <c:pt idx="264" formatCode="#,##0">
                  <c:v>238.07482665477656</c:v>
                </c:pt>
              </c:numCache>
            </c:numRef>
          </c:val>
        </c:ser>
        <c:ser>
          <c:idx val="1"/>
          <c:order val="2"/>
          <c:tx>
            <c:strRef>
              <c:f>'Post-sent starts'!$M$1</c:f>
              <c:strCache>
                <c:ptCount val="1"/>
                <c:pt idx="0">
                  <c:v>Forecast 2015-16 fiscal year</c:v>
                </c:pt>
              </c:strCache>
            </c:strRef>
          </c:tx>
          <c:spPr>
            <a:ln w="34925">
              <a:solidFill>
                <a:srgbClr val="92D050"/>
              </a:solidFill>
            </a:ln>
          </c:spPr>
          <c:marker>
            <c:symbol val="none"/>
          </c:marker>
          <c:cat>
            <c:numRef>
              <c:f>'Post-sent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45138</c:v>
                </c:pt>
                <c:pt idx="230">
                  <c:v>45169</c:v>
                </c:pt>
                <c:pt idx="231">
                  <c:v>45199</c:v>
                </c:pt>
                <c:pt idx="232">
                  <c:v>45230</c:v>
                </c:pt>
                <c:pt idx="233">
                  <c:v>45260</c:v>
                </c:pt>
                <c:pt idx="234">
                  <c:v>45291</c:v>
                </c:pt>
                <c:pt idx="235">
                  <c:v>45322</c:v>
                </c:pt>
                <c:pt idx="236">
                  <c:v>45351</c:v>
                </c:pt>
                <c:pt idx="237">
                  <c:v>45382</c:v>
                </c:pt>
                <c:pt idx="238">
                  <c:v>45412</c:v>
                </c:pt>
                <c:pt idx="239">
                  <c:v>45443</c:v>
                </c:pt>
                <c:pt idx="240">
                  <c:v>45473</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'Post-sent starts'!$M$2:$M$266</c:f>
              <c:numCache>
                <c:formatCode>General</c:formatCode>
                <c:ptCount val="265"/>
                <c:pt idx="133" formatCode="#,##0">
                  <c:v>206</c:v>
                </c:pt>
                <c:pt idx="134" formatCode="#,##0">
                  <c:v>219</c:v>
                </c:pt>
                <c:pt idx="135" formatCode="#,##0">
                  <c:v>225</c:v>
                </c:pt>
                <c:pt idx="136" formatCode="#,##0">
                  <c:v>235</c:v>
                </c:pt>
                <c:pt idx="137" formatCode="#,##0">
                  <c:v>226.24097639574376</c:v>
                </c:pt>
                <c:pt idx="138" formatCode="#,##0">
                  <c:v>233.27849183196795</c:v>
                </c:pt>
                <c:pt idx="139" formatCode="#,##0">
                  <c:v>217.34117181312104</c:v>
                </c:pt>
                <c:pt idx="140" formatCode="#,##0">
                  <c:v>217.09518392555438</c:v>
                </c:pt>
                <c:pt idx="141" formatCode="#,##0">
                  <c:v>237.77959736071838</c:v>
                </c:pt>
                <c:pt idx="142" formatCode="#,##0">
                  <c:v>218.77197476203474</c:v>
                </c:pt>
                <c:pt idx="143" formatCode="#,##0">
                  <c:v>213.97550841084478</c:v>
                </c:pt>
                <c:pt idx="144" formatCode="#,##0">
                  <c:v>208.00244854943739</c:v>
                </c:pt>
                <c:pt idx="145" formatCode="#,##0">
                  <c:v>213.66298344472492</c:v>
                </c:pt>
                <c:pt idx="146" formatCode="#,##0">
                  <c:v>213.66442295942659</c:v>
                </c:pt>
                <c:pt idx="147" formatCode="#,##0">
                  <c:v>224.35082997461944</c:v>
                </c:pt>
                <c:pt idx="148" formatCode="#,##0">
                  <c:v>226.3116787982074</c:v>
                </c:pt>
                <c:pt idx="149" formatCode="#,##0">
                  <c:v>241.3321990703912</c:v>
                </c:pt>
                <c:pt idx="150" formatCode="#,##0">
                  <c:v>241.92958297543643</c:v>
                </c:pt>
                <c:pt idx="151" formatCode="#,##0">
                  <c:v>226.11896392114227</c:v>
                </c:pt>
                <c:pt idx="152" formatCode="#,##0">
                  <c:v>224.01204482511682</c:v>
                </c:pt>
                <c:pt idx="153" formatCode="#,##0">
                  <c:v>245.3917880766657</c:v>
                </c:pt>
                <c:pt idx="154" formatCode="#,##0">
                  <c:v>223.10806642770282</c:v>
                </c:pt>
                <c:pt idx="155" formatCode="#,##0">
                  <c:v>217.83218876981593</c:v>
                </c:pt>
                <c:pt idx="156" formatCode="#,##0">
                  <c:v>205.45776875839343</c:v>
                </c:pt>
                <c:pt idx="157" formatCode="#,##0">
                  <c:v>214.82926133319</c:v>
                </c:pt>
                <c:pt idx="158" formatCode="#,##0">
                  <c:v>212.41934038335415</c:v>
                </c:pt>
                <c:pt idx="159" formatCode="#,##0">
                  <c:v>223.05277807369069</c:v>
                </c:pt>
                <c:pt idx="160" formatCode="#,##0">
                  <c:v>222.57103091182026</c:v>
                </c:pt>
                <c:pt idx="161" formatCode="#,##0">
                  <c:v>235.24694082618427</c:v>
                </c:pt>
                <c:pt idx="162" formatCode="#,##0">
                  <c:v>238.18136984354371</c:v>
                </c:pt>
                <c:pt idx="163" formatCode="#,##0">
                  <c:v>223.65192439944133</c:v>
                </c:pt>
                <c:pt idx="164" formatCode="#,##0">
                  <c:v>222.52746052615916</c:v>
                </c:pt>
                <c:pt idx="165" formatCode="#,##0">
                  <c:v>243.86224770561023</c:v>
                </c:pt>
                <c:pt idx="166" formatCode="#,##0">
                  <c:v>222.09494894174952</c:v>
                </c:pt>
                <c:pt idx="167" formatCode="#,##0">
                  <c:v>217.15127967629763</c:v>
                </c:pt>
                <c:pt idx="168" formatCode="#,##0">
                  <c:v>205.22872428504411</c:v>
                </c:pt>
                <c:pt idx="169" formatCode="#,##0">
                  <c:v>214.12977742829304</c:v>
                </c:pt>
                <c:pt idx="170" formatCode="#,##0">
                  <c:v>211.45973466178515</c:v>
                </c:pt>
                <c:pt idx="171" formatCode="#,##0">
                  <c:v>222.15945364637594</c:v>
                </c:pt>
                <c:pt idx="172" formatCode="#,##0">
                  <c:v>221.83326086591077</c:v>
                </c:pt>
                <c:pt idx="173" formatCode="#,##0">
                  <c:v>234.62557754965522</c:v>
                </c:pt>
                <c:pt idx="174" formatCode="#,##0">
                  <c:v>237.61425797311423</c:v>
                </c:pt>
                <c:pt idx="175" formatCode="#,##0">
                  <c:v>223.17302178417683</c:v>
                </c:pt>
                <c:pt idx="176" formatCode="#,##0">
                  <c:v>222.12149097782958</c:v>
                </c:pt>
                <c:pt idx="177" formatCode="#,##0">
                  <c:v>243.49595213375795</c:v>
                </c:pt>
                <c:pt idx="178" formatCode="#,##0">
                  <c:v>221.7695055900715</c:v>
                </c:pt>
                <c:pt idx="179" formatCode="#,##0">
                  <c:v>216.87441063554971</c:v>
                </c:pt>
                <c:pt idx="180" formatCode="#,##0">
                  <c:v>204.99099969505204</c:v>
                </c:pt>
                <c:pt idx="181" formatCode="#,##0">
                  <c:v>213.92704069605423</c:v>
                </c:pt>
                <c:pt idx="182" formatCode="#,##0">
                  <c:v>211.2887502919933</c:v>
                </c:pt>
                <c:pt idx="183" formatCode="#,##0">
                  <c:v>222.01072002475453</c:v>
                </c:pt>
                <c:pt idx="184" formatCode="#,##0">
                  <c:v>221.70477811503977</c:v>
                </c:pt>
                <c:pt idx="185" formatCode="#,##0">
                  <c:v>234.5162422015737</c:v>
                </c:pt>
                <c:pt idx="186" formatCode="#,##0">
                  <c:v>237.51834239114837</c:v>
                </c:pt>
                <c:pt idx="187" formatCode="#,##0">
                  <c:v>223.09027666587804</c:v>
                </c:pt>
                <c:pt idx="188" formatCode="#,##0">
                  <c:v>222.87387786550397</c:v>
                </c:pt>
                <c:pt idx="189" formatCode="#,##0">
                  <c:v>244.24268733886313</c:v>
                </c:pt>
                <c:pt idx="190" formatCode="#,##0">
                  <c:v>222.49921195087745</c:v>
                </c:pt>
                <c:pt idx="191" formatCode="#,##0">
                  <c:v>217.58006862382135</c:v>
                </c:pt>
                <c:pt idx="192" formatCode="#,##0">
                  <c:v>206.18031645380134</c:v>
                </c:pt>
                <c:pt idx="193" formatCode="#,##0">
                  <c:v>214.33776052579236</c:v>
                </c:pt>
                <c:pt idx="194" formatCode="#,##0">
                  <c:v>211.25900014393847</c:v>
                </c:pt>
                <c:pt idx="195" formatCode="#,##0">
                  <c:v>221.9850747766701</c:v>
                </c:pt>
                <c:pt idx="196" formatCode="#,##0">
                  <c:v>221.682652887465</c:v>
                </c:pt>
                <c:pt idx="197" formatCode="#,##0">
                  <c:v>234.49727733189314</c:v>
                </c:pt>
                <c:pt idx="198" formatCode="#,##0">
                  <c:v>237.50177535873388</c:v>
                </c:pt>
                <c:pt idx="199" formatCode="#,##0">
                  <c:v>223.07601703120099</c:v>
                </c:pt>
                <c:pt idx="200" formatCode="#,##0">
                  <c:v>221.21413534776653</c:v>
                </c:pt>
                <c:pt idx="201" formatCode="#,##0">
                  <c:v>242.61313074837432</c:v>
                </c:pt>
                <c:pt idx="202" formatCode="#,##0">
                  <c:v>220.91912384258094</c:v>
                </c:pt>
                <c:pt idx="203" formatCode="#,##0">
                  <c:v>216.06289946597144</c:v>
                </c:pt>
                <c:pt idx="204" formatCode="#,##0">
                  <c:v>203.71268066969571</c:v>
                </c:pt>
                <c:pt idx="205" formatCode="#,##0">
                  <c:v>213.44065965416084</c:v>
                </c:pt>
                <c:pt idx="206" formatCode="#,##0">
                  <c:v>211.25385760441483</c:v>
                </c:pt>
                <c:pt idx="207" formatCode="#,##0">
                  <c:v>221.98064157434018</c:v>
                </c:pt>
                <c:pt idx="208" formatCode="#,##0">
                  <c:v>221.67883307339758</c:v>
                </c:pt>
                <c:pt idx="209" formatCode="#,##0">
                  <c:v>234.49399989283214</c:v>
                </c:pt>
                <c:pt idx="210" formatCode="#,##0">
                  <c:v>237.4989117100956</c:v>
                </c:pt>
                <c:pt idx="211" formatCode="#,##0">
                  <c:v>223.07355441039556</c:v>
                </c:pt>
                <c:pt idx="212" formatCode="#,##0">
                  <c:v>222.03569890404799</c:v>
                </c:pt>
                <c:pt idx="213" formatCode="#,##0">
                  <c:v>243.42062175833314</c:v>
                </c:pt>
                <c:pt idx="214" formatCode="#,##0">
                  <c:v>221.70272954811128</c:v>
                </c:pt>
                <c:pt idx="215" formatCode="#,##0">
                  <c:v>216.81581815938085</c:v>
                </c:pt>
                <c:pt idx="216" formatCode="#,##0">
                  <c:v>204.94173184614766</c:v>
                </c:pt>
                <c:pt idx="217" formatCode="#,##0">
                  <c:v>213.88516764000505</c:v>
                </c:pt>
                <c:pt idx="218" formatCode="#,##0">
                  <c:v>211.25296917998634</c:v>
                </c:pt>
                <c:pt idx="219" formatCode="#,##0">
                  <c:v>221.97987552731863</c:v>
                </c:pt>
                <c:pt idx="220" formatCode="#,##0">
                  <c:v>221.67817314176318</c:v>
                </c:pt>
                <c:pt idx="221" formatCode="#,##0">
                  <c:v>234.49343366528922</c:v>
                </c:pt>
                <c:pt idx="222" formatCode="#,##0">
                  <c:v>237.49841690525719</c:v>
                </c:pt>
                <c:pt idx="223" formatCode="#,##0">
                  <c:v>223.07312893983118</c:v>
                </c:pt>
                <c:pt idx="224" formatCode="#,##0">
                  <c:v>222.03533031219195</c:v>
                </c:pt>
                <c:pt idx="225" formatCode="#,##0">
                  <c:v>243.42029831155554</c:v>
                </c:pt>
                <c:pt idx="226" formatCode="#,##0">
                  <c:v>221.7024439145371</c:v>
                </c:pt>
                <c:pt idx="227" formatCode="#,##0">
                  <c:v>216.81556683989032</c:v>
                </c:pt>
                <c:pt idx="228" formatCode="#,##0">
                  <c:v>204.94152030404274</c:v>
                </c:pt>
                <c:pt idx="229" formatCode="0">
                  <c:v>213.8849882878736</c:v>
                </c:pt>
                <c:pt idx="230" formatCode="0">
                  <c:v>211.25281568730483</c:v>
                </c:pt>
                <c:pt idx="231" formatCode="0">
                  <c:v>221.97974317298153</c:v>
                </c:pt>
                <c:pt idx="232" formatCode="0">
                  <c:v>221.6780591217981</c:v>
                </c:pt>
                <c:pt idx="233" formatCode="0">
                  <c:v>234.49333583735739</c:v>
                </c:pt>
                <c:pt idx="234" formatCode="0">
                  <c:v>237.49833141561297</c:v>
                </c:pt>
                <c:pt idx="235" formatCode="0">
                  <c:v>223.07305542906951</c:v>
                </c:pt>
                <c:pt idx="236" formatCode="0">
                  <c:v>222.85894871769975</c:v>
                </c:pt>
                <c:pt idx="237" formatCode="0">
                  <c:v>244.2295929369968</c:v>
                </c:pt>
                <c:pt idx="238" formatCode="0">
                  <c:v>222.48764229090636</c:v>
                </c:pt>
                <c:pt idx="239" formatCode="0">
                  <c:v>217.56988749684072</c:v>
                </c:pt>
                <c:pt idx="240" formatCode="0">
                  <c:v>206.17174191209841</c:v>
                </c:pt>
                <c:pt idx="241" formatCode="0">
                  <c:v>214.33049829872147</c:v>
                </c:pt>
                <c:pt idx="242" formatCode="0">
                  <c:v>211.25278916784418</c:v>
                </c:pt>
                <c:pt idx="243" formatCode="0">
                  <c:v>221.97972030564324</c:v>
                </c:pt>
                <c:pt idx="244" formatCode="0">
                  <c:v>221.67803942207618</c:v>
                </c:pt>
                <c:pt idx="245" formatCode="0">
                  <c:v>234.493318935269</c:v>
                </c:pt>
                <c:pt idx="246" formatCode="0">
                  <c:v>237.49831664525698</c:v>
                </c:pt>
                <c:pt idx="247" formatCode="0">
                  <c:v>223.07304272831081</c:v>
                </c:pt>
                <c:pt idx="248" formatCode="0">
                  <c:v>221.21157353907853</c:v>
                </c:pt>
                <c:pt idx="249" formatCode="0">
                  <c:v>242.61088226486899</c:v>
                </c:pt>
                <c:pt idx="250" formatCode="0">
                  <c:v>220.91713831063538</c:v>
                </c:pt>
                <c:pt idx="251" formatCode="0">
                  <c:v>216.06115183837068</c:v>
                </c:pt>
                <c:pt idx="252" formatCode="0">
                  <c:v>204.6630074291285</c:v>
                </c:pt>
              </c:numCache>
            </c:numRef>
          </c:val>
        </c:ser>
        <c:marker val="1"/>
        <c:axId val="80648832"/>
        <c:axId val="80691968"/>
      </c:lineChart>
      <c:dateAx>
        <c:axId val="8064883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0691968"/>
        <c:crosses val="autoZero"/>
        <c:auto val="1"/>
        <c:lblOffset val="100"/>
        <c:majorUnit val="12"/>
        <c:majorTimeUnit val="months"/>
      </c:dateAx>
      <c:valAx>
        <c:axId val="80691968"/>
        <c:scaling>
          <c:orientation val="minMax"/>
        </c:scaling>
        <c:axPos val="l"/>
        <c:majorGridlines/>
        <c:title>
          <c:tx>
            <c:rich>
              <a:bodyPr rot="-5400000" vert="horz"/>
              <a:lstStyle/>
              <a:p>
                <a:pPr>
                  <a:defRPr/>
                </a:pPr>
                <a:r>
                  <a:rPr lang="en-NZ" sz="1400">
                    <a:latin typeface="Arial" pitchFamily="34" charset="0"/>
                    <a:cs typeface="Arial" pitchFamily="34" charset="0"/>
                  </a:rPr>
                  <a:t>Musters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8064883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2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Post-Detention Conditions muster</a:t>
            </a:r>
          </a:p>
        </c:rich>
      </c:tx>
    </c:title>
    <c:plotArea>
      <c:layout/>
      <c:lineChart>
        <c:grouping val="standard"/>
        <c:ser>
          <c:idx val="6"/>
          <c:order val="0"/>
          <c:tx>
            <c:strRef>
              <c:f>'Post-sent times'!$H$1</c:f>
              <c:strCache>
                <c:ptCount val="1"/>
                <c:pt idx="0">
                  <c:v>Post-Detention Conditions</c:v>
                </c:pt>
              </c:strCache>
            </c:strRef>
          </c:tx>
          <c:spPr>
            <a:ln w="38100">
              <a:solidFill>
                <a:schemeClr val="tx2"/>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times'!$H$2:$H$230</c:f>
              <c:numCache>
                <c:formatCode>General</c:formatCode>
                <c:ptCount val="229"/>
                <c:pt idx="11" formatCode="#,##0">
                  <c:v>122.98387096774194</c:v>
                </c:pt>
                <c:pt idx="12" formatCode="#,##0">
                  <c:v>128.88715953307394</c:v>
                </c:pt>
                <c:pt idx="13" formatCode="#,##0">
                  <c:v>128.11173184357543</c:v>
                </c:pt>
                <c:pt idx="14" formatCode="#,##0">
                  <c:v>137.70322580645163</c:v>
                </c:pt>
                <c:pt idx="15" formatCode="#,##0">
                  <c:v>141.40909090909091</c:v>
                </c:pt>
                <c:pt idx="16" formatCode="#,##0">
                  <c:v>146.493353028065</c:v>
                </c:pt>
                <c:pt idx="17" formatCode="#,##0">
                  <c:v>145.98091603053436</c:v>
                </c:pt>
                <c:pt idx="18" formatCode="#,##0">
                  <c:v>149.98663697104678</c:v>
                </c:pt>
                <c:pt idx="19" formatCode="#,##0">
                  <c:v>154.72286617492097</c:v>
                </c:pt>
                <c:pt idx="20" formatCode="#,##0">
                  <c:v>155.32624113475177</c:v>
                </c:pt>
                <c:pt idx="21" formatCode="#,##0">
                  <c:v>165.70933589990375</c:v>
                </c:pt>
                <c:pt idx="22" formatCode="#,##0">
                  <c:v>165.30442804428046</c:v>
                </c:pt>
                <c:pt idx="23" formatCode="#,##0">
                  <c:v>172.24399260628465</c:v>
                </c:pt>
                <c:pt idx="24" formatCode="#,##0">
                  <c:v>175.50995260663507</c:v>
                </c:pt>
                <c:pt idx="25" formatCode="#,##0">
                  <c:v>173.18824609733701</c:v>
                </c:pt>
                <c:pt idx="26" formatCode="#,##0">
                  <c:v>172.10200364298726</c:v>
                </c:pt>
                <c:pt idx="27" formatCode="#,##0">
                  <c:v>173.46361185983827</c:v>
                </c:pt>
                <c:pt idx="28" formatCode="#,##0">
                  <c:v>174.72547254725472</c:v>
                </c:pt>
                <c:pt idx="29" formatCode="#,##0">
                  <c:v>173.82542524619515</c:v>
                </c:pt>
                <c:pt idx="30" formatCode="#,##0">
                  <c:v>165.72711571675302</c:v>
                </c:pt>
                <c:pt idx="31" formatCode="#,##0">
                  <c:v>171.66927763272412</c:v>
                </c:pt>
                <c:pt idx="32" formatCode="#,##0">
                  <c:v>166.66183986371379</c:v>
                </c:pt>
                <c:pt idx="33" formatCode="#,##0">
                  <c:v>168.69411764705882</c:v>
                </c:pt>
                <c:pt idx="34" formatCode="#,##0">
                  <c:v>168.36159600997507</c:v>
                </c:pt>
                <c:pt idx="35" formatCode="#,##0">
                  <c:v>165.30413223140496</c:v>
                </c:pt>
                <c:pt idx="36" formatCode="#,##0">
                  <c:v>168.05016447368422</c:v>
                </c:pt>
                <c:pt idx="37" formatCode="#,##0">
                  <c:v>163.41878980891721</c:v>
                </c:pt>
                <c:pt idx="38" formatCode="#,##0">
                  <c:v>164.10031347962382</c:v>
                </c:pt>
                <c:pt idx="39" formatCode="#,##0">
                  <c:v>163.78082191780823</c:v>
                </c:pt>
                <c:pt idx="40" formatCode="#,##0">
                  <c:v>164.21209858103063</c:v>
                </c:pt>
                <c:pt idx="41" formatCode="#,##0">
                  <c:v>166.57692307692307</c:v>
                </c:pt>
                <c:pt idx="42" formatCode="#,##0">
                  <c:v>164.57982631930528</c:v>
                </c:pt>
                <c:pt idx="43" formatCode="#,##0">
                  <c:v>166.2286465177398</c:v>
                </c:pt>
                <c:pt idx="44" formatCode="#,##0">
                  <c:v>162.67683322517846</c:v>
                </c:pt>
                <c:pt idx="45" formatCode="#,##0">
                  <c:v>165.26569435637285</c:v>
                </c:pt>
                <c:pt idx="46" formatCode="#,##0">
                  <c:v>164.58605798889573</c:v>
                </c:pt>
                <c:pt idx="47" formatCode="#,##0">
                  <c:v>165.01941139636818</c:v>
                </c:pt>
                <c:pt idx="48" formatCode="#,##0">
                  <c:v>166.01576872536137</c:v>
                </c:pt>
                <c:pt idx="49" formatCode="#,##0">
                  <c:v>168.40654843110505</c:v>
                </c:pt>
                <c:pt idx="50" formatCode="#,##0">
                  <c:v>171.92178770949721</c:v>
                </c:pt>
                <c:pt idx="51" formatCode="#,##0">
                  <c:v>169.88026607538802</c:v>
                </c:pt>
                <c:pt idx="52" formatCode="#,##0">
                  <c:v>172.46439628482972</c:v>
                </c:pt>
                <c:pt idx="53" formatCode="#,##0">
                  <c:v>171.32834645669291</c:v>
                </c:pt>
                <c:pt idx="54" formatCode="#,##0">
                  <c:v>169.39682539682539</c:v>
                </c:pt>
                <c:pt idx="55" formatCode="#,##0">
                  <c:v>174.62420382165604</c:v>
                </c:pt>
                <c:pt idx="56" formatCode="#,##0">
                  <c:v>172.51184834123222</c:v>
                </c:pt>
                <c:pt idx="57" formatCode="#,##0">
                  <c:v>174.5426294820717</c:v>
                </c:pt>
                <c:pt idx="58" formatCode="#,##0">
                  <c:v>173.48022598870057</c:v>
                </c:pt>
                <c:pt idx="59" formatCode="#,##0">
                  <c:v>176.18380566801619</c:v>
                </c:pt>
                <c:pt idx="60" formatCode="#,##0">
                  <c:v>174.62162162162161</c:v>
                </c:pt>
                <c:pt idx="61" formatCode="#,##0">
                  <c:v>174.3398285268901</c:v>
                </c:pt>
                <c:pt idx="62" formatCode="#,##0">
                  <c:v>174.94153846153847</c:v>
                </c:pt>
                <c:pt idx="63" formatCode="#,##0">
                  <c:v>172.80185758513932</c:v>
                </c:pt>
                <c:pt idx="64" formatCode="#,##0">
                  <c:v>171.03828483920367</c:v>
                </c:pt>
                <c:pt idx="65" formatCode="#,##0">
                  <c:v>164.87583148558758</c:v>
                </c:pt>
                <c:pt idx="66" formatCode="#,##0">
                  <c:v>165.33138686131386</c:v>
                </c:pt>
                <c:pt idx="67" formatCode="#,##0">
                  <c:v>162.87209302325581</c:v>
                </c:pt>
                <c:pt idx="68" formatCode="#,##0">
                  <c:v>163.25749817117776</c:v>
                </c:pt>
                <c:pt idx="69" formatCode="#,##0">
                  <c:v>163.60975609756099</c:v>
                </c:pt>
                <c:pt idx="70" formatCode="#,##0">
                  <c:v>163.34146341463415</c:v>
                </c:pt>
                <c:pt idx="71" formatCode="#,##0">
                  <c:v>164.58128078817734</c:v>
                </c:pt>
                <c:pt idx="72" formatCode="#,##0">
                  <c:v>164.09268645908762</c:v>
                </c:pt>
                <c:pt idx="73" formatCode="#,##0">
                  <c:v>165.84108804581246</c:v>
                </c:pt>
                <c:pt idx="74" formatCode="#,##0">
                  <c:v>169.07394113424263</c:v>
                </c:pt>
                <c:pt idx="75" formatCode="#,##0">
                  <c:v>170.98687089715537</c:v>
                </c:pt>
                <c:pt idx="76" formatCode="#,##0">
                  <c:v>171.97989949748742</c:v>
                </c:pt>
                <c:pt idx="77" formatCode="#,##0">
                  <c:v>172.11962750716333</c:v>
                </c:pt>
                <c:pt idx="78" formatCode="#,##0">
                  <c:v>172.17514124293785</c:v>
                </c:pt>
                <c:pt idx="79" formatCode="#,##0">
                  <c:v>171.91525423728814</c:v>
                </c:pt>
                <c:pt idx="80" formatCode="#,##0">
                  <c:v>165.40730530668503</c:v>
                </c:pt>
                <c:pt idx="81" formatCode="#,##0">
                  <c:v>167.27668252889191</c:v>
                </c:pt>
                <c:pt idx="82" formatCode="#,##0">
                  <c:v>167.44331983805668</c:v>
                </c:pt>
                <c:pt idx="83" formatCode="#,##0">
                  <c:v>172.09939556749495</c:v>
                </c:pt>
                <c:pt idx="84" formatCode="#,##0">
                  <c:v>172.03713892709766</c:v>
                </c:pt>
                <c:pt idx="85" formatCode="#,##0">
                  <c:v>172.30790960451978</c:v>
                </c:pt>
                <c:pt idx="86" formatCode="#,##0">
                  <c:v>175.63636363636363</c:v>
                </c:pt>
                <c:pt idx="87" formatCode="#,##0">
                  <c:v>173.11552888222056</c:v>
                </c:pt>
                <c:pt idx="88" formatCode="#,##0">
                  <c:v>174.19613899613898</c:v>
                </c:pt>
                <c:pt idx="89" formatCode="#,##0">
                  <c:v>172.9044289044289</c:v>
                </c:pt>
                <c:pt idx="90" formatCode="#,##0">
                  <c:v>169.88914198936979</c:v>
                </c:pt>
                <c:pt idx="91" formatCode="#,##0">
                  <c:v>167.41978021978022</c:v>
                </c:pt>
                <c:pt idx="92" formatCode="#,##0">
                  <c:v>158.98998569384835</c:v>
                </c:pt>
                <c:pt idx="93" formatCode="#,##0">
                  <c:v>161.42608695652174</c:v>
                </c:pt>
                <c:pt idx="94" formatCode="#,##0">
                  <c:v>162.20431557653404</c:v>
                </c:pt>
                <c:pt idx="95" formatCode="#,##0">
                  <c:v>159.97372060857538</c:v>
                </c:pt>
                <c:pt idx="96" formatCode="#,##0">
                  <c:v>160.46370683579985</c:v>
                </c:pt>
                <c:pt idx="97" formatCode="#,##0">
                  <c:v>163.6113537117904</c:v>
                </c:pt>
                <c:pt idx="98" formatCode="#,##0">
                  <c:v>167.53467561521254</c:v>
                </c:pt>
                <c:pt idx="99" formatCode="#,##0">
                  <c:v>171.80778395552025</c:v>
                </c:pt>
                <c:pt idx="100" formatCode="#,##0">
                  <c:v>168.91569992266048</c:v>
                </c:pt>
                <c:pt idx="101" formatCode="#,##0">
                  <c:v>165.98950524737631</c:v>
                </c:pt>
                <c:pt idx="102" formatCode="#,##0">
                  <c:v>162.0952380952381</c:v>
                </c:pt>
                <c:pt idx="103" formatCode="#,##0">
                  <c:v>164.64498269896194</c:v>
                </c:pt>
                <c:pt idx="104" formatCode="#,##0">
                  <c:v>163.06216216216217</c:v>
                </c:pt>
                <c:pt idx="105" formatCode="#,##0">
                  <c:v>159.97588005215124</c:v>
                </c:pt>
                <c:pt idx="106" formatCode="#,##0">
                  <c:v>158.61846352485475</c:v>
                </c:pt>
                <c:pt idx="107" formatCode="#,##0">
                  <c:v>157.98728544183089</c:v>
                </c:pt>
                <c:pt idx="108" formatCode="#,##0">
                  <c:v>157.49097938144331</c:v>
                </c:pt>
                <c:pt idx="109" formatCode="#,##0">
                  <c:v>157.42764857881136</c:v>
                </c:pt>
                <c:pt idx="110" formatCode="#,##0">
                  <c:v>153.64948453608247</c:v>
                </c:pt>
                <c:pt idx="111" formatCode="#,##0">
                  <c:v>155.1810971579643</c:v>
                </c:pt>
              </c:numCache>
            </c:numRef>
          </c:val>
        </c:ser>
        <c:ser>
          <c:idx val="8"/>
          <c:order val="1"/>
          <c:tx>
            <c:strRef>
              <c:f>'Post-sent times'!$J$1</c:f>
              <c:strCache>
                <c:ptCount val="1"/>
                <c:pt idx="0">
                  <c:v>Forecast 2016</c:v>
                </c:pt>
              </c:strCache>
            </c:strRef>
          </c:tx>
          <c:spPr>
            <a:ln w="34925">
              <a:solidFill>
                <a:schemeClr val="accent1"/>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times'!$J$2:$J$230</c:f>
              <c:numCache>
                <c:formatCode>General</c:formatCode>
                <c:ptCount val="229"/>
                <c:pt idx="112" formatCode="#,##0">
                  <c:v>156.3348384643715</c:v>
                </c:pt>
                <c:pt idx="113" formatCode="#,##0">
                  <c:v>156.11524954380687</c:v>
                </c:pt>
                <c:pt idx="114" formatCode="#,##0">
                  <c:v>155.18018771381531</c:v>
                </c:pt>
                <c:pt idx="115" formatCode="#,##0">
                  <c:v>157.78551268905537</c:v>
                </c:pt>
                <c:pt idx="116" formatCode="#,##0">
                  <c:v>156.22696017204717</c:v>
                </c:pt>
                <c:pt idx="117" formatCode="#,##0">
                  <c:v>158.93008712865523</c:v>
                </c:pt>
                <c:pt idx="118" formatCode="#,##0">
                  <c:v>160.51238457521404</c:v>
                </c:pt>
                <c:pt idx="119" formatCode="#,##0">
                  <c:v>162.54817948145424</c:v>
                </c:pt>
                <c:pt idx="120" formatCode="#,##0">
                  <c:v>164.14775234607245</c:v>
                </c:pt>
                <c:pt idx="121" formatCode="#,##0">
                  <c:v>165.97666757866637</c:v>
                </c:pt>
                <c:pt idx="122" formatCode="#,##0">
                  <c:v>167.73765140471616</c:v>
                </c:pt>
                <c:pt idx="123" formatCode="#,##0">
                  <c:v>169.20820719394206</c:v>
                </c:pt>
                <c:pt idx="124" formatCode="#,##0">
                  <c:v>169.67729428813334</c:v>
                </c:pt>
                <c:pt idx="125" formatCode="#,##0">
                  <c:v>168.47578732380023</c:v>
                </c:pt>
                <c:pt idx="126" formatCode="#,##0">
                  <c:v>166.33968155909159</c:v>
                </c:pt>
                <c:pt idx="127" formatCode="#,##0">
                  <c:v>167.55638944256503</c:v>
                </c:pt>
                <c:pt idx="128" formatCode="#,##0">
                  <c:v>163.99073130677695</c:v>
                </c:pt>
                <c:pt idx="129" formatCode="#,##0">
                  <c:v>164.75955951106369</c:v>
                </c:pt>
                <c:pt idx="130" formatCode="#,##0">
                  <c:v>164.5527198215276</c:v>
                </c:pt>
                <c:pt idx="131" formatCode="#,##0">
                  <c:v>164.97542608417766</c:v>
                </c:pt>
                <c:pt idx="132" formatCode="#,##0">
                  <c:v>165.15847400654911</c:v>
                </c:pt>
                <c:pt idx="133" formatCode="#,##0">
                  <c:v>165.78349261345642</c:v>
                </c:pt>
                <c:pt idx="134" formatCode="#,##0">
                  <c:v>166.62038840561729</c:v>
                </c:pt>
                <c:pt idx="135" formatCode="#,##0">
                  <c:v>167.42880986686959</c:v>
                </c:pt>
                <c:pt idx="136" formatCode="#,##0">
                  <c:v>167.47177322678684</c:v>
                </c:pt>
                <c:pt idx="137" formatCode="#,##0">
                  <c:v>166.05135510204536</c:v>
                </c:pt>
                <c:pt idx="138" formatCode="#,##0">
                  <c:v>163.8732338912906</c:v>
                </c:pt>
                <c:pt idx="139" formatCode="#,##0">
                  <c:v>165.19356925035919</c:v>
                </c:pt>
                <c:pt idx="140" formatCode="#,##0">
                  <c:v>161.83889775008134</c:v>
                </c:pt>
                <c:pt idx="141" formatCode="#,##0">
                  <c:v>162.89117683657577</c:v>
                </c:pt>
                <c:pt idx="142" formatCode="#,##0">
                  <c:v>163.00960490936015</c:v>
                </c:pt>
                <c:pt idx="143" formatCode="#,##0">
                  <c:v>163.77319952612012</c:v>
                </c:pt>
                <c:pt idx="144" formatCode="#,##0">
                  <c:v>164.29104796382973</c:v>
                </c:pt>
                <c:pt idx="145" formatCode="#,##0">
                  <c:v>165.22752439985558</c:v>
                </c:pt>
                <c:pt idx="146" formatCode="#,##0">
                  <c:v>166.34043132831192</c:v>
                </c:pt>
                <c:pt idx="147" formatCode="#,##0">
                  <c:v>167.381889888958</c:v>
                </c:pt>
                <c:pt idx="148" formatCode="#,##0">
                  <c:v>167.61130728213058</c:v>
                </c:pt>
                <c:pt idx="149" formatCode="#,##0">
                  <c:v>166.33040815296548</c:v>
                </c:pt>
                <c:pt idx="150" formatCode="#,##0">
                  <c:v>164.2471318977517</c:v>
                </c:pt>
                <c:pt idx="151" formatCode="#,##0">
                  <c:v>165.62189317403261</c:v>
                </c:pt>
                <c:pt idx="152" formatCode="#,##0">
                  <c:v>162.28679523189217</c:v>
                </c:pt>
                <c:pt idx="153" formatCode="#,##0">
                  <c:v>163.33008261951721</c:v>
                </c:pt>
                <c:pt idx="154" formatCode="#,##0">
                  <c:v>163.41746819341992</c:v>
                </c:pt>
                <c:pt idx="155" formatCode="#,##0">
                  <c:v>164.13431358708235</c:v>
                </c:pt>
                <c:pt idx="156" formatCode="#,##0">
                  <c:v>164.59557219968383</c:v>
                </c:pt>
                <c:pt idx="157" formatCode="#,##0">
                  <c:v>165.47078301586026</c:v>
                </c:pt>
                <c:pt idx="158" formatCode="#,##0">
                  <c:v>166.52207771710871</c:v>
                </c:pt>
                <c:pt idx="159" formatCode="#,##0">
                  <c:v>167.50501194248469</c:v>
                </c:pt>
                <c:pt idx="160" formatCode="#,##0">
                  <c:v>167.68153465071191</c:v>
                </c:pt>
                <c:pt idx="161" formatCode="#,##0">
                  <c:v>166.35506905176081</c:v>
                </c:pt>
                <c:pt idx="162" formatCode="#,##0">
                  <c:v>164.23449470259206</c:v>
                </c:pt>
                <c:pt idx="163" formatCode="#,##0">
                  <c:v>165.58051680712043</c:v>
                </c:pt>
                <c:pt idx="164" formatCode="#,##0">
                  <c:v>162.22500088242691</c:v>
                </c:pt>
                <c:pt idx="165" formatCode="#,##0">
                  <c:v>163.25554991878911</c:v>
                </c:pt>
                <c:pt idx="166" formatCode="#,##0">
                  <c:v>163.33695155019532</c:v>
                </c:pt>
                <c:pt idx="167" formatCode="#,##0">
                  <c:v>164.05346882493023</c:v>
                </c:pt>
                <c:pt idx="168" formatCode="#,##0">
                  <c:v>164.51887973624434</c:v>
                </c:pt>
                <c:pt idx="169" formatCode="#,##0">
                  <c:v>165.40155139687411</c:v>
                </c:pt>
                <c:pt idx="170" formatCode="#,##0">
                  <c:v>166.46251034282957</c:v>
                </c:pt>
                <c:pt idx="171" formatCode="#,##0">
                  <c:v>167.45632001025061</c:v>
                </c:pt>
                <c:pt idx="172" formatCode="#,##0">
                  <c:v>167.64408040597357</c:v>
                </c:pt>
                <c:pt idx="173" formatCode="#,##0">
                  <c:v>166.32852514031802</c:v>
                </c:pt>
                <c:pt idx="174" formatCode="#,##0">
                  <c:v>164.21800752932361</c:v>
                </c:pt>
                <c:pt idx="175" formatCode="#,##0">
                  <c:v>165.57286414096291</c:v>
                </c:pt>
                <c:pt idx="176" formatCode="#,##0">
                  <c:v>162.22473632252311</c:v>
                </c:pt>
                <c:pt idx="177" formatCode="#,##0">
                  <c:v>163.26112911208338</c:v>
                </c:pt>
                <c:pt idx="178" formatCode="#,##0">
                  <c:v>163.34683712381823</c:v>
                </c:pt>
                <c:pt idx="179" formatCode="#,##0">
                  <c:v>164.06621279836014</c:v>
                </c:pt>
                <c:pt idx="180" formatCode="#,##0">
                  <c:v>164.53318366793096</c:v>
                </c:pt>
                <c:pt idx="181" formatCode="#,##0">
                  <c:v>165.41630568134329</c:v>
                </c:pt>
                <c:pt idx="182" formatCode="#,##0">
                  <c:v>166.47681491309413</c:v>
                </c:pt>
                <c:pt idx="183" formatCode="#,##0">
                  <c:v>167.46948923911631</c:v>
                </c:pt>
                <c:pt idx="184" formatCode="#,##0">
                  <c:v>167.65563527258226</c:v>
                </c:pt>
                <c:pt idx="185" formatCode="#,##0">
                  <c:v>166.33817577621937</c:v>
                </c:pt>
                <c:pt idx="186" formatCode="#,##0">
                  <c:v>164.22562912622928</c:v>
                </c:pt>
                <c:pt idx="187" formatCode="#,##0">
                  <c:v>165.57846893534</c:v>
                </c:pt>
                <c:pt idx="188" formatCode="#,##0">
                  <c:v>162.22844401337835</c:v>
                </c:pt>
                <c:pt idx="189" formatCode="#,##0">
                  <c:v>163.26313765662658</c:v>
                </c:pt>
                <c:pt idx="190" formatCode="#,##0">
                  <c:v>163.34739542477803</c:v>
                </c:pt>
                <c:pt idx="191" formatCode="#,##0">
                  <c:v>164.06559637412238</c:v>
                </c:pt>
                <c:pt idx="192" formatCode="#,##0">
                  <c:v>164.53167400369287</c:v>
                </c:pt>
                <c:pt idx="193" formatCode="#,##0">
                  <c:v>165.41417361131724</c:v>
                </c:pt>
                <c:pt idx="194" formatCode="#,##0">
                  <c:v>166.47430808999388</c:v>
                </c:pt>
                <c:pt idx="195" formatCode="#,##0">
                  <c:v>167.46682351227781</c:v>
                </c:pt>
                <c:pt idx="196" formatCode="#,##0">
                  <c:v>167.65298962049286</c:v>
                </c:pt>
                <c:pt idx="197" formatCode="#,##0">
                  <c:v>166.33569032002421</c:v>
                </c:pt>
                <c:pt idx="198" formatCode="#,##0">
                  <c:v>164.22340568256192</c:v>
                </c:pt>
                <c:pt idx="199" formatCode="#,##0">
                  <c:v>165.57657354255025</c:v>
                </c:pt>
                <c:pt idx="200" formatCode="#,##0">
                  <c:v>162.22691087695748</c:v>
                </c:pt>
                <c:pt idx="201" formatCode="#,##0">
                  <c:v>163.26197399912175</c:v>
                </c:pt>
                <c:pt idx="202" formatCode="#,##0">
                  <c:v>163.34658678473178</c:v>
                </c:pt>
                <c:pt idx="203" formatCode="#,##0">
                  <c:v>164.06511197016914</c:v>
                </c:pt>
                <c:pt idx="204" formatCode="#,##0">
                  <c:v>164.53147185738024</c:v>
                </c:pt>
                <c:pt idx="205" formatCode="#,##0">
                  <c:v>165.41420520003749</c:v>
                </c:pt>
                <c:pt idx="206" formatCode="#,##0">
                  <c:v>166.47452237528475</c:v>
                </c:pt>
                <c:pt idx="207" formatCode="#,##0">
                  <c:v>167.46717025548176</c:v>
                </c:pt>
                <c:pt idx="208" formatCode="#,##0">
                  <c:v>167.65342195521782</c:v>
                </c:pt>
                <c:pt idx="209" formatCode="#,##0">
                  <c:v>166.33616659784713</c:v>
                </c:pt>
                <c:pt idx="210" formatCode="#,##0">
                  <c:v>164.22389064460262</c:v>
                </c:pt>
                <c:pt idx="211" formatCode="#,##0">
                  <c:v>165.57703889522199</c:v>
                </c:pt>
                <c:pt idx="212" formatCode="#,##0">
                  <c:v>162.22733536618989</c:v>
                </c:pt>
                <c:pt idx="213" formatCode="#,##0">
                  <c:v>163.26234308482131</c:v>
                </c:pt>
                <c:pt idx="214" formatCode="#,##0">
                  <c:v>163.34689201758721</c:v>
                </c:pt>
                <c:pt idx="215" formatCode="#,##0">
                  <c:v>164.06535016760631</c:v>
                </c:pt>
                <c:pt idx="216" formatCode="#,##0">
                  <c:v>164.53164416600654</c:v>
                </c:pt>
                <c:pt idx="217" formatCode="#,##0">
                  <c:v>165.4143161196811</c:v>
                </c:pt>
                <c:pt idx="218" formatCode="#,##0">
                  <c:v>166.47457880598401</c:v>
                </c:pt>
                <c:pt idx="219" formatCode="#,##0">
                  <c:v>167.46718061458208</c:v>
                </c:pt>
                <c:pt idx="220" formatCode="#,##0">
                  <c:v>167.6533953979592</c:v>
                </c:pt>
                <c:pt idx="221" formatCode="#,##0">
                  <c:v>166.33611236213446</c:v>
                </c:pt>
                <c:pt idx="222" formatCode="#,##0">
                  <c:v>164.22381752951014</c:v>
                </c:pt>
                <c:pt idx="223" formatCode="#,##0">
                  <c:v>165.57695487347007</c:v>
                </c:pt>
                <c:pt idx="224" formatCode="#,##0">
                  <c:v>162.22724732347305</c:v>
                </c:pt>
                <c:pt idx="225" formatCode="#,##0">
                  <c:v>163.26225667344644</c:v>
                </c:pt>
                <c:pt idx="226" formatCode="#,##0">
                  <c:v>163.34681160829041</c:v>
                </c:pt>
                <c:pt idx="227" formatCode="#,##0">
                  <c:v>164.06527888146294</c:v>
                </c:pt>
                <c:pt idx="228" formatCode="#,##0">
                  <c:v>164.53158396779497</c:v>
                </c:pt>
              </c:numCache>
            </c:numRef>
          </c:val>
        </c:ser>
        <c:ser>
          <c:idx val="7"/>
          <c:order val="2"/>
          <c:tx>
            <c:strRef>
              <c:f>'Post-sent times'!$I$1</c:f>
              <c:strCache>
                <c:ptCount val="1"/>
                <c:pt idx="0">
                  <c:v>Forecast 2015</c:v>
                </c:pt>
              </c:strCache>
            </c:strRef>
          </c:tx>
          <c:spPr>
            <a:ln w="34925">
              <a:solidFill>
                <a:srgbClr val="92D050"/>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times'!$I$2:$I$230</c:f>
              <c:numCache>
                <c:formatCode>General</c:formatCode>
                <c:ptCount val="229"/>
                <c:pt idx="101" formatCode="#,##0">
                  <c:v>171.17871571570703</c:v>
                </c:pt>
                <c:pt idx="102" formatCode="#,##0">
                  <c:v>169.37160772945708</c:v>
                </c:pt>
                <c:pt idx="103" formatCode="#,##0">
                  <c:v>168.64136083915255</c:v>
                </c:pt>
                <c:pt idx="104" formatCode="#,##0">
                  <c:v>162.85613471648207</c:v>
                </c:pt>
                <c:pt idx="105" formatCode="#,##0">
                  <c:v>164.83190185395387</c:v>
                </c:pt>
                <c:pt idx="106" formatCode="#,##0">
                  <c:v>165.05705321263116</c:v>
                </c:pt>
                <c:pt idx="107" formatCode="#,##0">
                  <c:v>165.55571656294896</c:v>
                </c:pt>
                <c:pt idx="108" formatCode="#,##0">
                  <c:v>165.7638884990161</c:v>
                </c:pt>
                <c:pt idx="109" formatCode="#,##0">
                  <c:v>167.35535594626779</c:v>
                </c:pt>
                <c:pt idx="110" formatCode="#,##0">
                  <c:v>170.55175000406084</c:v>
                </c:pt>
                <c:pt idx="111" formatCode="#,##0">
                  <c:v>171.82268002857651</c:v>
                </c:pt>
                <c:pt idx="112" formatCode="#,##0">
                  <c:v>172.58696304581755</c:v>
                </c:pt>
                <c:pt idx="113" formatCode="#,##0">
                  <c:v>171.18990145266235</c:v>
                </c:pt>
                <c:pt idx="114" formatCode="#,##0">
                  <c:v>169.38130079181153</c:v>
                </c:pt>
                <c:pt idx="115" formatCode="#,##0">
                  <c:v>168.6497604160586</c:v>
                </c:pt>
                <c:pt idx="116" formatCode="#,##0">
                  <c:v>162.86341341640377</c:v>
                </c:pt>
                <c:pt idx="117" formatCode="#,##0">
                  <c:v>164.83820925171247</c:v>
                </c:pt>
                <c:pt idx="118" formatCode="#,##0">
                  <c:v>165.06251892311698</c:v>
                </c:pt>
                <c:pt idx="119" formatCode="#,##0">
                  <c:v>165.56045290466358</c:v>
                </c:pt>
                <c:pt idx="120" formatCode="#,##0">
                  <c:v>165.76799280217958</c:v>
                </c:pt>
                <c:pt idx="121" formatCode="#,##0">
                  <c:v>167.35891255292179</c:v>
                </c:pt>
                <c:pt idx="122" formatCode="#,##0">
                  <c:v>170.55483200126898</c:v>
                </c:pt>
                <c:pt idx="123" formatCode="#,##0">
                  <c:v>171.82535075033888</c:v>
                </c:pt>
                <c:pt idx="124" formatCode="#,##0">
                  <c:v>172.58927737456293</c:v>
                </c:pt>
                <c:pt idx="125" formatCode="#,##0">
                  <c:v>171.19190694706359</c:v>
                </c:pt>
                <c:pt idx="126" formatCode="#,##0">
                  <c:v>169.38303866410016</c:v>
                </c:pt>
                <c:pt idx="127" formatCode="#,##0">
                  <c:v>168.65126637892229</c:v>
                </c:pt>
                <c:pt idx="128" formatCode="#,##0">
                  <c:v>162.86471841686995</c:v>
                </c:pt>
                <c:pt idx="129" formatCode="#,##0">
                  <c:v>164.83934010709928</c:v>
                </c:pt>
                <c:pt idx="130" formatCode="#,##0">
                  <c:v>165.06349887212005</c:v>
                </c:pt>
                <c:pt idx="131" formatCode="#,##0">
                  <c:v>165.56130208490347</c:v>
                </c:pt>
                <c:pt idx="132" formatCode="#,##0">
                  <c:v>165.76872866402294</c:v>
                </c:pt>
                <c:pt idx="133" formatCode="#,##0">
                  <c:v>167.35955021808061</c:v>
                </c:pt>
                <c:pt idx="134" formatCode="#,##0">
                  <c:v>170.55538457354655</c:v>
                </c:pt>
                <c:pt idx="135" formatCode="#,##0">
                  <c:v>171.82582958490858</c:v>
                </c:pt>
                <c:pt idx="136" formatCode="#,##0">
                  <c:v>172.58969231131317</c:v>
                </c:pt>
                <c:pt idx="137" formatCode="#,##0">
                  <c:v>171.19226651280425</c:v>
                </c:pt>
                <c:pt idx="138" formatCode="#,##0">
                  <c:v>169.38335024778559</c:v>
                </c:pt>
                <c:pt idx="139" formatCode="#,##0">
                  <c:v>168.65153638349182</c:v>
                </c:pt>
                <c:pt idx="140" formatCode="#,##0">
                  <c:v>162.86495239082615</c:v>
                </c:pt>
                <c:pt idx="141" formatCode="#,##0">
                  <c:v>164.83954285852781</c:v>
                </c:pt>
                <c:pt idx="142" formatCode="#,##0">
                  <c:v>165.06367456749416</c:v>
                </c:pt>
                <c:pt idx="143" formatCode="#,##0">
                  <c:v>165.56145433470368</c:v>
                </c:pt>
                <c:pt idx="144" formatCode="#,##0">
                  <c:v>165.76886059693115</c:v>
                </c:pt>
                <c:pt idx="145" formatCode="#,##0">
                  <c:v>167.35966454527343</c:v>
                </c:pt>
                <c:pt idx="146" formatCode="#,##0">
                  <c:v>170.55548364440915</c:v>
                </c:pt>
                <c:pt idx="147" formatCode="#,##0">
                  <c:v>171.82591543531365</c:v>
                </c:pt>
                <c:pt idx="148" formatCode="#,##0">
                  <c:v>172.58976670545749</c:v>
                </c:pt>
                <c:pt idx="149" formatCode="#,##0">
                  <c:v>171.19233097946235</c:v>
                </c:pt>
                <c:pt idx="150" formatCode="#,##0">
                  <c:v>169.38340611172546</c:v>
                </c:pt>
                <c:pt idx="151" formatCode="#,##0">
                  <c:v>168.65158479269854</c:v>
                </c:pt>
                <c:pt idx="152" formatCode="#,##0">
                  <c:v>162.86499434009252</c:v>
                </c:pt>
                <c:pt idx="153" formatCode="#,##0">
                  <c:v>164.8395792098971</c:v>
                </c:pt>
                <c:pt idx="154" formatCode="#,##0">
                  <c:v>165.06370606797469</c:v>
                </c:pt>
                <c:pt idx="155" formatCode="#,##0">
                  <c:v>165.56148163161967</c:v>
                </c:pt>
                <c:pt idx="156" formatCode="#,##0">
                  <c:v>165.76888425122499</c:v>
                </c:pt>
                <c:pt idx="157" formatCode="#,##0">
                  <c:v>167.35968504303287</c:v>
                </c:pt>
                <c:pt idx="158" formatCode="#,##0">
                  <c:v>170.55550140685619</c:v>
                </c:pt>
                <c:pt idx="159" formatCode="#,##0">
                  <c:v>171.82593082746058</c:v>
                </c:pt>
                <c:pt idx="160" formatCode="#,##0">
                  <c:v>172.58978004360773</c:v>
                </c:pt>
                <c:pt idx="161" formatCode="#,##0">
                  <c:v>171.19234253771037</c:v>
                </c:pt>
                <c:pt idx="162" formatCode="#,##0">
                  <c:v>169.38341612758933</c:v>
                </c:pt>
                <c:pt idx="163" formatCode="#,##0">
                  <c:v>168.65159347200088</c:v>
                </c:pt>
                <c:pt idx="164" formatCode="#,##0">
                  <c:v>162.86500186119008</c:v>
                </c:pt>
                <c:pt idx="165" formatCode="#,##0">
                  <c:v>164.83958572734588</c:v>
                </c:pt>
                <c:pt idx="166" formatCode="#,##0">
                  <c:v>165.06371171570603</c:v>
                </c:pt>
                <c:pt idx="167" formatCode="#,##0">
                  <c:v>165.56148652569257</c:v>
                </c:pt>
                <c:pt idx="168" formatCode="#,##0">
                  <c:v>165.768888492211</c:v>
                </c:pt>
                <c:pt idx="169" formatCode="#,##0">
                  <c:v>167.35968871808279</c:v>
                </c:pt>
                <c:pt idx="170" formatCode="#,##0">
                  <c:v>170.55550459149109</c:v>
                </c:pt>
                <c:pt idx="171" formatCode="#,##0">
                  <c:v>171.82593358712359</c:v>
                </c:pt>
                <c:pt idx="172" formatCode="#,##0">
                  <c:v>172.589782435009</c:v>
                </c:pt>
                <c:pt idx="173" formatCode="#,##0">
                  <c:v>171.1923446099924</c:v>
                </c:pt>
                <c:pt idx="174" formatCode="#,##0">
                  <c:v>169.38341792333679</c:v>
                </c:pt>
                <c:pt idx="175" formatCode="#,##0">
                  <c:v>168.65159502811582</c:v>
                </c:pt>
                <c:pt idx="176" formatCode="#,##0">
                  <c:v>162.8650032096501</c:v>
                </c:pt>
                <c:pt idx="177" formatCode="#,##0">
                  <c:v>164.83958689586137</c:v>
                </c:pt>
                <c:pt idx="178" formatCode="#,##0">
                  <c:v>165.06371272828963</c:v>
                </c:pt>
                <c:pt idx="179" formatCode="#,##0">
                  <c:v>165.56148740315248</c:v>
                </c:pt>
                <c:pt idx="180" formatCode="#,##0">
                  <c:v>165.76888925257876</c:v>
                </c:pt>
                <c:pt idx="181" formatCode="#,##0">
                  <c:v>167.35968937698368</c:v>
                </c:pt>
                <c:pt idx="182" formatCode="#,##0">
                  <c:v>170.55550516246529</c:v>
                </c:pt>
                <c:pt idx="183" formatCode="#,##0">
                  <c:v>171.82593408190445</c:v>
                </c:pt>
                <c:pt idx="184" formatCode="#,##0">
                  <c:v>172.5897828637641</c:v>
                </c:pt>
                <c:pt idx="185" formatCode="#,##0">
                  <c:v>171.19234498153253</c:v>
                </c:pt>
                <c:pt idx="186" formatCode="#,##0">
                  <c:v>169.38341824529695</c:v>
                </c:pt>
                <c:pt idx="187" formatCode="#,##0">
                  <c:v>168.65159530711216</c:v>
                </c:pt>
                <c:pt idx="188" formatCode="#,##0">
                  <c:v>162.86500345141593</c:v>
                </c:pt>
                <c:pt idx="189" formatCode="#,##0">
                  <c:v>164.8395871053649</c:v>
                </c:pt>
                <c:pt idx="190" formatCode="#,##0">
                  <c:v>165.06371290983606</c:v>
                </c:pt>
                <c:pt idx="191" formatCode="#,##0">
                  <c:v>165.56148756047256</c:v>
                </c:pt>
                <c:pt idx="192" formatCode="#,##0">
                  <c:v>165.76888938890534</c:v>
                </c:pt>
                <c:pt idx="193" formatCode="#,##0">
                  <c:v>167.35968949511823</c:v>
                </c:pt>
                <c:pt idx="194" formatCode="#,##0">
                  <c:v>170.55550526483546</c:v>
                </c:pt>
                <c:pt idx="195" formatCode="#,##0">
                  <c:v>171.82593417061386</c:v>
                </c:pt>
                <c:pt idx="196" formatCode="#,##0">
                  <c:v>172.58978294063573</c:v>
                </c:pt>
                <c:pt idx="197" formatCode="#,##0">
                  <c:v>171.19234504814608</c:v>
                </c:pt>
                <c:pt idx="198" formatCode="#,##0">
                  <c:v>169.3834183030213</c:v>
                </c:pt>
                <c:pt idx="199" formatCode="#,##0">
                  <c:v>168.65159535713352</c:v>
                </c:pt>
                <c:pt idx="200" formatCode="#,##0">
                  <c:v>162.86500349476219</c:v>
                </c:pt>
                <c:pt idx="201" formatCode="#,##0">
                  <c:v>164.83958714292686</c:v>
                </c:pt>
                <c:pt idx="202" formatCode="#,##0">
                  <c:v>165.06371294238556</c:v>
                </c:pt>
                <c:pt idx="203" formatCode="#,##0">
                  <c:v>165.56148758867852</c:v>
                </c:pt>
                <c:pt idx="204" formatCode="#,##0">
                  <c:v>165.76888941334738</c:v>
                </c:pt>
                <c:pt idx="205" formatCode="#,##0">
                  <c:v>167.3596895162986</c:v>
                </c:pt>
                <c:pt idx="206" formatCode="#,##0">
                  <c:v>170.55550528318943</c:v>
                </c:pt>
                <c:pt idx="207" formatCode="#,##0">
                  <c:v>171.82593418651859</c:v>
                </c:pt>
                <c:pt idx="208" formatCode="#,##0">
                  <c:v>172.58978295441807</c:v>
                </c:pt>
                <c:pt idx="209" formatCode="#,##0">
                  <c:v>171.19234506008925</c:v>
                </c:pt>
                <c:pt idx="210" formatCode="#,##0">
                  <c:v>169.38341831337073</c:v>
                </c:pt>
                <c:pt idx="211" formatCode="#,##0">
                  <c:v>168.65159536610187</c:v>
                </c:pt>
                <c:pt idx="212" formatCode="#,##0">
                  <c:v>162.86500350253377</c:v>
                </c:pt>
                <c:pt idx="213" formatCode="#,##0">
                  <c:v>164.83958714966136</c:v>
                </c:pt>
                <c:pt idx="214" formatCode="#,##0">
                  <c:v>165.06371294822137</c:v>
                </c:pt>
                <c:pt idx="215" formatCode="#,##0">
                  <c:v>165.56148759373556</c:v>
                </c:pt>
                <c:pt idx="216" formatCode="#,##0">
                  <c:v>165.76888941772961</c:v>
                </c:pt>
              </c:numCache>
            </c:numRef>
          </c:val>
        </c:ser>
        <c:marker val="1"/>
        <c:axId val="80767616"/>
        <c:axId val="80782080"/>
      </c:lineChart>
      <c:dateAx>
        <c:axId val="8076761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80782080"/>
        <c:crosses val="autoZero"/>
        <c:auto val="1"/>
        <c:lblOffset val="100"/>
        <c:majorUnit val="12"/>
        <c:majorTimeUnit val="months"/>
      </c:dateAx>
      <c:valAx>
        <c:axId val="80782080"/>
        <c:scaling>
          <c:orientation val="minMax"/>
          <c:min val="0"/>
        </c:scaling>
        <c:axPos val="l"/>
        <c:majorGridlines/>
        <c:title>
          <c:tx>
            <c:rich>
              <a:bodyPr rot="-5400000" vert="horz"/>
              <a:lstStyle/>
              <a:p>
                <a:pPr>
                  <a:defRPr/>
                </a:pPr>
                <a:r>
                  <a:rPr lang="en-NZ" sz="1400">
                    <a:latin typeface="Arial" pitchFamily="34" charset="0"/>
                    <a:cs typeface="Arial" pitchFamily="34" charset="0"/>
                  </a:rPr>
                  <a:t>Days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8076761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2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Post-Detention Conditions muster</a:t>
            </a:r>
          </a:p>
        </c:rich>
      </c:tx>
    </c:title>
    <c:plotArea>
      <c:layout/>
      <c:lineChart>
        <c:grouping val="standard"/>
        <c:ser>
          <c:idx val="0"/>
          <c:order val="0"/>
          <c:tx>
            <c:strRef>
              <c:f>'Post-sent musters'!$AB$1</c:f>
              <c:strCache>
                <c:ptCount val="1"/>
                <c:pt idx="0">
                  <c:v>Post-Detention Conditions</c:v>
                </c:pt>
              </c:strCache>
            </c:strRef>
          </c:tx>
          <c:spPr>
            <a:ln w="38100">
              <a:solidFill>
                <a:schemeClr val="tx2"/>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musters'!$AB$2:$AB$20</c:f>
              <c:numCache>
                <c:formatCode>_-* #,##0_-;\-* #,##0_-;_-* "-"??_-;_-@_-</c:formatCode>
                <c:ptCount val="19"/>
                <c:pt idx="0">
                  <c:v>182</c:v>
                </c:pt>
                <c:pt idx="1">
                  <c:v>1024</c:v>
                </c:pt>
                <c:pt idx="2">
                  <c:v>1129</c:v>
                </c:pt>
                <c:pt idx="3">
                  <c:v>1474</c:v>
                </c:pt>
                <c:pt idx="4">
                  <c:v>1364</c:v>
                </c:pt>
                <c:pt idx="5">
                  <c:v>1295</c:v>
                </c:pt>
                <c:pt idx="6">
                  <c:v>1408</c:v>
                </c:pt>
                <c:pt idx="7">
                  <c:v>1348</c:v>
                </c:pt>
                <c:pt idx="8">
                  <c:v>1358</c:v>
                </c:pt>
              </c:numCache>
            </c:numRef>
          </c:val>
        </c:ser>
        <c:ser>
          <c:idx val="2"/>
          <c:order val="1"/>
          <c:tx>
            <c:strRef>
              <c:f>'Post-sent musters'!$AD$1</c:f>
              <c:strCache>
                <c:ptCount val="1"/>
                <c:pt idx="0">
                  <c:v>Forecast 2016</c:v>
                </c:pt>
              </c:strCache>
            </c:strRef>
          </c:tx>
          <c:spPr>
            <a:ln w="34925">
              <a:solidFill>
                <a:srgbClr val="558ED5"/>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musters'!$AD$2:$AD$20</c:f>
              <c:numCache>
                <c:formatCode>General</c:formatCode>
                <c:ptCount val="19"/>
                <c:pt idx="8" formatCode="_-* #,##0_-;\-* #,##0_-;_-* &quot;-&quot;??_-;_-@_-">
                  <c:v>1358</c:v>
                </c:pt>
                <c:pt idx="9" formatCode="_-* #,##0_-;\-* #,##0_-;_-* &quot;-&quot;??_-;_-@_-">
                  <c:v>1357</c:v>
                </c:pt>
                <c:pt idx="10" formatCode="_-* #,##0_-;\-* #,##0_-;_-* &quot;-&quot;??_-;_-@_-">
                  <c:v>1390</c:v>
                </c:pt>
                <c:pt idx="11" formatCode="_-* #,##0_-;\-* #,##0_-;_-* &quot;-&quot;??_-;_-@_-">
                  <c:v>1393</c:v>
                </c:pt>
                <c:pt idx="12" formatCode="_-* #,##0_-;\-* #,##0_-;_-* &quot;-&quot;??_-;_-@_-">
                  <c:v>1402</c:v>
                </c:pt>
                <c:pt idx="13" formatCode="_-* #,##0_-;\-* #,##0_-;_-* &quot;-&quot;??_-;_-@_-">
                  <c:v>1421</c:v>
                </c:pt>
                <c:pt idx="14" formatCode="_-* #,##0_-;\-* #,##0_-;_-* &quot;-&quot;??_-;_-@_-">
                  <c:v>1430</c:v>
                </c:pt>
                <c:pt idx="15" formatCode="_-* #,##0_-;\-* #,##0_-;_-* &quot;-&quot;??_-;_-@_-">
                  <c:v>1442</c:v>
                </c:pt>
                <c:pt idx="16" formatCode="_-* #,##0_-;\-* #,##0_-;_-* &quot;-&quot;??_-;_-@_-">
                  <c:v>1446</c:v>
                </c:pt>
                <c:pt idx="17" formatCode="_-* #,##0_-;\-* #,##0_-;_-* &quot;-&quot;??_-;_-@_-">
                  <c:v>1461</c:v>
                </c:pt>
                <c:pt idx="18" formatCode="_-* #,##0_-;\-* #,##0_-;_-* &quot;-&quot;??_-;_-@_-">
                  <c:v>1465</c:v>
                </c:pt>
              </c:numCache>
            </c:numRef>
          </c:val>
        </c:ser>
        <c:ser>
          <c:idx val="1"/>
          <c:order val="2"/>
          <c:tx>
            <c:strRef>
              <c:f>'Post-sent musters'!$AC$1</c:f>
              <c:strCache>
                <c:ptCount val="1"/>
                <c:pt idx="0">
                  <c:v>Forecast 2015</c:v>
                </c:pt>
              </c:strCache>
            </c:strRef>
          </c:tx>
          <c:spPr>
            <a:ln w="34925">
              <a:solidFill>
                <a:srgbClr val="92D050"/>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musters'!$AC$2:$AC$20</c:f>
              <c:numCache>
                <c:formatCode>_-* #,##0_-;\-* #,##0_-;_-* "-"??_-;_-@_-</c:formatCode>
                <c:ptCount val="19"/>
                <c:pt idx="8">
                  <c:v>1242</c:v>
                </c:pt>
                <c:pt idx="9">
                  <c:v>1281</c:v>
                </c:pt>
                <c:pt idx="10">
                  <c:v>1268</c:v>
                </c:pt>
                <c:pt idx="11">
                  <c:v>1265</c:v>
                </c:pt>
                <c:pt idx="12">
                  <c:v>1260</c:v>
                </c:pt>
                <c:pt idx="13">
                  <c:v>1263</c:v>
                </c:pt>
                <c:pt idx="14">
                  <c:v>1265</c:v>
                </c:pt>
                <c:pt idx="15">
                  <c:v>1265</c:v>
                </c:pt>
                <c:pt idx="16">
                  <c:v>1260</c:v>
                </c:pt>
                <c:pt idx="17">
                  <c:v>1263</c:v>
                </c:pt>
              </c:numCache>
            </c:numRef>
          </c:val>
        </c:ser>
        <c:marker val="1"/>
        <c:axId val="80845440"/>
        <c:axId val="80884480"/>
      </c:lineChart>
      <c:catAx>
        <c:axId val="80845440"/>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0884480"/>
        <c:crosses val="autoZero"/>
        <c:auto val="1"/>
        <c:lblAlgn val="ctr"/>
        <c:lblOffset val="100"/>
        <c:tickLblSkip val="1"/>
      </c:catAx>
      <c:valAx>
        <c:axId val="80884480"/>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8084544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xml><?xml version="1.0" encoding="utf-8"?>
<c:chartSpace xmlns:c="http://schemas.openxmlformats.org/drawingml/2006/chart" xmlns:a="http://schemas.openxmlformats.org/drawingml/2006/main" xmlns:r="http://schemas.openxmlformats.org/officeDocument/2006/relationships">
  <c:lang val="en-NZ"/>
  <c:chart>
    <c:autoTitleDeleted val="1"/>
    <c:plotArea>
      <c:layout>
        <c:manualLayout>
          <c:layoutTarget val="inner"/>
          <c:xMode val="edge"/>
          <c:yMode val="edge"/>
          <c:x val="0.1286969433143702"/>
          <c:y val="0.10742135273056005"/>
          <c:w val="0.80680515649032891"/>
          <c:h val="0.78067035244765171"/>
        </c:manualLayout>
      </c:layout>
      <c:lineChart>
        <c:grouping val="standard"/>
        <c:ser>
          <c:idx val="0"/>
          <c:order val="0"/>
          <c:tx>
            <c:strRef>
              <c:f>'Post-sent starts'!$S$1</c:f>
              <c:strCache>
                <c:ptCount val="1"/>
                <c:pt idx="0">
                  <c:v>Parole</c:v>
                </c:pt>
              </c:strCache>
            </c:strRef>
          </c:tx>
          <c:spPr>
            <a:ln w="28575">
              <a:solidFill>
                <a:srgbClr val="77933C"/>
              </a:solidFill>
            </a:ln>
          </c:spPr>
          <c:marker>
            <c:symbol val="none"/>
          </c:marker>
          <c:cat>
            <c:strRef>
              <c:f>'Post-sent starts'!$R$2:$R$20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starts'!$S$2:$S$20</c:f>
              <c:numCache>
                <c:formatCode>_-* #,##0_-;\-* #,##0_-;_-* "-"??_-;_-@_-</c:formatCode>
                <c:ptCount val="19"/>
                <c:pt idx="0">
                  <c:v>1622</c:v>
                </c:pt>
                <c:pt idx="1">
                  <c:v>1768</c:v>
                </c:pt>
                <c:pt idx="2">
                  <c:v>1818</c:v>
                </c:pt>
                <c:pt idx="3">
                  <c:v>2024</c:v>
                </c:pt>
                <c:pt idx="4">
                  <c:v>2010</c:v>
                </c:pt>
                <c:pt idx="5">
                  <c:v>2013</c:v>
                </c:pt>
                <c:pt idx="6">
                  <c:v>2400</c:v>
                </c:pt>
                <c:pt idx="7">
                  <c:v>2027</c:v>
                </c:pt>
                <c:pt idx="8">
                  <c:v>1861</c:v>
                </c:pt>
              </c:numCache>
            </c:numRef>
          </c:val>
        </c:ser>
        <c:ser>
          <c:idx val="1"/>
          <c:order val="1"/>
          <c:tx>
            <c:strRef>
              <c:f>'Post-sent starts'!$T$1</c:f>
              <c:strCache>
                <c:ptCount val="1"/>
                <c:pt idx="0">
                  <c:v>Forecast 2016</c:v>
                </c:pt>
              </c:strCache>
            </c:strRef>
          </c:tx>
          <c:spPr>
            <a:ln w="28575">
              <a:solidFill>
                <a:srgbClr val="92D050"/>
              </a:solidFill>
            </a:ln>
          </c:spPr>
          <c:marker>
            <c:symbol val="none"/>
          </c:marker>
          <c:cat>
            <c:strRef>
              <c:f>'Post-sent starts'!$R$2:$R$20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starts'!$T$2:$T$20</c:f>
              <c:numCache>
                <c:formatCode>General</c:formatCode>
                <c:ptCount val="19"/>
                <c:pt idx="8" formatCode="_-* #,##0_-;\-* #,##0_-;_-* &quot;-&quot;??_-;_-@_-">
                  <c:v>1861</c:v>
                </c:pt>
                <c:pt idx="9" formatCode="_-* #,##0_-;\-* #,##0_-;_-* &quot;-&quot;??_-;_-@_-">
                  <c:v>1875.3382181267066</c:v>
                </c:pt>
                <c:pt idx="10" formatCode="_-* #,##0_-;\-* #,##0_-;_-* &quot;-&quot;??_-;_-@_-">
                  <c:v>1980.3901612195107</c:v>
                </c:pt>
                <c:pt idx="11" formatCode="_-* #,##0_-;\-* #,##0_-;_-* &quot;-&quot;??_-;_-@_-">
                  <c:v>2066.240330592283</c:v>
                </c:pt>
                <c:pt idx="12" formatCode="_-* #,##0_-;\-* #,##0_-;_-* &quot;-&quot;??_-;_-@_-">
                  <c:v>2033.7053573161202</c:v>
                </c:pt>
                <c:pt idx="13" formatCode="_-* #,##0_-;\-* #,##0_-;_-* &quot;-&quot;??_-;_-@_-">
                  <c:v>1998.2623756673879</c:v>
                </c:pt>
                <c:pt idx="14" formatCode="_-* #,##0_-;\-* #,##0_-;_-* &quot;-&quot;??_-;_-@_-">
                  <c:v>1994.5564330008847</c:v>
                </c:pt>
                <c:pt idx="15" formatCode="_-* #,##0_-;\-* #,##0_-;_-* &quot;-&quot;??_-;_-@_-">
                  <c:v>1996.7857044042635</c:v>
                </c:pt>
                <c:pt idx="16" formatCode="_-* #,##0_-;\-* #,##0_-;_-* &quot;-&quot;??_-;_-@_-">
                  <c:v>2005.8304365289805</c:v>
                </c:pt>
                <c:pt idx="17" formatCode="_-* #,##0_-;\-* #,##0_-;_-* &quot;-&quot;??_-;_-@_-">
                  <c:v>1990.9277406576871</c:v>
                </c:pt>
                <c:pt idx="18" formatCode="_-* #,##0_-;\-* #,##0_-;_-* &quot;-&quot;??_-;_-@_-">
                  <c:v>2012.4215463110913</c:v>
                </c:pt>
              </c:numCache>
            </c:numRef>
          </c:val>
        </c:ser>
        <c:ser>
          <c:idx val="2"/>
          <c:order val="2"/>
          <c:tx>
            <c:strRef>
              <c:f>'Post-sent starts'!$U$1</c:f>
              <c:strCache>
                <c:ptCount val="1"/>
                <c:pt idx="0">
                  <c:v>Released on Conditions</c:v>
                </c:pt>
              </c:strCache>
            </c:strRef>
          </c:tx>
          <c:spPr>
            <a:ln w="28575">
              <a:solidFill>
                <a:schemeClr val="tx2"/>
              </a:solidFill>
            </a:ln>
          </c:spPr>
          <c:marker>
            <c:symbol val="none"/>
          </c:marker>
          <c:cat>
            <c:strRef>
              <c:f>'Post-sent starts'!$R$2:$R$20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starts'!$U$2:$U$20</c:f>
              <c:numCache>
                <c:formatCode>_-* #,##0_-;\-* #,##0_-;_-* "-"??_-;_-@_-</c:formatCode>
                <c:ptCount val="19"/>
                <c:pt idx="0">
                  <c:v>4616</c:v>
                </c:pt>
                <c:pt idx="1">
                  <c:v>4139</c:v>
                </c:pt>
                <c:pt idx="2">
                  <c:v>4573</c:v>
                </c:pt>
                <c:pt idx="3">
                  <c:v>4311</c:v>
                </c:pt>
                <c:pt idx="4">
                  <c:v>4093</c:v>
                </c:pt>
                <c:pt idx="5">
                  <c:v>4007</c:v>
                </c:pt>
                <c:pt idx="6">
                  <c:v>3810</c:v>
                </c:pt>
                <c:pt idx="7">
                  <c:v>3988</c:v>
                </c:pt>
                <c:pt idx="8">
                  <c:v>4518</c:v>
                </c:pt>
              </c:numCache>
            </c:numRef>
          </c:val>
        </c:ser>
        <c:ser>
          <c:idx val="3"/>
          <c:order val="3"/>
          <c:tx>
            <c:strRef>
              <c:f>'Post-sent starts'!$V$1</c:f>
              <c:strCache>
                <c:ptCount val="1"/>
                <c:pt idx="0">
                  <c:v>Forecast 2016</c:v>
                </c:pt>
              </c:strCache>
            </c:strRef>
          </c:tx>
          <c:spPr>
            <a:ln w="28575">
              <a:solidFill>
                <a:srgbClr val="00B0F0"/>
              </a:solidFill>
            </a:ln>
          </c:spPr>
          <c:marker>
            <c:symbol val="none"/>
          </c:marker>
          <c:cat>
            <c:strRef>
              <c:f>'Post-sent starts'!$R$2:$R$20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starts'!$V$2:$V$20</c:f>
              <c:numCache>
                <c:formatCode>General</c:formatCode>
                <c:ptCount val="19"/>
                <c:pt idx="8" formatCode="_-* #,##0_-;\-* #,##0_-;_-* &quot;-&quot;??_-;_-@_-">
                  <c:v>4518</c:v>
                </c:pt>
                <c:pt idx="9" formatCode="_-* #,##0_-;\-* #,##0_-;_-* &quot;-&quot;??_-;_-@_-">
                  <c:v>5304.8352196230353</c:v>
                </c:pt>
                <c:pt idx="10" formatCode="_-* #,##0_-;\-* #,##0_-;_-* &quot;-&quot;??_-;_-@_-">
                  <c:v>5545.6512298165653</c:v>
                </c:pt>
                <c:pt idx="11" formatCode="_-* #,##0_-;\-* #,##0_-;_-* &quot;-&quot;??_-;_-@_-">
                  <c:v>5655.3890854574593</c:v>
                </c:pt>
                <c:pt idx="12" formatCode="_-* #,##0_-;\-* #,##0_-;_-* &quot;-&quot;??_-;_-@_-">
                  <c:v>5704.4998962662348</c:v>
                </c:pt>
                <c:pt idx="13" formatCode="_-* #,##0_-;\-* #,##0_-;_-* &quot;-&quot;??_-;_-@_-">
                  <c:v>5755.1330019697198</c:v>
                </c:pt>
                <c:pt idx="14" formatCode="_-* #,##0_-;\-* #,##0_-;_-* &quot;-&quot;??_-;_-@_-">
                  <c:v>5790.1051326107445</c:v>
                </c:pt>
                <c:pt idx="15" formatCode="_-* #,##0_-;\-* #,##0_-;_-* &quot;-&quot;??_-;_-@_-">
                  <c:v>5886.3057151221565</c:v>
                </c:pt>
                <c:pt idx="16" formatCode="_-* #,##0_-;\-* #,##0_-;_-* &quot;-&quot;??_-;_-@_-">
                  <c:v>5999.5505985910549</c:v>
                </c:pt>
                <c:pt idx="17" formatCode="_-* #,##0_-;\-* #,##0_-;_-* &quot;-&quot;??_-;_-@_-">
                  <c:v>6039.8554315193751</c:v>
                </c:pt>
                <c:pt idx="18" formatCode="_-* #,##0_-;\-* #,##0_-;_-* &quot;-&quot;??_-;_-@_-">
                  <c:v>6101.4412809598834</c:v>
                </c:pt>
              </c:numCache>
            </c:numRef>
          </c:val>
        </c:ser>
        <c:ser>
          <c:idx val="4"/>
          <c:order val="4"/>
          <c:tx>
            <c:strRef>
              <c:f>'Post-sent starts'!$W$1</c:f>
              <c:strCache>
                <c:ptCount val="1"/>
                <c:pt idx="0">
                  <c:v>Post-Detention Conditions</c:v>
                </c:pt>
              </c:strCache>
            </c:strRef>
          </c:tx>
          <c:spPr>
            <a:ln w="28575">
              <a:solidFill>
                <a:srgbClr val="C0504D"/>
              </a:solidFill>
            </a:ln>
          </c:spPr>
          <c:marker>
            <c:symbol val="none"/>
          </c:marker>
          <c:cat>
            <c:strRef>
              <c:f>'Post-sent starts'!$R$2:$R$20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starts'!$W$2:$W$20</c:f>
              <c:numCache>
                <c:formatCode>_-* #,##0_-;\-* #,##0_-;_-* "-"??_-;_-@_-</c:formatCode>
                <c:ptCount val="19"/>
                <c:pt idx="0">
                  <c:v>257</c:v>
                </c:pt>
                <c:pt idx="1">
                  <c:v>1953</c:v>
                </c:pt>
                <c:pt idx="2">
                  <c:v>2374</c:v>
                </c:pt>
                <c:pt idx="3">
                  <c:v>3019</c:v>
                </c:pt>
                <c:pt idx="4">
                  <c:v>2518</c:v>
                </c:pt>
                <c:pt idx="5">
                  <c:v>2751</c:v>
                </c:pt>
                <c:pt idx="6">
                  <c:v>2870</c:v>
                </c:pt>
                <c:pt idx="7">
                  <c:v>2736</c:v>
                </c:pt>
                <c:pt idx="8">
                  <c:v>2938</c:v>
                </c:pt>
              </c:numCache>
            </c:numRef>
          </c:val>
        </c:ser>
        <c:ser>
          <c:idx val="5"/>
          <c:order val="5"/>
          <c:tx>
            <c:strRef>
              <c:f>'Post-sent starts'!$X$1</c:f>
              <c:strCache>
                <c:ptCount val="1"/>
                <c:pt idx="0">
                  <c:v>Forecast 2016</c:v>
                </c:pt>
              </c:strCache>
            </c:strRef>
          </c:tx>
          <c:spPr>
            <a:ln w="28575">
              <a:solidFill>
                <a:schemeClr val="accent2">
                  <a:lumMod val="60000"/>
                  <a:lumOff val="40000"/>
                </a:schemeClr>
              </a:solidFill>
            </a:ln>
          </c:spPr>
          <c:marker>
            <c:symbol val="none"/>
          </c:marker>
          <c:cat>
            <c:strRef>
              <c:f>'Post-sent starts'!$R$2:$R$20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starts'!$X$2:$X$20</c:f>
              <c:numCache>
                <c:formatCode>General</c:formatCode>
                <c:ptCount val="19"/>
                <c:pt idx="8" formatCode="_-* #,##0_-;\-* #,##0_-;_-* &quot;-&quot;??_-;_-@_-">
                  <c:v>2938</c:v>
                </c:pt>
                <c:pt idx="9" formatCode="_-* #,##0_-;\-* #,##0_-;_-* &quot;-&quot;??_-;_-@_-">
                  <c:v>2979.7276945219064</c:v>
                </c:pt>
                <c:pt idx="10" formatCode="_-* #,##0_-;\-* #,##0_-;_-* &quot;-&quot;??_-;_-@_-">
                  <c:v>2947.2153213880338</c:v>
                </c:pt>
                <c:pt idx="11" formatCode="_-* #,##0_-;\-* #,##0_-;_-* &quot;-&quot;??_-;_-@_-">
                  <c:v>2970.1142873061117</c:v>
                </c:pt>
                <c:pt idx="12" formatCode="_-* #,##0_-;\-* #,##0_-;_-* &quot;-&quot;??_-;_-@_-">
                  <c:v>3007.1490456769752</c:v>
                </c:pt>
                <c:pt idx="13" formatCode="_-* #,##0_-;\-* #,##0_-;_-* &quot;-&quot;??_-;_-@_-">
                  <c:v>3033.0045548899843</c:v>
                </c:pt>
                <c:pt idx="14" formatCode="_-* #,##0_-;\-* #,##0_-;_-* &quot;-&quot;??_-;_-@_-">
                  <c:v>3052.7625245645427</c:v>
                </c:pt>
                <c:pt idx="15" formatCode="_-* #,##0_-;\-* #,##0_-;_-* &quot;-&quot;??_-;_-@_-">
                  <c:v>3079.1312317025777</c:v>
                </c:pt>
                <c:pt idx="16" formatCode="_-* #,##0_-;\-* #,##0_-;_-* &quot;-&quot;??_-;_-@_-">
                  <c:v>3106.3618781853884</c:v>
                </c:pt>
                <c:pt idx="17" formatCode="_-* #,##0_-;\-* #,##0_-;_-* &quot;-&quot;??_-;_-@_-">
                  <c:v>3122.2941526355521</c:v>
                </c:pt>
                <c:pt idx="18" formatCode="_-* #,##0_-;\-* #,##0_-;_-* &quot;-&quot;??_-;_-@_-">
                  <c:v>3130.4485434626513</c:v>
                </c:pt>
              </c:numCache>
            </c:numRef>
          </c:val>
        </c:ser>
        <c:marker val="1"/>
        <c:axId val="79504896"/>
        <c:axId val="79637504"/>
      </c:lineChart>
      <c:catAx>
        <c:axId val="79504896"/>
        <c:scaling>
          <c:orientation val="minMax"/>
        </c:scaling>
        <c:axPos val="b"/>
        <c:title>
          <c:tx>
            <c:rich>
              <a:bodyPr/>
              <a:lstStyle/>
              <a:p>
                <a:pPr>
                  <a:defRPr/>
                </a:pPr>
                <a:r>
                  <a:rPr lang="en-NZ" sz="1800" b="0">
                    <a:latin typeface="Calibri Light" pitchFamily="34" charset="0"/>
                  </a:rPr>
                  <a:t>Fiscal year data</a:t>
                </a:r>
              </a:p>
            </c:rich>
          </c:tx>
          <c:layout>
            <c:manualLayout>
              <c:xMode val="edge"/>
              <c:yMode val="edge"/>
              <c:x val="0.85097280885064797"/>
              <c:y val="0.95552302155959246"/>
            </c:manualLayout>
          </c:layout>
        </c:title>
        <c:tickLblPos val="nextTo"/>
        <c:txPr>
          <a:bodyPr/>
          <a:lstStyle/>
          <a:p>
            <a:pPr>
              <a:defRPr sz="1800" b="0">
                <a:latin typeface="Calibri Light" pitchFamily="34" charset="0"/>
              </a:defRPr>
            </a:pPr>
            <a:endParaRPr lang="en-US"/>
          </a:p>
        </c:txPr>
        <c:crossAx val="79637504"/>
        <c:crosses val="autoZero"/>
        <c:auto val="1"/>
        <c:lblAlgn val="ctr"/>
        <c:lblOffset val="100"/>
        <c:tickLblSkip val="3"/>
      </c:catAx>
      <c:valAx>
        <c:axId val="79637504"/>
        <c:scaling>
          <c:orientation val="minMax"/>
        </c:scaling>
        <c:axPos val="l"/>
        <c:title>
          <c:tx>
            <c:rich>
              <a:bodyPr rot="-5400000" vert="horz"/>
              <a:lstStyle/>
              <a:p>
                <a:pPr>
                  <a:defRPr sz="1400"/>
                </a:pPr>
                <a:r>
                  <a:rPr lang="en-NZ" sz="2000" b="0"/>
                  <a:t>Starts</a:t>
                </a:r>
                <a:endParaRPr lang="en-NZ" sz="1400" b="0"/>
              </a:p>
            </c:rich>
          </c:tx>
          <c:layout>
            <c:manualLayout>
              <c:xMode val="edge"/>
              <c:yMode val="edge"/>
              <c:x val="9.7141468669367948E-3"/>
              <c:y val="0.109085645331972"/>
            </c:manualLayout>
          </c:layout>
        </c:title>
        <c:numFmt formatCode="#,##0" sourceLinked="0"/>
        <c:tickLblPos val="nextTo"/>
        <c:txPr>
          <a:bodyPr/>
          <a:lstStyle/>
          <a:p>
            <a:pPr>
              <a:defRPr sz="1800" b="0">
                <a:latin typeface="Calibri Light" pitchFamily="34" charset="0"/>
              </a:defRPr>
            </a:pPr>
            <a:endParaRPr lang="en-US"/>
          </a:p>
        </c:txPr>
        <c:crossAx val="79504896"/>
        <c:crosses val="autoZero"/>
        <c:crossBetween val="between"/>
      </c:valAx>
    </c:plotArea>
    <c:plotVisOnly val="1"/>
  </c:chart>
  <c:spPr>
    <a:ln>
      <a:noFill/>
    </a:ln>
  </c:spPr>
  <c:userShapes r:id="rId1"/>
</c:chartSpace>
</file>

<file path=xl/charts/chart3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Life Parole and Extended Supervision musters</a:t>
            </a:r>
            <a:endParaRPr lang="en-NZ"/>
          </a:p>
        </c:rich>
      </c:tx>
    </c:title>
    <c:plotArea>
      <c:layout>
        <c:manualLayout>
          <c:layoutTarget val="inner"/>
          <c:xMode val="edge"/>
          <c:yMode val="edge"/>
          <c:x val="9.033536479349602E-2"/>
          <c:y val="8.8152740787541067E-2"/>
          <c:w val="0.8836839862021908"/>
          <c:h val="0.6913861434320292"/>
        </c:manualLayout>
      </c:layout>
      <c:lineChart>
        <c:grouping val="standard"/>
        <c:ser>
          <c:idx val="9"/>
          <c:order val="0"/>
          <c:tx>
            <c:strRef>
              <c:f>'Post-sent times'!$K$1</c:f>
              <c:strCache>
                <c:ptCount val="1"/>
                <c:pt idx="0">
                  <c:v>Extended Supervision</c:v>
                </c:pt>
              </c:strCache>
            </c:strRef>
          </c:tx>
          <c:spPr>
            <a:ln w="38100">
              <a:solidFill>
                <a:schemeClr val="tx2"/>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times'!$K$2:$K$230</c:f>
              <c:numCache>
                <c:formatCode>#,##0</c:formatCode>
                <c:ptCount val="229"/>
                <c:pt idx="51">
                  <c:v>2188.732793522267</c:v>
                </c:pt>
                <c:pt idx="52">
                  <c:v>2180.4761904761904</c:v>
                </c:pt>
                <c:pt idx="53">
                  <c:v>2185.3228346456694</c:v>
                </c:pt>
                <c:pt idx="54">
                  <c:v>2202.12890625</c:v>
                </c:pt>
                <c:pt idx="55">
                  <c:v>2172.5642023346304</c:v>
                </c:pt>
                <c:pt idx="56">
                  <c:v>2140.2364341085272</c:v>
                </c:pt>
                <c:pt idx="57">
                  <c:v>2102.2615384615383</c:v>
                </c:pt>
                <c:pt idx="58">
                  <c:v>2085.4923664122139</c:v>
                </c:pt>
                <c:pt idx="59">
                  <c:v>2163.6444444444446</c:v>
                </c:pt>
                <c:pt idx="60">
                  <c:v>2104.4779411764707</c:v>
                </c:pt>
                <c:pt idx="61">
                  <c:v>2072.5919117647059</c:v>
                </c:pt>
                <c:pt idx="62">
                  <c:v>2113.7890909090911</c:v>
                </c:pt>
                <c:pt idx="63">
                  <c:v>2116.625</c:v>
                </c:pt>
                <c:pt idx="64">
                  <c:v>2141.0947368421052</c:v>
                </c:pt>
                <c:pt idx="65">
                  <c:v>2142.6205673758864</c:v>
                </c:pt>
                <c:pt idx="66">
                  <c:v>2170.8220640569393</c:v>
                </c:pt>
                <c:pt idx="67">
                  <c:v>2180.8357142857144</c:v>
                </c:pt>
                <c:pt idx="68">
                  <c:v>2207.6727272727271</c:v>
                </c:pt>
                <c:pt idx="69">
                  <c:v>2211.5294117647059</c:v>
                </c:pt>
                <c:pt idx="70">
                  <c:v>2168.25</c:v>
                </c:pt>
                <c:pt idx="71">
                  <c:v>2177.0036900369005</c:v>
                </c:pt>
                <c:pt idx="72">
                  <c:v>2242.6507352941176</c:v>
                </c:pt>
                <c:pt idx="73">
                  <c:v>2302.0925925925926</c:v>
                </c:pt>
                <c:pt idx="74">
                  <c:v>2311.4498141263939</c:v>
                </c:pt>
                <c:pt idx="75">
                  <c:v>2360.4419475655432</c:v>
                </c:pt>
                <c:pt idx="76">
                  <c:v>2391.4615384615386</c:v>
                </c:pt>
                <c:pt idx="77">
                  <c:v>2431.5775193798449</c:v>
                </c:pt>
                <c:pt idx="78">
                  <c:v>2422.498023715415</c:v>
                </c:pt>
                <c:pt idx="79">
                  <c:v>2457.6031746031745</c:v>
                </c:pt>
                <c:pt idx="80">
                  <c:v>2456.778656126482</c:v>
                </c:pt>
                <c:pt idx="81">
                  <c:v>2531.9518072289156</c:v>
                </c:pt>
                <c:pt idx="82">
                  <c:v>2585.4471544715448</c:v>
                </c:pt>
                <c:pt idx="83">
                  <c:v>2713.4814814814813</c:v>
                </c:pt>
                <c:pt idx="84">
                  <c:v>2711.8057851239669</c:v>
                </c:pt>
                <c:pt idx="85">
                  <c:v>2769.5294117647059</c:v>
                </c:pt>
                <c:pt idx="86">
                  <c:v>2807.2970711297071</c:v>
                </c:pt>
                <c:pt idx="87">
                  <c:v>2866.5</c:v>
                </c:pt>
                <c:pt idx="88">
                  <c:v>2805.8553191489364</c:v>
                </c:pt>
                <c:pt idx="89">
                  <c:v>2841.5811965811968</c:v>
                </c:pt>
                <c:pt idx="90">
                  <c:v>2866.1845493562232</c:v>
                </c:pt>
                <c:pt idx="91">
                  <c:v>2806.6810344827586</c:v>
                </c:pt>
                <c:pt idx="92">
                  <c:v>2815.909090909091</c:v>
                </c:pt>
                <c:pt idx="93">
                  <c:v>2804.7413793103447</c:v>
                </c:pt>
                <c:pt idx="94">
                  <c:v>2765.848484848485</c:v>
                </c:pt>
                <c:pt idx="95">
                  <c:v>2802.424778761062</c:v>
                </c:pt>
                <c:pt idx="96">
                  <c:v>2698.2666666666669</c:v>
                </c:pt>
                <c:pt idx="97">
                  <c:v>2723.21875</c:v>
                </c:pt>
                <c:pt idx="98">
                  <c:v>2776.32</c:v>
                </c:pt>
                <c:pt idx="99">
                  <c:v>2799.8423423423424</c:v>
                </c:pt>
                <c:pt idx="100">
                  <c:v>2800.8108108108108</c:v>
                </c:pt>
                <c:pt idx="101">
                  <c:v>2824.9954337899544</c:v>
                </c:pt>
                <c:pt idx="102">
                  <c:v>2917.6451612903224</c:v>
                </c:pt>
                <c:pt idx="103">
                  <c:v>2799.6774193548385</c:v>
                </c:pt>
                <c:pt idx="104">
                  <c:v>2773.2669683257918</c:v>
                </c:pt>
                <c:pt idx="105">
                  <c:v>2798.7096774193546</c:v>
                </c:pt>
                <c:pt idx="106">
                  <c:v>2877.4906542056074</c:v>
                </c:pt>
                <c:pt idx="107">
                  <c:v>2892</c:v>
                </c:pt>
                <c:pt idx="108">
                  <c:v>2956.4072398190046</c:v>
                </c:pt>
                <c:pt idx="109">
                  <c:v>2891</c:v>
                </c:pt>
                <c:pt idx="110">
                  <c:v>2839.178082191781</c:v>
                </c:pt>
                <c:pt idx="111">
                  <c:v>2811.794520547945</c:v>
                </c:pt>
              </c:numCache>
            </c:numRef>
          </c:val>
        </c:ser>
        <c:ser>
          <c:idx val="11"/>
          <c:order val="1"/>
          <c:tx>
            <c:strRef>
              <c:f>'Post-sent times'!$M$1</c:f>
              <c:strCache>
                <c:ptCount val="1"/>
                <c:pt idx="0">
                  <c:v>Forecast 2016</c:v>
                </c:pt>
              </c:strCache>
            </c:strRef>
          </c:tx>
          <c:spPr>
            <a:ln w="34925">
              <a:solidFill>
                <a:schemeClr val="accent1"/>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times'!$M$2:$M$230</c:f>
              <c:numCache>
                <c:formatCode>General</c:formatCode>
                <c:ptCount val="229"/>
                <c:pt idx="112" formatCode="#,##0">
                  <c:v>2800</c:v>
                </c:pt>
                <c:pt idx="113" formatCode="#,##0">
                  <c:v>2800</c:v>
                </c:pt>
                <c:pt idx="114" formatCode="#,##0">
                  <c:v>2800</c:v>
                </c:pt>
                <c:pt idx="115" formatCode="#,##0">
                  <c:v>2800</c:v>
                </c:pt>
                <c:pt idx="116" formatCode="#,##0">
                  <c:v>2800</c:v>
                </c:pt>
                <c:pt idx="117" formatCode="#,##0">
                  <c:v>2800</c:v>
                </c:pt>
                <c:pt idx="118" formatCode="#,##0">
                  <c:v>2800</c:v>
                </c:pt>
                <c:pt idx="119" formatCode="#,##0">
                  <c:v>2800</c:v>
                </c:pt>
                <c:pt idx="120" formatCode="#,##0">
                  <c:v>2800</c:v>
                </c:pt>
                <c:pt idx="121" formatCode="#,##0">
                  <c:v>2800</c:v>
                </c:pt>
                <c:pt idx="122" formatCode="#,##0">
                  <c:v>2800</c:v>
                </c:pt>
                <c:pt idx="123" formatCode="#,##0">
                  <c:v>2800</c:v>
                </c:pt>
                <c:pt idx="124" formatCode="#,##0">
                  <c:v>2800</c:v>
                </c:pt>
                <c:pt idx="125" formatCode="#,##0">
                  <c:v>2800</c:v>
                </c:pt>
                <c:pt idx="126" formatCode="#,##0">
                  <c:v>2800</c:v>
                </c:pt>
                <c:pt idx="127" formatCode="#,##0">
                  <c:v>2800</c:v>
                </c:pt>
                <c:pt idx="128" formatCode="#,##0">
                  <c:v>2800</c:v>
                </c:pt>
                <c:pt idx="129" formatCode="#,##0">
                  <c:v>2800</c:v>
                </c:pt>
                <c:pt idx="130" formatCode="#,##0">
                  <c:v>2800</c:v>
                </c:pt>
                <c:pt idx="131" formatCode="#,##0">
                  <c:v>2800</c:v>
                </c:pt>
                <c:pt idx="132" formatCode="#,##0">
                  <c:v>2800</c:v>
                </c:pt>
                <c:pt idx="133" formatCode="#,##0">
                  <c:v>2800</c:v>
                </c:pt>
                <c:pt idx="134" formatCode="#,##0">
                  <c:v>2800</c:v>
                </c:pt>
                <c:pt idx="135" formatCode="#,##0">
                  <c:v>2800</c:v>
                </c:pt>
                <c:pt idx="136" formatCode="#,##0">
                  <c:v>2800</c:v>
                </c:pt>
                <c:pt idx="137" formatCode="#,##0">
                  <c:v>2800</c:v>
                </c:pt>
                <c:pt idx="138" formatCode="#,##0">
                  <c:v>2800</c:v>
                </c:pt>
                <c:pt idx="139" formatCode="#,##0">
                  <c:v>2800</c:v>
                </c:pt>
                <c:pt idx="140" formatCode="#,##0">
                  <c:v>2800</c:v>
                </c:pt>
                <c:pt idx="141" formatCode="#,##0">
                  <c:v>2800</c:v>
                </c:pt>
                <c:pt idx="142" formatCode="#,##0">
                  <c:v>2800</c:v>
                </c:pt>
                <c:pt idx="143" formatCode="#,##0">
                  <c:v>2800</c:v>
                </c:pt>
                <c:pt idx="144" formatCode="#,##0">
                  <c:v>2800</c:v>
                </c:pt>
                <c:pt idx="145" formatCode="#,##0">
                  <c:v>2800</c:v>
                </c:pt>
                <c:pt idx="146" formatCode="#,##0">
                  <c:v>2800</c:v>
                </c:pt>
                <c:pt idx="147" formatCode="#,##0">
                  <c:v>2800</c:v>
                </c:pt>
                <c:pt idx="148" formatCode="#,##0">
                  <c:v>2800</c:v>
                </c:pt>
                <c:pt idx="149" formatCode="#,##0">
                  <c:v>2800</c:v>
                </c:pt>
                <c:pt idx="150" formatCode="#,##0">
                  <c:v>2800</c:v>
                </c:pt>
                <c:pt idx="151" formatCode="#,##0">
                  <c:v>2800</c:v>
                </c:pt>
                <c:pt idx="152" formatCode="#,##0">
                  <c:v>2800</c:v>
                </c:pt>
                <c:pt idx="153" formatCode="#,##0">
                  <c:v>2800</c:v>
                </c:pt>
                <c:pt idx="154" formatCode="#,##0">
                  <c:v>2800</c:v>
                </c:pt>
                <c:pt idx="155" formatCode="#,##0">
                  <c:v>2800</c:v>
                </c:pt>
                <c:pt idx="156" formatCode="#,##0">
                  <c:v>2800</c:v>
                </c:pt>
                <c:pt idx="157" formatCode="#,##0">
                  <c:v>2800</c:v>
                </c:pt>
                <c:pt idx="158" formatCode="#,##0">
                  <c:v>2800</c:v>
                </c:pt>
                <c:pt idx="159" formatCode="#,##0">
                  <c:v>2800</c:v>
                </c:pt>
                <c:pt idx="160" formatCode="#,##0">
                  <c:v>2800</c:v>
                </c:pt>
                <c:pt idx="161" formatCode="#,##0">
                  <c:v>2800</c:v>
                </c:pt>
                <c:pt idx="162" formatCode="#,##0">
                  <c:v>2800</c:v>
                </c:pt>
                <c:pt idx="163" formatCode="#,##0">
                  <c:v>2800</c:v>
                </c:pt>
                <c:pt idx="164" formatCode="#,##0">
                  <c:v>2800</c:v>
                </c:pt>
                <c:pt idx="165" formatCode="#,##0">
                  <c:v>2800</c:v>
                </c:pt>
                <c:pt idx="166" formatCode="#,##0">
                  <c:v>2800</c:v>
                </c:pt>
                <c:pt idx="167" formatCode="#,##0">
                  <c:v>2800</c:v>
                </c:pt>
                <c:pt idx="168" formatCode="#,##0">
                  <c:v>2800</c:v>
                </c:pt>
                <c:pt idx="169" formatCode="#,##0">
                  <c:v>2800</c:v>
                </c:pt>
                <c:pt idx="170" formatCode="#,##0">
                  <c:v>2800</c:v>
                </c:pt>
                <c:pt idx="171" formatCode="#,##0">
                  <c:v>2800</c:v>
                </c:pt>
                <c:pt idx="172" formatCode="#,##0">
                  <c:v>2800</c:v>
                </c:pt>
                <c:pt idx="173" formatCode="#,##0">
                  <c:v>2800</c:v>
                </c:pt>
                <c:pt idx="174" formatCode="#,##0">
                  <c:v>2800</c:v>
                </c:pt>
                <c:pt idx="175" formatCode="#,##0">
                  <c:v>2800</c:v>
                </c:pt>
                <c:pt idx="176" formatCode="#,##0">
                  <c:v>2800</c:v>
                </c:pt>
                <c:pt idx="177" formatCode="#,##0">
                  <c:v>2800</c:v>
                </c:pt>
                <c:pt idx="178" formatCode="#,##0">
                  <c:v>2800</c:v>
                </c:pt>
                <c:pt idx="179" formatCode="#,##0">
                  <c:v>2800</c:v>
                </c:pt>
                <c:pt idx="180" formatCode="#,##0">
                  <c:v>2800</c:v>
                </c:pt>
                <c:pt idx="181" formatCode="#,##0">
                  <c:v>2800</c:v>
                </c:pt>
                <c:pt idx="182" formatCode="#,##0">
                  <c:v>2800</c:v>
                </c:pt>
                <c:pt idx="183" formatCode="#,##0">
                  <c:v>2800</c:v>
                </c:pt>
                <c:pt idx="184" formatCode="#,##0">
                  <c:v>2800</c:v>
                </c:pt>
                <c:pt idx="185" formatCode="#,##0">
                  <c:v>2800</c:v>
                </c:pt>
                <c:pt idx="186" formatCode="#,##0">
                  <c:v>2800</c:v>
                </c:pt>
                <c:pt idx="187" formatCode="#,##0">
                  <c:v>2800</c:v>
                </c:pt>
                <c:pt idx="188" formatCode="#,##0">
                  <c:v>2800</c:v>
                </c:pt>
                <c:pt idx="189" formatCode="#,##0">
                  <c:v>2800</c:v>
                </c:pt>
                <c:pt idx="190" formatCode="#,##0">
                  <c:v>2800</c:v>
                </c:pt>
                <c:pt idx="191" formatCode="#,##0">
                  <c:v>2800</c:v>
                </c:pt>
                <c:pt idx="192" formatCode="#,##0">
                  <c:v>2800</c:v>
                </c:pt>
                <c:pt idx="193" formatCode="#,##0">
                  <c:v>2800</c:v>
                </c:pt>
                <c:pt idx="194" formatCode="#,##0">
                  <c:v>2800</c:v>
                </c:pt>
                <c:pt idx="195" formatCode="#,##0">
                  <c:v>2800</c:v>
                </c:pt>
                <c:pt idx="196" formatCode="#,##0">
                  <c:v>2800</c:v>
                </c:pt>
                <c:pt idx="197" formatCode="#,##0">
                  <c:v>2800</c:v>
                </c:pt>
                <c:pt idx="198" formatCode="#,##0">
                  <c:v>2800</c:v>
                </c:pt>
                <c:pt idx="199" formatCode="#,##0">
                  <c:v>2800</c:v>
                </c:pt>
                <c:pt idx="200" formatCode="#,##0">
                  <c:v>2800</c:v>
                </c:pt>
                <c:pt idx="201" formatCode="#,##0">
                  <c:v>2800</c:v>
                </c:pt>
                <c:pt idx="202" formatCode="#,##0">
                  <c:v>2800</c:v>
                </c:pt>
                <c:pt idx="203" formatCode="#,##0">
                  <c:v>2800</c:v>
                </c:pt>
                <c:pt idx="204" formatCode="#,##0">
                  <c:v>2800</c:v>
                </c:pt>
                <c:pt idx="205" formatCode="#,##0">
                  <c:v>2800</c:v>
                </c:pt>
                <c:pt idx="206" formatCode="#,##0">
                  <c:v>2800</c:v>
                </c:pt>
                <c:pt idx="207" formatCode="#,##0">
                  <c:v>2800</c:v>
                </c:pt>
                <c:pt idx="208" formatCode="#,##0">
                  <c:v>2800</c:v>
                </c:pt>
                <c:pt idx="209" formatCode="#,##0">
                  <c:v>2800</c:v>
                </c:pt>
                <c:pt idx="210" formatCode="#,##0">
                  <c:v>2800</c:v>
                </c:pt>
                <c:pt idx="211" formatCode="#,##0">
                  <c:v>2800</c:v>
                </c:pt>
                <c:pt idx="212" formatCode="#,##0">
                  <c:v>2800</c:v>
                </c:pt>
                <c:pt idx="213" formatCode="#,##0">
                  <c:v>2800</c:v>
                </c:pt>
                <c:pt idx="214" formatCode="#,##0">
                  <c:v>2800</c:v>
                </c:pt>
                <c:pt idx="215" formatCode="#,##0">
                  <c:v>2800</c:v>
                </c:pt>
                <c:pt idx="216" formatCode="#,##0">
                  <c:v>2800</c:v>
                </c:pt>
                <c:pt idx="217" formatCode="#,##0">
                  <c:v>2800</c:v>
                </c:pt>
                <c:pt idx="218" formatCode="#,##0">
                  <c:v>2800</c:v>
                </c:pt>
                <c:pt idx="219" formatCode="#,##0">
                  <c:v>2800</c:v>
                </c:pt>
                <c:pt idx="220" formatCode="#,##0">
                  <c:v>2800</c:v>
                </c:pt>
                <c:pt idx="221" formatCode="#,##0">
                  <c:v>2800</c:v>
                </c:pt>
                <c:pt idx="222" formatCode="#,##0">
                  <c:v>2800</c:v>
                </c:pt>
                <c:pt idx="223" formatCode="#,##0">
                  <c:v>2800</c:v>
                </c:pt>
                <c:pt idx="224" formatCode="#,##0">
                  <c:v>2800</c:v>
                </c:pt>
                <c:pt idx="225" formatCode="#,##0">
                  <c:v>2800</c:v>
                </c:pt>
                <c:pt idx="226" formatCode="#,##0">
                  <c:v>2800</c:v>
                </c:pt>
                <c:pt idx="227" formatCode="#,##0">
                  <c:v>2800</c:v>
                </c:pt>
                <c:pt idx="228" formatCode="#,##0">
                  <c:v>2800</c:v>
                </c:pt>
              </c:numCache>
            </c:numRef>
          </c:val>
        </c:ser>
        <c:ser>
          <c:idx val="10"/>
          <c:order val="2"/>
          <c:tx>
            <c:strRef>
              <c:f>'Post-sent times'!$L$1</c:f>
              <c:strCache>
                <c:ptCount val="1"/>
                <c:pt idx="0">
                  <c:v>Forecast 2015</c:v>
                </c:pt>
              </c:strCache>
            </c:strRef>
          </c:tx>
          <c:spPr>
            <a:ln w="34925">
              <a:solidFill>
                <a:srgbClr val="92D050"/>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times'!$L$2:$L$230</c:f>
              <c:numCache>
                <c:formatCode>#,##0</c:formatCode>
                <c:ptCount val="229"/>
                <c:pt idx="101">
                  <c:v>3000</c:v>
                </c:pt>
                <c:pt idx="102">
                  <c:v>3000</c:v>
                </c:pt>
                <c:pt idx="103">
                  <c:v>3000</c:v>
                </c:pt>
                <c:pt idx="104">
                  <c:v>3000</c:v>
                </c:pt>
                <c:pt idx="105">
                  <c:v>3000</c:v>
                </c:pt>
                <c:pt idx="106">
                  <c:v>3000</c:v>
                </c:pt>
                <c:pt idx="107">
                  <c:v>3000</c:v>
                </c:pt>
                <c:pt idx="108">
                  <c:v>3000</c:v>
                </c:pt>
                <c:pt idx="109">
                  <c:v>3000</c:v>
                </c:pt>
                <c:pt idx="110">
                  <c:v>3000</c:v>
                </c:pt>
                <c:pt idx="111">
                  <c:v>3000</c:v>
                </c:pt>
                <c:pt idx="112">
                  <c:v>3000</c:v>
                </c:pt>
                <c:pt idx="113">
                  <c:v>3000</c:v>
                </c:pt>
                <c:pt idx="114">
                  <c:v>3000</c:v>
                </c:pt>
                <c:pt idx="115">
                  <c:v>3000</c:v>
                </c:pt>
                <c:pt idx="116">
                  <c:v>3000</c:v>
                </c:pt>
                <c:pt idx="117">
                  <c:v>3000</c:v>
                </c:pt>
                <c:pt idx="118">
                  <c:v>3000</c:v>
                </c:pt>
                <c:pt idx="119">
                  <c:v>3000</c:v>
                </c:pt>
                <c:pt idx="120">
                  <c:v>3000</c:v>
                </c:pt>
                <c:pt idx="121">
                  <c:v>3000</c:v>
                </c:pt>
                <c:pt idx="122">
                  <c:v>3000</c:v>
                </c:pt>
                <c:pt idx="123">
                  <c:v>3000</c:v>
                </c:pt>
                <c:pt idx="124">
                  <c:v>3000</c:v>
                </c:pt>
                <c:pt idx="125">
                  <c:v>3000</c:v>
                </c:pt>
                <c:pt idx="126">
                  <c:v>3000</c:v>
                </c:pt>
                <c:pt idx="127">
                  <c:v>3000</c:v>
                </c:pt>
                <c:pt idx="128">
                  <c:v>3000</c:v>
                </c:pt>
                <c:pt idx="129">
                  <c:v>3000</c:v>
                </c:pt>
                <c:pt idx="130">
                  <c:v>3000</c:v>
                </c:pt>
                <c:pt idx="131">
                  <c:v>3000</c:v>
                </c:pt>
                <c:pt idx="132">
                  <c:v>3000</c:v>
                </c:pt>
                <c:pt idx="133">
                  <c:v>3000</c:v>
                </c:pt>
                <c:pt idx="134">
                  <c:v>3000</c:v>
                </c:pt>
                <c:pt idx="135">
                  <c:v>3000</c:v>
                </c:pt>
                <c:pt idx="136">
                  <c:v>3000</c:v>
                </c:pt>
                <c:pt idx="137">
                  <c:v>3000</c:v>
                </c:pt>
                <c:pt idx="138">
                  <c:v>3000</c:v>
                </c:pt>
                <c:pt idx="139">
                  <c:v>3000</c:v>
                </c:pt>
                <c:pt idx="140">
                  <c:v>3000</c:v>
                </c:pt>
                <c:pt idx="141">
                  <c:v>3000</c:v>
                </c:pt>
                <c:pt idx="142">
                  <c:v>3000</c:v>
                </c:pt>
                <c:pt idx="143">
                  <c:v>3000</c:v>
                </c:pt>
                <c:pt idx="144">
                  <c:v>3000</c:v>
                </c:pt>
                <c:pt idx="145">
                  <c:v>3000</c:v>
                </c:pt>
                <c:pt idx="146">
                  <c:v>3000</c:v>
                </c:pt>
                <c:pt idx="147">
                  <c:v>3000</c:v>
                </c:pt>
                <c:pt idx="148">
                  <c:v>3000</c:v>
                </c:pt>
                <c:pt idx="149">
                  <c:v>3000</c:v>
                </c:pt>
                <c:pt idx="150">
                  <c:v>3000</c:v>
                </c:pt>
                <c:pt idx="151">
                  <c:v>3000</c:v>
                </c:pt>
                <c:pt idx="152">
                  <c:v>3000</c:v>
                </c:pt>
                <c:pt idx="153">
                  <c:v>3000</c:v>
                </c:pt>
                <c:pt idx="154">
                  <c:v>3000</c:v>
                </c:pt>
                <c:pt idx="155">
                  <c:v>3000</c:v>
                </c:pt>
                <c:pt idx="156">
                  <c:v>3000</c:v>
                </c:pt>
                <c:pt idx="157">
                  <c:v>3000</c:v>
                </c:pt>
                <c:pt idx="158">
                  <c:v>3000</c:v>
                </c:pt>
                <c:pt idx="159">
                  <c:v>3000</c:v>
                </c:pt>
                <c:pt idx="160">
                  <c:v>3000</c:v>
                </c:pt>
                <c:pt idx="161">
                  <c:v>3000</c:v>
                </c:pt>
                <c:pt idx="162">
                  <c:v>3000</c:v>
                </c:pt>
                <c:pt idx="163">
                  <c:v>3000</c:v>
                </c:pt>
                <c:pt idx="164">
                  <c:v>3000</c:v>
                </c:pt>
                <c:pt idx="165">
                  <c:v>3000</c:v>
                </c:pt>
                <c:pt idx="166">
                  <c:v>3000</c:v>
                </c:pt>
                <c:pt idx="167">
                  <c:v>3000</c:v>
                </c:pt>
                <c:pt idx="168">
                  <c:v>3000</c:v>
                </c:pt>
                <c:pt idx="169">
                  <c:v>3000</c:v>
                </c:pt>
                <c:pt idx="170">
                  <c:v>3000</c:v>
                </c:pt>
                <c:pt idx="171">
                  <c:v>3000</c:v>
                </c:pt>
                <c:pt idx="172">
                  <c:v>3000</c:v>
                </c:pt>
                <c:pt idx="173">
                  <c:v>3000</c:v>
                </c:pt>
                <c:pt idx="174">
                  <c:v>3000</c:v>
                </c:pt>
                <c:pt idx="175">
                  <c:v>3000</c:v>
                </c:pt>
                <c:pt idx="176">
                  <c:v>3000</c:v>
                </c:pt>
                <c:pt idx="177">
                  <c:v>3000</c:v>
                </c:pt>
                <c:pt idx="178">
                  <c:v>3000</c:v>
                </c:pt>
                <c:pt idx="179">
                  <c:v>3000</c:v>
                </c:pt>
                <c:pt idx="180">
                  <c:v>3000</c:v>
                </c:pt>
                <c:pt idx="181">
                  <c:v>3000</c:v>
                </c:pt>
                <c:pt idx="182">
                  <c:v>3000</c:v>
                </c:pt>
                <c:pt idx="183">
                  <c:v>3000</c:v>
                </c:pt>
                <c:pt idx="184">
                  <c:v>3000</c:v>
                </c:pt>
                <c:pt idx="185">
                  <c:v>3000</c:v>
                </c:pt>
                <c:pt idx="186">
                  <c:v>3000</c:v>
                </c:pt>
                <c:pt idx="187">
                  <c:v>3000</c:v>
                </c:pt>
                <c:pt idx="188">
                  <c:v>3000</c:v>
                </c:pt>
                <c:pt idx="189">
                  <c:v>3000</c:v>
                </c:pt>
                <c:pt idx="190">
                  <c:v>3000</c:v>
                </c:pt>
                <c:pt idx="191">
                  <c:v>3000</c:v>
                </c:pt>
                <c:pt idx="192">
                  <c:v>3000</c:v>
                </c:pt>
                <c:pt idx="193">
                  <c:v>3000</c:v>
                </c:pt>
                <c:pt idx="194">
                  <c:v>3000</c:v>
                </c:pt>
                <c:pt idx="195">
                  <c:v>3000</c:v>
                </c:pt>
                <c:pt idx="196">
                  <c:v>3000</c:v>
                </c:pt>
                <c:pt idx="197">
                  <c:v>3000</c:v>
                </c:pt>
                <c:pt idx="198">
                  <c:v>3000</c:v>
                </c:pt>
                <c:pt idx="199">
                  <c:v>3000</c:v>
                </c:pt>
                <c:pt idx="200">
                  <c:v>3000</c:v>
                </c:pt>
                <c:pt idx="201">
                  <c:v>3000</c:v>
                </c:pt>
                <c:pt idx="202">
                  <c:v>3000</c:v>
                </c:pt>
                <c:pt idx="203">
                  <c:v>3000</c:v>
                </c:pt>
                <c:pt idx="204">
                  <c:v>3000</c:v>
                </c:pt>
                <c:pt idx="205">
                  <c:v>3000</c:v>
                </c:pt>
                <c:pt idx="206">
                  <c:v>3000</c:v>
                </c:pt>
                <c:pt idx="207">
                  <c:v>3000</c:v>
                </c:pt>
                <c:pt idx="208">
                  <c:v>3000</c:v>
                </c:pt>
                <c:pt idx="209">
                  <c:v>3000</c:v>
                </c:pt>
                <c:pt idx="210">
                  <c:v>3000</c:v>
                </c:pt>
                <c:pt idx="211">
                  <c:v>3000</c:v>
                </c:pt>
                <c:pt idx="212">
                  <c:v>3000</c:v>
                </c:pt>
                <c:pt idx="213">
                  <c:v>3000</c:v>
                </c:pt>
                <c:pt idx="214">
                  <c:v>3000</c:v>
                </c:pt>
                <c:pt idx="215">
                  <c:v>3000</c:v>
                </c:pt>
                <c:pt idx="216">
                  <c:v>3000</c:v>
                </c:pt>
              </c:numCache>
            </c:numRef>
          </c:val>
        </c:ser>
        <c:ser>
          <c:idx val="12"/>
          <c:order val="3"/>
          <c:tx>
            <c:strRef>
              <c:f>'Post-sent times'!$N$1</c:f>
              <c:strCache>
                <c:ptCount val="1"/>
                <c:pt idx="0">
                  <c:v>Life Parole</c:v>
                </c:pt>
              </c:strCache>
            </c:strRef>
          </c:tx>
          <c:spPr>
            <a:ln w="38100">
              <a:solidFill>
                <a:schemeClr val="accent2"/>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times'!$N$2:$N$230</c:f>
              <c:numCache>
                <c:formatCode>General</c:formatCode>
                <c:ptCount val="229"/>
                <c:pt idx="46" formatCode="#,##0">
                  <c:v>3220.4095238095238</c:v>
                </c:pt>
                <c:pt idx="47" formatCode="#,##0">
                  <c:v>3214.788732394366</c:v>
                </c:pt>
                <c:pt idx="48" formatCode="#,##0">
                  <c:v>3207.0092592592591</c:v>
                </c:pt>
                <c:pt idx="49" formatCode="#,##0">
                  <c:v>3209.1906976744185</c:v>
                </c:pt>
                <c:pt idx="50" formatCode="#,##0">
                  <c:v>3173.9366515837105</c:v>
                </c:pt>
                <c:pt idx="51" formatCode="#,##0">
                  <c:v>3170.8243243243242</c:v>
                </c:pt>
                <c:pt idx="52" formatCode="#,##0">
                  <c:v>3232.442396313364</c:v>
                </c:pt>
                <c:pt idx="53" formatCode="#,##0">
                  <c:v>3224.55</c:v>
                </c:pt>
                <c:pt idx="54" formatCode="#,##0">
                  <c:v>3164.3362831858408</c:v>
                </c:pt>
                <c:pt idx="55" formatCode="#,##0">
                  <c:v>3143.6607142857142</c:v>
                </c:pt>
                <c:pt idx="56" formatCode="#,##0">
                  <c:v>3157.3333333333335</c:v>
                </c:pt>
                <c:pt idx="57" formatCode="#,##0">
                  <c:v>3125.1145374449338</c:v>
                </c:pt>
                <c:pt idx="58" formatCode="#,##0">
                  <c:v>3125.6814159292035</c:v>
                </c:pt>
                <c:pt idx="59" formatCode="#,##0">
                  <c:v>3103.4163090128754</c:v>
                </c:pt>
                <c:pt idx="60" formatCode="#,##0">
                  <c:v>3118.9391304347828</c:v>
                </c:pt>
                <c:pt idx="61" formatCode="#,##0">
                  <c:v>3113.5663716814161</c:v>
                </c:pt>
                <c:pt idx="62" formatCode="#,##0">
                  <c:v>3048.1810344827586</c:v>
                </c:pt>
                <c:pt idx="63" formatCode="#,##0">
                  <c:v>3057.5107296137339</c:v>
                </c:pt>
                <c:pt idx="64" formatCode="#,##0">
                  <c:v>3020.931914893617</c:v>
                </c:pt>
                <c:pt idx="65" formatCode="#,##0">
                  <c:v>2970.252100840336</c:v>
                </c:pt>
                <c:pt idx="66" formatCode="#,##0">
                  <c:v>2970.3723849372386</c:v>
                </c:pt>
                <c:pt idx="67" formatCode="#,##0">
                  <c:v>2935.9665271966528</c:v>
                </c:pt>
                <c:pt idx="68" formatCode="#,##0">
                  <c:v>2850.6748971193415</c:v>
                </c:pt>
                <c:pt idx="69" formatCode="#,##0">
                  <c:v>2805.266129032258</c:v>
                </c:pt>
                <c:pt idx="70" formatCode="#,##0">
                  <c:v>2804.2419354838707</c:v>
                </c:pt>
                <c:pt idx="71" formatCode="#,##0">
                  <c:v>2825.9523809523807</c:v>
                </c:pt>
                <c:pt idx="72" formatCode="#,##0">
                  <c:v>2803.1904761904761</c:v>
                </c:pt>
                <c:pt idx="73" formatCode="#,##0">
                  <c:v>2932.0314960629921</c:v>
                </c:pt>
                <c:pt idx="74" formatCode="#,##0">
                  <c:v>2900.9805447470817</c:v>
                </c:pt>
                <c:pt idx="75" formatCode="#,##0">
                  <c:v>2912.5984251968503</c:v>
                </c:pt>
                <c:pt idx="76" formatCode="#,##0">
                  <c:v>2901.60546875</c:v>
                </c:pt>
                <c:pt idx="77" formatCode="#,##0">
                  <c:v>2908.6153846153848</c:v>
                </c:pt>
                <c:pt idx="78" formatCode="#,##0">
                  <c:v>2876.486692015209</c:v>
                </c:pt>
                <c:pt idx="79" formatCode="#,##0">
                  <c:v>2920.2192307692308</c:v>
                </c:pt>
                <c:pt idx="80" formatCode="#,##0">
                  <c:v>2848.7279411764707</c:v>
                </c:pt>
                <c:pt idx="81" formatCode="#,##0">
                  <c:v>2914.0488721804513</c:v>
                </c:pt>
                <c:pt idx="82" formatCode="#,##0">
                  <c:v>2923.2781954887218</c:v>
                </c:pt>
                <c:pt idx="83" formatCode="#,##0">
                  <c:v>2923.6516853932585</c:v>
                </c:pt>
                <c:pt idx="84" formatCode="#,##0">
                  <c:v>2923.9773584905661</c:v>
                </c:pt>
                <c:pt idx="85" formatCode="#,##0">
                  <c:v>2932.1119402985073</c:v>
                </c:pt>
                <c:pt idx="86" formatCode="#,##0">
                  <c:v>2882.60147601476</c:v>
                </c:pt>
                <c:pt idx="87" formatCode="#,##0">
                  <c:v>2861.3284132841327</c:v>
                </c:pt>
                <c:pt idx="88" formatCode="#,##0">
                  <c:v>2831.3626373626375</c:v>
                </c:pt>
                <c:pt idx="89" formatCode="#,##0">
                  <c:v>2790.1831501831502</c:v>
                </c:pt>
                <c:pt idx="90" formatCode="#,##0">
                  <c:v>2791.7592592592591</c:v>
                </c:pt>
                <c:pt idx="91" formatCode="#,##0">
                  <c:v>2781.0145985401459</c:v>
                </c:pt>
                <c:pt idx="92" formatCode="#,##0">
                  <c:v>2787.0681003584227</c:v>
                </c:pt>
                <c:pt idx="93" formatCode="#,##0">
                  <c:v>2777.9893238434165</c:v>
                </c:pt>
                <c:pt idx="94" formatCode="#,##0">
                  <c:v>2776.9750889679717</c:v>
                </c:pt>
                <c:pt idx="95" formatCode="#,##0">
                  <c:v>2797.4839857651245</c:v>
                </c:pt>
                <c:pt idx="96" formatCode="#,##0">
                  <c:v>2767.0247349823321</c:v>
                </c:pt>
                <c:pt idx="97" formatCode="#,##0">
                  <c:v>2710.3434343434342</c:v>
                </c:pt>
                <c:pt idx="98" formatCode="#,##0">
                  <c:v>2712.5083612040135</c:v>
                </c:pt>
                <c:pt idx="99" formatCode="#,##0">
                  <c:v>2711.7009966777409</c:v>
                </c:pt>
                <c:pt idx="100" formatCode="#,##0">
                  <c:v>2721.8543046357618</c:v>
                </c:pt>
                <c:pt idx="101" formatCode="#,##0">
                  <c:v>2720.9207920792078</c:v>
                </c:pt>
                <c:pt idx="102" formatCode="#,##0">
                  <c:v>2713.1372549019607</c:v>
                </c:pt>
                <c:pt idx="103" formatCode="#,##0">
                  <c:v>2704.5307443365696</c:v>
                </c:pt>
                <c:pt idx="104" formatCode="#,##0">
                  <c:v>2702.7845659163986</c:v>
                </c:pt>
                <c:pt idx="105" formatCode="#,##0">
                  <c:v>2694.0983606557379</c:v>
                </c:pt>
                <c:pt idx="106" formatCode="#,##0">
                  <c:v>2676.3729903536978</c:v>
                </c:pt>
                <c:pt idx="107" formatCode="#,##0">
                  <c:v>2695.1057692307691</c:v>
                </c:pt>
                <c:pt idx="108" formatCode="#,##0">
                  <c:v>2693.9807073954985</c:v>
                </c:pt>
                <c:pt idx="109" formatCode="#,##0">
                  <c:v>2711.6730769230771</c:v>
                </c:pt>
                <c:pt idx="110" formatCode="#,##0">
                  <c:v>2723.3729903536978</c:v>
                </c:pt>
                <c:pt idx="111" formatCode="#,##0">
                  <c:v>2731.2738853503183</c:v>
                </c:pt>
              </c:numCache>
            </c:numRef>
          </c:val>
        </c:ser>
        <c:ser>
          <c:idx val="14"/>
          <c:order val="4"/>
          <c:tx>
            <c:strRef>
              <c:f>'Post-sent times'!$P$1</c:f>
              <c:strCache>
                <c:ptCount val="1"/>
                <c:pt idx="0">
                  <c:v>Forecast 2016</c:v>
                </c:pt>
              </c:strCache>
            </c:strRef>
          </c:tx>
          <c:spPr>
            <a:ln w="34925">
              <a:solidFill>
                <a:schemeClr val="accent2">
                  <a:lumMod val="60000"/>
                  <a:lumOff val="40000"/>
                </a:schemeClr>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times'!$P$2:$P$230</c:f>
              <c:numCache>
                <c:formatCode>General</c:formatCode>
                <c:ptCount val="229"/>
                <c:pt idx="112" formatCode="#,##0">
                  <c:v>2730</c:v>
                </c:pt>
                <c:pt idx="113" formatCode="#,##0">
                  <c:v>2728</c:v>
                </c:pt>
                <c:pt idx="114" formatCode="#,##0">
                  <c:v>2726</c:v>
                </c:pt>
                <c:pt idx="115" formatCode="#,##0">
                  <c:v>2724</c:v>
                </c:pt>
                <c:pt idx="116" formatCode="#,##0">
                  <c:v>2722</c:v>
                </c:pt>
                <c:pt idx="117" formatCode="#,##0">
                  <c:v>2720</c:v>
                </c:pt>
                <c:pt idx="118" formatCode="#,##0">
                  <c:v>2718</c:v>
                </c:pt>
                <c:pt idx="119" formatCode="#,##0">
                  <c:v>2716</c:v>
                </c:pt>
                <c:pt idx="120" formatCode="#,##0">
                  <c:v>2714</c:v>
                </c:pt>
                <c:pt idx="121" formatCode="#,##0">
                  <c:v>2712</c:v>
                </c:pt>
                <c:pt idx="122" formatCode="#,##0">
                  <c:v>2710</c:v>
                </c:pt>
                <c:pt idx="123" formatCode="#,##0">
                  <c:v>2708</c:v>
                </c:pt>
                <c:pt idx="124" formatCode="#,##0">
                  <c:v>2706</c:v>
                </c:pt>
                <c:pt idx="125" formatCode="#,##0">
                  <c:v>2704</c:v>
                </c:pt>
                <c:pt idx="126" formatCode="#,##0">
                  <c:v>2702</c:v>
                </c:pt>
                <c:pt idx="127" formatCode="#,##0">
                  <c:v>2700</c:v>
                </c:pt>
                <c:pt idx="128" formatCode="#,##0">
                  <c:v>2698</c:v>
                </c:pt>
                <c:pt idx="129" formatCode="#,##0">
                  <c:v>2696</c:v>
                </c:pt>
                <c:pt idx="130" formatCode="#,##0">
                  <c:v>2694</c:v>
                </c:pt>
                <c:pt idx="131" formatCode="#,##0">
                  <c:v>2692</c:v>
                </c:pt>
                <c:pt idx="132" formatCode="#,##0">
                  <c:v>2690</c:v>
                </c:pt>
                <c:pt idx="133" formatCode="#,##0">
                  <c:v>2688</c:v>
                </c:pt>
                <c:pt idx="134" formatCode="#,##0">
                  <c:v>2686</c:v>
                </c:pt>
                <c:pt idx="135" formatCode="#,##0">
                  <c:v>2684</c:v>
                </c:pt>
                <c:pt idx="136" formatCode="#,##0">
                  <c:v>2682</c:v>
                </c:pt>
                <c:pt idx="137" formatCode="#,##0">
                  <c:v>2680</c:v>
                </c:pt>
                <c:pt idx="138" formatCode="#,##0">
                  <c:v>2678</c:v>
                </c:pt>
                <c:pt idx="139" formatCode="#,##0">
                  <c:v>2676</c:v>
                </c:pt>
                <c:pt idx="140" formatCode="#,##0">
                  <c:v>2674</c:v>
                </c:pt>
                <c:pt idx="141" formatCode="#,##0">
                  <c:v>2672</c:v>
                </c:pt>
                <c:pt idx="142" formatCode="#,##0">
                  <c:v>2670</c:v>
                </c:pt>
                <c:pt idx="143" formatCode="#,##0">
                  <c:v>2668</c:v>
                </c:pt>
                <c:pt idx="144" formatCode="#,##0">
                  <c:v>2666</c:v>
                </c:pt>
                <c:pt idx="145" formatCode="#,##0">
                  <c:v>2664</c:v>
                </c:pt>
                <c:pt idx="146" formatCode="#,##0">
                  <c:v>2662</c:v>
                </c:pt>
                <c:pt idx="147" formatCode="#,##0">
                  <c:v>2660</c:v>
                </c:pt>
                <c:pt idx="148" formatCode="#,##0">
                  <c:v>2658</c:v>
                </c:pt>
                <c:pt idx="149" formatCode="#,##0">
                  <c:v>2656</c:v>
                </c:pt>
                <c:pt idx="150" formatCode="#,##0">
                  <c:v>2654</c:v>
                </c:pt>
                <c:pt idx="151" formatCode="#,##0">
                  <c:v>2652</c:v>
                </c:pt>
                <c:pt idx="152" formatCode="#,##0">
                  <c:v>2650</c:v>
                </c:pt>
                <c:pt idx="153" formatCode="#,##0">
                  <c:v>2648</c:v>
                </c:pt>
                <c:pt idx="154" formatCode="#,##0">
                  <c:v>2646</c:v>
                </c:pt>
                <c:pt idx="155" formatCode="#,##0">
                  <c:v>2644</c:v>
                </c:pt>
                <c:pt idx="156" formatCode="#,##0">
                  <c:v>2642</c:v>
                </c:pt>
                <c:pt idx="157" formatCode="#,##0">
                  <c:v>2640</c:v>
                </c:pt>
                <c:pt idx="158" formatCode="#,##0">
                  <c:v>2638</c:v>
                </c:pt>
                <c:pt idx="159" formatCode="#,##0">
                  <c:v>2636</c:v>
                </c:pt>
                <c:pt idx="160" formatCode="#,##0">
                  <c:v>2634</c:v>
                </c:pt>
                <c:pt idx="161" formatCode="#,##0">
                  <c:v>2632</c:v>
                </c:pt>
                <c:pt idx="162" formatCode="#,##0">
                  <c:v>2630</c:v>
                </c:pt>
                <c:pt idx="163" formatCode="#,##0">
                  <c:v>2628</c:v>
                </c:pt>
                <c:pt idx="164" formatCode="#,##0">
                  <c:v>2626</c:v>
                </c:pt>
                <c:pt idx="165" formatCode="#,##0">
                  <c:v>2624</c:v>
                </c:pt>
                <c:pt idx="166" formatCode="#,##0">
                  <c:v>2622</c:v>
                </c:pt>
                <c:pt idx="167" formatCode="#,##0">
                  <c:v>2620</c:v>
                </c:pt>
                <c:pt idx="168" formatCode="#,##0">
                  <c:v>2618</c:v>
                </c:pt>
                <c:pt idx="169" formatCode="#,##0">
                  <c:v>2616</c:v>
                </c:pt>
                <c:pt idx="170" formatCode="#,##0">
                  <c:v>2614</c:v>
                </c:pt>
                <c:pt idx="171" formatCode="#,##0">
                  <c:v>2612</c:v>
                </c:pt>
                <c:pt idx="172" formatCode="#,##0">
                  <c:v>2610</c:v>
                </c:pt>
                <c:pt idx="173" formatCode="#,##0">
                  <c:v>2608</c:v>
                </c:pt>
                <c:pt idx="174" formatCode="#,##0">
                  <c:v>2606</c:v>
                </c:pt>
                <c:pt idx="175" formatCode="#,##0">
                  <c:v>2604</c:v>
                </c:pt>
                <c:pt idx="176" formatCode="#,##0">
                  <c:v>2602</c:v>
                </c:pt>
                <c:pt idx="177" formatCode="#,##0">
                  <c:v>2600</c:v>
                </c:pt>
                <c:pt idx="178" formatCode="#,##0">
                  <c:v>2598</c:v>
                </c:pt>
                <c:pt idx="179" formatCode="#,##0">
                  <c:v>2596</c:v>
                </c:pt>
                <c:pt idx="180" formatCode="#,##0">
                  <c:v>2594</c:v>
                </c:pt>
                <c:pt idx="181" formatCode="#,##0">
                  <c:v>2592</c:v>
                </c:pt>
                <c:pt idx="182" formatCode="#,##0">
                  <c:v>2590</c:v>
                </c:pt>
                <c:pt idx="183" formatCode="#,##0">
                  <c:v>2588</c:v>
                </c:pt>
                <c:pt idx="184" formatCode="#,##0">
                  <c:v>2586</c:v>
                </c:pt>
                <c:pt idx="185" formatCode="#,##0">
                  <c:v>2584</c:v>
                </c:pt>
                <c:pt idx="186" formatCode="#,##0">
                  <c:v>2582</c:v>
                </c:pt>
                <c:pt idx="187" formatCode="#,##0">
                  <c:v>2580</c:v>
                </c:pt>
                <c:pt idx="188" formatCode="#,##0">
                  <c:v>2578</c:v>
                </c:pt>
                <c:pt idx="189" formatCode="#,##0">
                  <c:v>2576</c:v>
                </c:pt>
                <c:pt idx="190" formatCode="#,##0">
                  <c:v>2574</c:v>
                </c:pt>
                <c:pt idx="191" formatCode="#,##0">
                  <c:v>2572</c:v>
                </c:pt>
                <c:pt idx="192" formatCode="#,##0">
                  <c:v>2570</c:v>
                </c:pt>
                <c:pt idx="193" formatCode="#,##0">
                  <c:v>2568</c:v>
                </c:pt>
                <c:pt idx="194" formatCode="#,##0">
                  <c:v>2566</c:v>
                </c:pt>
                <c:pt idx="195" formatCode="#,##0">
                  <c:v>2564</c:v>
                </c:pt>
                <c:pt idx="196" formatCode="#,##0">
                  <c:v>2562</c:v>
                </c:pt>
                <c:pt idx="197" formatCode="#,##0">
                  <c:v>2560</c:v>
                </c:pt>
                <c:pt idx="198" formatCode="#,##0">
                  <c:v>2558</c:v>
                </c:pt>
                <c:pt idx="199" formatCode="#,##0">
                  <c:v>2556</c:v>
                </c:pt>
                <c:pt idx="200" formatCode="#,##0">
                  <c:v>2554</c:v>
                </c:pt>
                <c:pt idx="201" formatCode="#,##0">
                  <c:v>2552</c:v>
                </c:pt>
                <c:pt idx="202" formatCode="#,##0">
                  <c:v>2550</c:v>
                </c:pt>
                <c:pt idx="203" formatCode="#,##0">
                  <c:v>2548</c:v>
                </c:pt>
                <c:pt idx="204" formatCode="#,##0">
                  <c:v>2546</c:v>
                </c:pt>
                <c:pt idx="205" formatCode="#,##0">
                  <c:v>2544</c:v>
                </c:pt>
                <c:pt idx="206" formatCode="#,##0">
                  <c:v>2542</c:v>
                </c:pt>
                <c:pt idx="207" formatCode="#,##0">
                  <c:v>2540</c:v>
                </c:pt>
                <c:pt idx="208" formatCode="#,##0">
                  <c:v>2538</c:v>
                </c:pt>
                <c:pt idx="209" formatCode="#,##0">
                  <c:v>2536</c:v>
                </c:pt>
                <c:pt idx="210" formatCode="#,##0">
                  <c:v>2534</c:v>
                </c:pt>
                <c:pt idx="211" formatCode="#,##0">
                  <c:v>2532</c:v>
                </c:pt>
                <c:pt idx="212" formatCode="#,##0">
                  <c:v>2530</c:v>
                </c:pt>
                <c:pt idx="213" formatCode="#,##0">
                  <c:v>2528</c:v>
                </c:pt>
                <c:pt idx="214" formatCode="#,##0">
                  <c:v>2526</c:v>
                </c:pt>
                <c:pt idx="215" formatCode="#,##0">
                  <c:v>2524</c:v>
                </c:pt>
                <c:pt idx="216" formatCode="#,##0">
                  <c:v>2522</c:v>
                </c:pt>
                <c:pt idx="217" formatCode="#,##0">
                  <c:v>2520</c:v>
                </c:pt>
                <c:pt idx="218" formatCode="#,##0">
                  <c:v>2518</c:v>
                </c:pt>
                <c:pt idx="219" formatCode="#,##0">
                  <c:v>2516</c:v>
                </c:pt>
                <c:pt idx="220" formatCode="#,##0">
                  <c:v>2514</c:v>
                </c:pt>
                <c:pt idx="221" formatCode="#,##0">
                  <c:v>2512</c:v>
                </c:pt>
                <c:pt idx="222" formatCode="#,##0">
                  <c:v>2510</c:v>
                </c:pt>
                <c:pt idx="223" formatCode="#,##0">
                  <c:v>2508</c:v>
                </c:pt>
                <c:pt idx="224" formatCode="#,##0">
                  <c:v>2506</c:v>
                </c:pt>
                <c:pt idx="225" formatCode="#,##0">
                  <c:v>2504</c:v>
                </c:pt>
                <c:pt idx="226" formatCode="#,##0">
                  <c:v>2502</c:v>
                </c:pt>
                <c:pt idx="227" formatCode="#,##0">
                  <c:v>2500</c:v>
                </c:pt>
                <c:pt idx="228" formatCode="#,##0">
                  <c:v>2498</c:v>
                </c:pt>
              </c:numCache>
            </c:numRef>
          </c:val>
        </c:ser>
        <c:ser>
          <c:idx val="13"/>
          <c:order val="5"/>
          <c:tx>
            <c:strRef>
              <c:f>'Post-sent times'!$O$1</c:f>
              <c:strCache>
                <c:ptCount val="1"/>
                <c:pt idx="0">
                  <c:v>Forecast 2015</c:v>
                </c:pt>
              </c:strCache>
            </c:strRef>
          </c:tx>
          <c:spPr>
            <a:ln w="34925">
              <a:solidFill>
                <a:srgbClr val="FFC000"/>
              </a:solidFill>
            </a:ln>
          </c:spPr>
          <c:marker>
            <c:symbol val="none"/>
          </c:marker>
          <c:cat>
            <c:numRef>
              <c:f>'Post-sent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'Post-sent times'!$O$2:$O$230</c:f>
              <c:numCache>
                <c:formatCode>General</c:formatCode>
                <c:ptCount val="229"/>
                <c:pt idx="101" formatCode="#,##0">
                  <c:v>2638</c:v>
                </c:pt>
                <c:pt idx="102" formatCode="#,##0">
                  <c:v>2636</c:v>
                </c:pt>
                <c:pt idx="103" formatCode="#,##0">
                  <c:v>2634</c:v>
                </c:pt>
                <c:pt idx="104" formatCode="#,##0">
                  <c:v>2632</c:v>
                </c:pt>
                <c:pt idx="105" formatCode="#,##0">
                  <c:v>2630</c:v>
                </c:pt>
                <c:pt idx="106" formatCode="#,##0">
                  <c:v>2628</c:v>
                </c:pt>
                <c:pt idx="107" formatCode="#,##0">
                  <c:v>2626</c:v>
                </c:pt>
                <c:pt idx="108" formatCode="#,##0">
                  <c:v>2624</c:v>
                </c:pt>
                <c:pt idx="109" formatCode="#,##0">
                  <c:v>2622</c:v>
                </c:pt>
                <c:pt idx="110" formatCode="#,##0">
                  <c:v>2620</c:v>
                </c:pt>
                <c:pt idx="111" formatCode="#,##0">
                  <c:v>2618</c:v>
                </c:pt>
                <c:pt idx="112" formatCode="#,##0">
                  <c:v>2616</c:v>
                </c:pt>
                <c:pt idx="113" formatCode="#,##0">
                  <c:v>2614</c:v>
                </c:pt>
                <c:pt idx="114" formatCode="#,##0">
                  <c:v>2612</c:v>
                </c:pt>
                <c:pt idx="115" formatCode="#,##0">
                  <c:v>2610</c:v>
                </c:pt>
                <c:pt idx="116" formatCode="#,##0">
                  <c:v>2608</c:v>
                </c:pt>
                <c:pt idx="117" formatCode="#,##0">
                  <c:v>2606</c:v>
                </c:pt>
                <c:pt idx="118" formatCode="#,##0">
                  <c:v>2604</c:v>
                </c:pt>
                <c:pt idx="119" formatCode="#,##0">
                  <c:v>2602</c:v>
                </c:pt>
                <c:pt idx="120" formatCode="#,##0">
                  <c:v>2600</c:v>
                </c:pt>
                <c:pt idx="121" formatCode="#,##0">
                  <c:v>2598</c:v>
                </c:pt>
                <c:pt idx="122" formatCode="#,##0">
                  <c:v>2596</c:v>
                </c:pt>
                <c:pt idx="123" formatCode="#,##0">
                  <c:v>2594</c:v>
                </c:pt>
                <c:pt idx="124" formatCode="#,##0">
                  <c:v>2592</c:v>
                </c:pt>
                <c:pt idx="125" formatCode="#,##0">
                  <c:v>2590</c:v>
                </c:pt>
                <c:pt idx="126" formatCode="#,##0">
                  <c:v>2588</c:v>
                </c:pt>
                <c:pt idx="127" formatCode="#,##0">
                  <c:v>2586</c:v>
                </c:pt>
                <c:pt idx="128" formatCode="#,##0">
                  <c:v>2584</c:v>
                </c:pt>
                <c:pt idx="129" formatCode="#,##0">
                  <c:v>2582</c:v>
                </c:pt>
                <c:pt idx="130" formatCode="#,##0">
                  <c:v>2580</c:v>
                </c:pt>
                <c:pt idx="131" formatCode="#,##0">
                  <c:v>2578</c:v>
                </c:pt>
                <c:pt idx="132" formatCode="#,##0">
                  <c:v>2576</c:v>
                </c:pt>
                <c:pt idx="133" formatCode="#,##0">
                  <c:v>2574</c:v>
                </c:pt>
                <c:pt idx="134" formatCode="#,##0">
                  <c:v>2572</c:v>
                </c:pt>
                <c:pt idx="135" formatCode="#,##0">
                  <c:v>2570</c:v>
                </c:pt>
                <c:pt idx="136" formatCode="#,##0">
                  <c:v>2568</c:v>
                </c:pt>
                <c:pt idx="137" formatCode="#,##0">
                  <c:v>2566</c:v>
                </c:pt>
                <c:pt idx="138" formatCode="#,##0">
                  <c:v>2564</c:v>
                </c:pt>
                <c:pt idx="139" formatCode="#,##0">
                  <c:v>2562</c:v>
                </c:pt>
                <c:pt idx="140" formatCode="#,##0">
                  <c:v>2560</c:v>
                </c:pt>
                <c:pt idx="141" formatCode="#,##0">
                  <c:v>2558</c:v>
                </c:pt>
                <c:pt idx="142" formatCode="#,##0">
                  <c:v>2556</c:v>
                </c:pt>
                <c:pt idx="143" formatCode="#,##0">
                  <c:v>2554</c:v>
                </c:pt>
                <c:pt idx="144" formatCode="#,##0">
                  <c:v>2552</c:v>
                </c:pt>
                <c:pt idx="145" formatCode="#,##0">
                  <c:v>2550</c:v>
                </c:pt>
                <c:pt idx="146" formatCode="#,##0">
                  <c:v>2548</c:v>
                </c:pt>
                <c:pt idx="147" formatCode="#,##0">
                  <c:v>2546</c:v>
                </c:pt>
                <c:pt idx="148" formatCode="#,##0">
                  <c:v>2544</c:v>
                </c:pt>
                <c:pt idx="149" formatCode="#,##0">
                  <c:v>2542</c:v>
                </c:pt>
                <c:pt idx="150" formatCode="#,##0">
                  <c:v>2540</c:v>
                </c:pt>
                <c:pt idx="151" formatCode="#,##0">
                  <c:v>2538</c:v>
                </c:pt>
                <c:pt idx="152" formatCode="#,##0">
                  <c:v>2536</c:v>
                </c:pt>
                <c:pt idx="153" formatCode="#,##0">
                  <c:v>2534</c:v>
                </c:pt>
                <c:pt idx="154" formatCode="#,##0">
                  <c:v>2532</c:v>
                </c:pt>
                <c:pt idx="155" formatCode="#,##0">
                  <c:v>2530</c:v>
                </c:pt>
                <c:pt idx="156" formatCode="#,##0">
                  <c:v>2528</c:v>
                </c:pt>
                <c:pt idx="157" formatCode="#,##0">
                  <c:v>2526</c:v>
                </c:pt>
                <c:pt idx="158" formatCode="#,##0">
                  <c:v>2524</c:v>
                </c:pt>
                <c:pt idx="159" formatCode="#,##0">
                  <c:v>2522</c:v>
                </c:pt>
                <c:pt idx="160" formatCode="#,##0">
                  <c:v>2520</c:v>
                </c:pt>
                <c:pt idx="161" formatCode="#,##0">
                  <c:v>2518</c:v>
                </c:pt>
                <c:pt idx="162" formatCode="#,##0">
                  <c:v>2516</c:v>
                </c:pt>
                <c:pt idx="163" formatCode="#,##0">
                  <c:v>2514</c:v>
                </c:pt>
                <c:pt idx="164" formatCode="#,##0">
                  <c:v>2512</c:v>
                </c:pt>
                <c:pt idx="165" formatCode="#,##0">
                  <c:v>2510</c:v>
                </c:pt>
                <c:pt idx="166" formatCode="#,##0">
                  <c:v>2508</c:v>
                </c:pt>
                <c:pt idx="167" formatCode="#,##0">
                  <c:v>2506</c:v>
                </c:pt>
                <c:pt idx="168" formatCode="#,##0">
                  <c:v>2504</c:v>
                </c:pt>
                <c:pt idx="169" formatCode="#,##0">
                  <c:v>2502</c:v>
                </c:pt>
                <c:pt idx="170" formatCode="#,##0">
                  <c:v>2500</c:v>
                </c:pt>
                <c:pt idx="171" formatCode="#,##0">
                  <c:v>2498</c:v>
                </c:pt>
                <c:pt idx="172" formatCode="#,##0">
                  <c:v>2496</c:v>
                </c:pt>
                <c:pt idx="173" formatCode="#,##0">
                  <c:v>2494</c:v>
                </c:pt>
                <c:pt idx="174" formatCode="#,##0">
                  <c:v>2492</c:v>
                </c:pt>
                <c:pt idx="175" formatCode="#,##0">
                  <c:v>2490</c:v>
                </c:pt>
                <c:pt idx="176" formatCode="#,##0">
                  <c:v>2488</c:v>
                </c:pt>
                <c:pt idx="177" formatCode="#,##0">
                  <c:v>2486</c:v>
                </c:pt>
                <c:pt idx="178" formatCode="#,##0">
                  <c:v>2484</c:v>
                </c:pt>
                <c:pt idx="179" formatCode="#,##0">
                  <c:v>2482</c:v>
                </c:pt>
                <c:pt idx="180" formatCode="#,##0">
                  <c:v>2480</c:v>
                </c:pt>
                <c:pt idx="181" formatCode="#,##0">
                  <c:v>2478</c:v>
                </c:pt>
                <c:pt idx="182" formatCode="#,##0">
                  <c:v>2476</c:v>
                </c:pt>
                <c:pt idx="183" formatCode="#,##0">
                  <c:v>2474</c:v>
                </c:pt>
                <c:pt idx="184" formatCode="#,##0">
                  <c:v>2472</c:v>
                </c:pt>
                <c:pt idx="185" formatCode="#,##0">
                  <c:v>2470</c:v>
                </c:pt>
                <c:pt idx="186" formatCode="#,##0">
                  <c:v>2468</c:v>
                </c:pt>
                <c:pt idx="187" formatCode="#,##0">
                  <c:v>2466</c:v>
                </c:pt>
                <c:pt idx="188" formatCode="#,##0">
                  <c:v>2464</c:v>
                </c:pt>
                <c:pt idx="189" formatCode="#,##0">
                  <c:v>2462</c:v>
                </c:pt>
                <c:pt idx="190" formatCode="#,##0">
                  <c:v>2460</c:v>
                </c:pt>
                <c:pt idx="191" formatCode="#,##0">
                  <c:v>2458</c:v>
                </c:pt>
                <c:pt idx="192" formatCode="#,##0">
                  <c:v>2456</c:v>
                </c:pt>
                <c:pt idx="193" formatCode="#,##0">
                  <c:v>2454</c:v>
                </c:pt>
                <c:pt idx="194" formatCode="#,##0">
                  <c:v>2452</c:v>
                </c:pt>
                <c:pt idx="195" formatCode="#,##0">
                  <c:v>2450</c:v>
                </c:pt>
                <c:pt idx="196" formatCode="#,##0">
                  <c:v>2448</c:v>
                </c:pt>
                <c:pt idx="197" formatCode="#,##0">
                  <c:v>2446</c:v>
                </c:pt>
                <c:pt idx="198" formatCode="#,##0">
                  <c:v>2444</c:v>
                </c:pt>
                <c:pt idx="199" formatCode="#,##0">
                  <c:v>2442</c:v>
                </c:pt>
                <c:pt idx="200" formatCode="#,##0">
                  <c:v>2440</c:v>
                </c:pt>
                <c:pt idx="201" formatCode="#,##0">
                  <c:v>2438</c:v>
                </c:pt>
                <c:pt idx="202" formatCode="#,##0">
                  <c:v>2436</c:v>
                </c:pt>
                <c:pt idx="203" formatCode="#,##0">
                  <c:v>2434</c:v>
                </c:pt>
                <c:pt idx="204" formatCode="#,##0">
                  <c:v>2432</c:v>
                </c:pt>
                <c:pt idx="205" formatCode="#,##0">
                  <c:v>2430</c:v>
                </c:pt>
                <c:pt idx="206" formatCode="#,##0">
                  <c:v>2428</c:v>
                </c:pt>
                <c:pt idx="207" formatCode="#,##0">
                  <c:v>2426</c:v>
                </c:pt>
                <c:pt idx="208" formatCode="#,##0">
                  <c:v>2424</c:v>
                </c:pt>
                <c:pt idx="209" formatCode="#,##0">
                  <c:v>2422</c:v>
                </c:pt>
                <c:pt idx="210" formatCode="#,##0">
                  <c:v>2420</c:v>
                </c:pt>
                <c:pt idx="211" formatCode="#,##0">
                  <c:v>2418</c:v>
                </c:pt>
                <c:pt idx="212" formatCode="#,##0">
                  <c:v>2416</c:v>
                </c:pt>
                <c:pt idx="213" formatCode="#,##0">
                  <c:v>2414</c:v>
                </c:pt>
                <c:pt idx="214" formatCode="#,##0">
                  <c:v>2412</c:v>
                </c:pt>
                <c:pt idx="215" formatCode="#,##0">
                  <c:v>2410</c:v>
                </c:pt>
                <c:pt idx="216" formatCode="#,##0">
                  <c:v>2408</c:v>
                </c:pt>
              </c:numCache>
            </c:numRef>
          </c:val>
        </c:ser>
        <c:marker val="1"/>
        <c:axId val="81429632"/>
        <c:axId val="81431552"/>
      </c:lineChart>
      <c:dateAx>
        <c:axId val="8142963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81431552"/>
        <c:crosses val="autoZero"/>
        <c:auto val="1"/>
        <c:lblOffset val="100"/>
        <c:majorUnit val="12"/>
        <c:majorTimeUnit val="months"/>
      </c:dateAx>
      <c:valAx>
        <c:axId val="81431552"/>
        <c:scaling>
          <c:orientation val="minMax"/>
        </c:scaling>
        <c:axPos val="l"/>
        <c:majorGridlines/>
        <c:title>
          <c:tx>
            <c:rich>
              <a:bodyPr rot="-5400000" vert="horz"/>
              <a:lstStyle/>
              <a:p>
                <a:pPr>
                  <a:defRPr/>
                </a:pPr>
                <a:r>
                  <a:rPr lang="en-NZ" sz="1400" b="1">
                    <a:latin typeface="Arial" pitchFamily="34" charset="0"/>
                    <a:cs typeface="Arial" pitchFamily="34" charset="0"/>
                  </a:rPr>
                  <a:t>Days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81429632"/>
        <c:crosses val="autoZero"/>
        <c:crossBetween val="between"/>
      </c:valAx>
    </c:plotArea>
    <c:legend>
      <c:legendPos val="b"/>
      <c:layout>
        <c:manualLayout>
          <c:xMode val="edge"/>
          <c:yMode val="edge"/>
          <c:x val="0.12930047096903868"/>
          <c:y val="0.91981174638549912"/>
          <c:w val="0.82069942675638974"/>
          <c:h val="6.7618217314812823E-2"/>
        </c:manualLayout>
      </c:layout>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3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Extended Supervision muster</a:t>
            </a:r>
            <a:endParaRPr lang="en-NZ"/>
          </a:p>
        </c:rich>
      </c:tx>
    </c:title>
    <c:plotArea>
      <c:layout/>
      <c:lineChart>
        <c:grouping val="standard"/>
        <c:ser>
          <c:idx val="9"/>
          <c:order val="0"/>
          <c:tx>
            <c:strRef>
              <c:f>'Post-sent musters'!$AE$1</c:f>
              <c:strCache>
                <c:ptCount val="1"/>
                <c:pt idx="0">
                  <c:v>Extended Supervision</c:v>
                </c:pt>
              </c:strCache>
            </c:strRef>
          </c:tx>
          <c:spPr>
            <a:ln w="38100">
              <a:solidFill>
                <a:schemeClr val="tx2"/>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musters'!$AE$2:$AE$20</c:f>
              <c:numCache>
                <c:formatCode>_-* #,##0_-;\-* #,##0_-;_-* "-"??_-;_-@_-</c:formatCode>
                <c:ptCount val="19"/>
                <c:pt idx="0">
                  <c:v>125</c:v>
                </c:pt>
                <c:pt idx="1">
                  <c:v>137</c:v>
                </c:pt>
                <c:pt idx="2">
                  <c:v>167</c:v>
                </c:pt>
                <c:pt idx="3">
                  <c:v>173</c:v>
                </c:pt>
                <c:pt idx="4">
                  <c:v>202</c:v>
                </c:pt>
                <c:pt idx="5">
                  <c:v>211</c:v>
                </c:pt>
                <c:pt idx="6">
                  <c:v>228</c:v>
                </c:pt>
                <c:pt idx="7">
                  <c:v>234</c:v>
                </c:pt>
                <c:pt idx="8">
                  <c:v>226</c:v>
                </c:pt>
              </c:numCache>
            </c:numRef>
          </c:val>
        </c:ser>
        <c:ser>
          <c:idx val="11"/>
          <c:order val="1"/>
          <c:tx>
            <c:strRef>
              <c:f>'Post-sent musters'!$AG$1</c:f>
              <c:strCache>
                <c:ptCount val="1"/>
                <c:pt idx="0">
                  <c:v>Forecast 2016</c:v>
                </c:pt>
              </c:strCache>
            </c:strRef>
          </c:tx>
          <c:spPr>
            <a:ln w="38100">
              <a:solidFill>
                <a:srgbClr val="558ED5"/>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musters'!$AG$2:$AG$20</c:f>
              <c:numCache>
                <c:formatCode>General</c:formatCode>
                <c:ptCount val="19"/>
                <c:pt idx="8" formatCode="_-* #,##0_-;\-* #,##0_-;_-* &quot;-&quot;??_-;_-@_-">
                  <c:v>226</c:v>
                </c:pt>
                <c:pt idx="9" formatCode="_-* #,##0_-;\-* #,##0_-;_-* &quot;-&quot;??_-;_-@_-">
                  <c:v>233.25</c:v>
                </c:pt>
                <c:pt idx="10" formatCode="_-* #,##0_-;\-* #,##0_-;_-* &quot;-&quot;??_-;_-@_-">
                  <c:v>239</c:v>
                </c:pt>
                <c:pt idx="11" formatCode="_-* #,##0_-;\-* #,##0_-;_-* &quot;-&quot;??_-;_-@_-">
                  <c:v>254.25</c:v>
                </c:pt>
                <c:pt idx="12" formatCode="_-* #,##0_-;\-* #,##0_-;_-* &quot;-&quot;??_-;_-@_-">
                  <c:v>267.5</c:v>
                </c:pt>
                <c:pt idx="13" formatCode="_-* #,##0_-;\-* #,##0_-;_-* &quot;-&quot;??_-;_-@_-">
                  <c:v>297</c:v>
                </c:pt>
                <c:pt idx="14" formatCode="_-* #,##0_-;\-* #,##0_-;_-* &quot;-&quot;??_-;_-@_-">
                  <c:v>319</c:v>
                </c:pt>
                <c:pt idx="15" formatCode="_-* #,##0_-;\-* #,##0_-;_-* &quot;-&quot;??_-;_-@_-">
                  <c:v>346</c:v>
                </c:pt>
                <c:pt idx="16" formatCode="_-* #,##0_-;\-* #,##0_-;_-* &quot;-&quot;??_-;_-@_-">
                  <c:v>351</c:v>
                </c:pt>
                <c:pt idx="17" formatCode="_-* #,##0_-;\-* #,##0_-;_-* &quot;-&quot;??_-;_-@_-">
                  <c:v>354</c:v>
                </c:pt>
                <c:pt idx="18" formatCode="_-* #,##0_-;\-* #,##0_-;_-* &quot;-&quot;??_-;_-@_-">
                  <c:v>357</c:v>
                </c:pt>
              </c:numCache>
            </c:numRef>
          </c:val>
        </c:ser>
        <c:ser>
          <c:idx val="10"/>
          <c:order val="2"/>
          <c:tx>
            <c:strRef>
              <c:f>'Post-sent musters'!$AF$1</c:f>
              <c:strCache>
                <c:ptCount val="1"/>
                <c:pt idx="0">
                  <c:v>Forecast 2015</c:v>
                </c:pt>
              </c:strCache>
            </c:strRef>
          </c:tx>
          <c:spPr>
            <a:ln w="38100">
              <a:solidFill>
                <a:srgbClr val="92D050"/>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musters'!$AF$2:$AF$20</c:f>
              <c:numCache>
                <c:formatCode>_-* #,##0_-;\-* #,##0_-;_-* "-"??_-;_-@_-</c:formatCode>
                <c:ptCount val="19"/>
                <c:pt idx="8">
                  <c:v>234.5</c:v>
                </c:pt>
                <c:pt idx="9">
                  <c:v>255</c:v>
                </c:pt>
                <c:pt idx="10">
                  <c:v>264</c:v>
                </c:pt>
                <c:pt idx="11">
                  <c:v>273</c:v>
                </c:pt>
                <c:pt idx="12">
                  <c:v>292</c:v>
                </c:pt>
                <c:pt idx="13">
                  <c:v>308</c:v>
                </c:pt>
                <c:pt idx="14">
                  <c:v>342</c:v>
                </c:pt>
                <c:pt idx="15">
                  <c:v>361</c:v>
                </c:pt>
                <c:pt idx="16">
                  <c:v>371</c:v>
                </c:pt>
                <c:pt idx="17">
                  <c:v>374</c:v>
                </c:pt>
              </c:numCache>
            </c:numRef>
          </c:val>
        </c:ser>
        <c:marker val="1"/>
        <c:axId val="81294464"/>
        <c:axId val="81296384"/>
      </c:lineChart>
      <c:catAx>
        <c:axId val="81294464"/>
        <c:scaling>
          <c:orientation val="minMax"/>
        </c:scaling>
        <c:axPos val="b"/>
        <c:title>
          <c:tx>
            <c:rich>
              <a:bodyPr/>
              <a:lstStyle/>
              <a:p>
                <a:pPr>
                  <a:defRPr/>
                </a:pPr>
                <a:r>
                  <a:rPr lang="en-NZ" sz="1400">
                    <a:latin typeface="Arial" pitchFamily="34" charset="0"/>
                    <a:cs typeface="Arial" pitchFamily="34" charset="0"/>
                  </a:rPr>
                  <a:t>Annual data</a:t>
                </a:r>
              </a:p>
            </c:rich>
          </c:tx>
        </c:title>
        <c:tickLblPos val="nextTo"/>
        <c:txPr>
          <a:bodyPr/>
          <a:lstStyle/>
          <a:p>
            <a:pPr>
              <a:defRPr sz="1200" b="1">
                <a:solidFill>
                  <a:schemeClr val="tx2"/>
                </a:solidFill>
                <a:latin typeface="Arial" pitchFamily="34" charset="0"/>
                <a:cs typeface="Arial" pitchFamily="34" charset="0"/>
              </a:defRPr>
            </a:pPr>
            <a:endParaRPr lang="en-US"/>
          </a:p>
        </c:txPr>
        <c:crossAx val="81296384"/>
        <c:crosses val="autoZero"/>
        <c:auto val="1"/>
        <c:lblAlgn val="ctr"/>
        <c:lblOffset val="100"/>
      </c:catAx>
      <c:valAx>
        <c:axId val="81296384"/>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8129446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3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Life Parole</a:t>
            </a:r>
            <a:r>
              <a:rPr lang="en-NZ" baseline="0"/>
              <a:t> muster</a:t>
            </a:r>
            <a:endParaRPr lang="en-NZ"/>
          </a:p>
        </c:rich>
      </c:tx>
    </c:title>
    <c:plotArea>
      <c:layout>
        <c:manualLayout>
          <c:layoutTarget val="inner"/>
          <c:xMode val="edge"/>
          <c:yMode val="edge"/>
          <c:x val="7.8837959315027004E-2"/>
          <c:y val="9.6703870965930527E-2"/>
          <c:w val="0.90190046014972469"/>
          <c:h val="0.63445899653464033"/>
        </c:manualLayout>
      </c:layout>
      <c:lineChart>
        <c:grouping val="standard"/>
        <c:ser>
          <c:idx val="3"/>
          <c:order val="0"/>
          <c:tx>
            <c:strRef>
              <c:f>'Post-sent musters'!$AH$1</c:f>
              <c:strCache>
                <c:ptCount val="1"/>
                <c:pt idx="0">
                  <c:v>Life Parole</c:v>
                </c:pt>
              </c:strCache>
            </c:strRef>
          </c:tx>
          <c:spPr>
            <a:ln w="38100">
              <a:solidFill>
                <a:schemeClr val="tx2"/>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musters'!$AH$2:$AH$20</c:f>
              <c:numCache>
                <c:formatCode>_-* #,##0_-;\-* #,##0_-;_-* "-"??_-;_-@_-</c:formatCode>
                <c:ptCount val="19"/>
                <c:pt idx="3">
                  <c:v>253</c:v>
                </c:pt>
                <c:pt idx="4">
                  <c:v>264</c:v>
                </c:pt>
                <c:pt idx="5">
                  <c:v>260</c:v>
                </c:pt>
                <c:pt idx="6">
                  <c:v>285</c:v>
                </c:pt>
                <c:pt idx="7">
                  <c:v>287</c:v>
                </c:pt>
                <c:pt idx="8">
                  <c:v>307</c:v>
                </c:pt>
              </c:numCache>
            </c:numRef>
          </c:val>
        </c:ser>
        <c:ser>
          <c:idx val="5"/>
          <c:order val="1"/>
          <c:tx>
            <c:strRef>
              <c:f>'Post-sent musters'!$AJ$1</c:f>
              <c:strCache>
                <c:ptCount val="1"/>
                <c:pt idx="0">
                  <c:v>Forecast 2016</c:v>
                </c:pt>
              </c:strCache>
            </c:strRef>
          </c:tx>
          <c:spPr>
            <a:ln w="34925">
              <a:solidFill>
                <a:srgbClr val="558ED5"/>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musters'!$AJ$2:$AJ$20</c:f>
              <c:numCache>
                <c:formatCode>General</c:formatCode>
                <c:ptCount val="19"/>
                <c:pt idx="8" formatCode="_-* #,##0_-;\-* #,##0_-;_-* &quot;-&quot;??_-;_-@_-">
                  <c:v>307</c:v>
                </c:pt>
                <c:pt idx="9" formatCode="_-* #,##0_-;\-* #,##0_-;_-* &quot;-&quot;??_-;_-@_-">
                  <c:v>322</c:v>
                </c:pt>
                <c:pt idx="10" formatCode="_-* #,##0_-;\-* #,##0_-;_-* &quot;-&quot;??_-;_-@_-">
                  <c:v>328</c:v>
                </c:pt>
                <c:pt idx="11" formatCode="_-* #,##0_-;\-* #,##0_-;_-* &quot;-&quot;??_-;_-@_-">
                  <c:v>333</c:v>
                </c:pt>
                <c:pt idx="12" formatCode="_-* #,##0_-;\-* #,##0_-;_-* &quot;-&quot;??_-;_-@_-">
                  <c:v>346</c:v>
                </c:pt>
                <c:pt idx="13" formatCode="_-* #,##0_-;\-* #,##0_-;_-* &quot;-&quot;??_-;_-@_-">
                  <c:v>355</c:v>
                </c:pt>
                <c:pt idx="14" formatCode="_-* #,##0_-;\-* #,##0_-;_-* &quot;-&quot;??_-;_-@_-">
                  <c:v>372</c:v>
                </c:pt>
                <c:pt idx="15" formatCode="_-* #,##0_-;\-* #,##0_-;_-* &quot;-&quot;??_-;_-@_-">
                  <c:v>374</c:v>
                </c:pt>
                <c:pt idx="16" formatCode="_-* #,##0_-;\-* #,##0_-;_-* &quot;-&quot;??_-;_-@_-">
                  <c:v>388</c:v>
                </c:pt>
                <c:pt idx="17" formatCode="_-* #,##0_-;\-* #,##0_-;_-* &quot;-&quot;??_-;_-@_-">
                  <c:v>397</c:v>
                </c:pt>
                <c:pt idx="18" formatCode="_-* #,##0_-;\-* #,##0_-;_-* &quot;-&quot;??_-;_-@_-">
                  <c:v>410</c:v>
                </c:pt>
              </c:numCache>
            </c:numRef>
          </c:val>
        </c:ser>
        <c:ser>
          <c:idx val="4"/>
          <c:order val="2"/>
          <c:tx>
            <c:strRef>
              <c:f>'Post-sent musters'!$AI$1</c:f>
              <c:strCache>
                <c:ptCount val="1"/>
                <c:pt idx="0">
                  <c:v>Forecast 2015</c:v>
                </c:pt>
              </c:strCache>
            </c:strRef>
          </c:tx>
          <c:spPr>
            <a:ln w="34925">
              <a:solidFill>
                <a:srgbClr val="92D050"/>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musters'!$AI$2:$AI$20</c:f>
              <c:numCache>
                <c:formatCode>_-* #,##0_-;\-* #,##0_-;_-* "-"??_-;_-@_-</c:formatCode>
                <c:ptCount val="19"/>
                <c:pt idx="8">
                  <c:v>304</c:v>
                </c:pt>
                <c:pt idx="9">
                  <c:v>310</c:v>
                </c:pt>
                <c:pt idx="10">
                  <c:v>309</c:v>
                </c:pt>
                <c:pt idx="11">
                  <c:v>311</c:v>
                </c:pt>
                <c:pt idx="12">
                  <c:v>318</c:v>
                </c:pt>
                <c:pt idx="13">
                  <c:v>323</c:v>
                </c:pt>
                <c:pt idx="14">
                  <c:v>336</c:v>
                </c:pt>
                <c:pt idx="15">
                  <c:v>339</c:v>
                </c:pt>
                <c:pt idx="16">
                  <c:v>350</c:v>
                </c:pt>
                <c:pt idx="17">
                  <c:v>364</c:v>
                </c:pt>
              </c:numCache>
            </c:numRef>
          </c:val>
        </c:ser>
        <c:marker val="1"/>
        <c:axId val="81503360"/>
        <c:axId val="81505280"/>
      </c:lineChart>
      <c:catAx>
        <c:axId val="81503360"/>
        <c:scaling>
          <c:orientation val="minMax"/>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1505280"/>
        <c:crosses val="autoZero"/>
        <c:auto val="1"/>
        <c:lblAlgn val="ctr"/>
        <c:lblOffset val="100"/>
        <c:tickLblSkip val="1"/>
      </c:catAx>
      <c:valAx>
        <c:axId val="81505280"/>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81503360"/>
        <c:crosses val="autoZero"/>
        <c:crossBetween val="between"/>
      </c:valAx>
    </c:plotArea>
    <c:legend>
      <c:legendPos val="b"/>
      <c:layout>
        <c:manualLayout>
          <c:xMode val="edge"/>
          <c:yMode val="edge"/>
          <c:x val="0.21848495827914691"/>
          <c:y val="0.89075175502179504"/>
          <c:w val="0.66835275418017626"/>
          <c:h val="9.6662728003891751E-2"/>
        </c:manualLayout>
      </c:layout>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Total muster on post-sentence</a:t>
            </a:r>
            <a:r>
              <a:rPr lang="en-NZ" baseline="0"/>
              <a:t> orders</a:t>
            </a:r>
            <a:endParaRPr lang="en-NZ"/>
          </a:p>
        </c:rich>
      </c:tx>
    </c:title>
    <c:plotArea>
      <c:layout/>
      <c:lineChart>
        <c:grouping val="standard"/>
        <c:ser>
          <c:idx val="15"/>
          <c:order val="0"/>
          <c:tx>
            <c:strRef>
              <c:f>'Post-sent musters'!$AK$1</c:f>
              <c:strCache>
                <c:ptCount val="1"/>
                <c:pt idx="0">
                  <c:v>Total post-sentence orders</c:v>
                </c:pt>
              </c:strCache>
            </c:strRef>
          </c:tx>
          <c:spPr>
            <a:ln w="38100">
              <a:solidFill>
                <a:schemeClr val="tx2"/>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musters'!$AK$2:$AK$20</c:f>
              <c:numCache>
                <c:formatCode>_-* #,##0_-;\-* #,##0_-;_-* "-"??_-;_-@_-</c:formatCode>
                <c:ptCount val="19"/>
                <c:pt idx="0">
                  <c:v>5569</c:v>
                </c:pt>
                <c:pt idx="1">
                  <c:v>6141</c:v>
                </c:pt>
                <c:pt idx="2">
                  <c:v>6629</c:v>
                </c:pt>
                <c:pt idx="3">
                  <c:v>7348</c:v>
                </c:pt>
                <c:pt idx="4">
                  <c:v>7287</c:v>
                </c:pt>
                <c:pt idx="5">
                  <c:v>7417</c:v>
                </c:pt>
                <c:pt idx="6">
                  <c:v>7503</c:v>
                </c:pt>
                <c:pt idx="7">
                  <c:v>7478</c:v>
                </c:pt>
                <c:pt idx="8">
                  <c:v>7965</c:v>
                </c:pt>
              </c:numCache>
            </c:numRef>
          </c:val>
        </c:ser>
        <c:ser>
          <c:idx val="17"/>
          <c:order val="1"/>
          <c:tx>
            <c:strRef>
              <c:f>'Post-sent musters'!$AM$1</c:f>
              <c:strCache>
                <c:ptCount val="1"/>
                <c:pt idx="0">
                  <c:v>Forecast 2016</c:v>
                </c:pt>
              </c:strCache>
            </c:strRef>
          </c:tx>
          <c:spPr>
            <a:ln w="38100">
              <a:solidFill>
                <a:srgbClr val="558ED5"/>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musters'!$AM$2:$AM$20</c:f>
              <c:numCache>
                <c:formatCode>General</c:formatCode>
                <c:ptCount val="19"/>
                <c:pt idx="8" formatCode="_-* #,##0_-;\-* #,##0_-;_-* &quot;-&quot;??_-;_-@_-">
                  <c:v>7965</c:v>
                </c:pt>
                <c:pt idx="9" formatCode="_-* #,##0_-;\-* #,##0_-;_-* &quot;-&quot;??_-;_-@_-">
                  <c:v>8714.25</c:v>
                </c:pt>
                <c:pt idx="10" formatCode="_-* #,##0_-;\-* #,##0_-;_-* &quot;-&quot;??_-;_-@_-">
                  <c:v>8993</c:v>
                </c:pt>
                <c:pt idx="11" formatCode="_-* #,##0_-;\-* #,##0_-;_-* &quot;-&quot;??_-;_-@_-">
                  <c:v>9237.75</c:v>
                </c:pt>
                <c:pt idx="12" formatCode="_-* #,##0_-;\-* #,##0_-;_-* &quot;-&quot;??_-;_-@_-">
                  <c:v>9312.75</c:v>
                </c:pt>
                <c:pt idx="13" formatCode="_-* #,##0_-;\-* #,##0_-;_-* &quot;-&quot;??_-;_-@_-">
                  <c:v>9356.75</c:v>
                </c:pt>
                <c:pt idx="14" formatCode="_-* #,##0_-;\-* #,##0_-;_-* &quot;-&quot;??_-;_-@_-">
                  <c:v>9409.5</c:v>
                </c:pt>
                <c:pt idx="15" formatCode="_-* #,##0_-;\-* #,##0_-;_-* &quot;-&quot;??_-;_-@_-">
                  <c:v>9534.5</c:v>
                </c:pt>
                <c:pt idx="16" formatCode="_-* #,##0_-;\-* #,##0_-;_-* &quot;-&quot;??_-;_-@_-">
                  <c:v>9663.25</c:v>
                </c:pt>
                <c:pt idx="17" formatCode="_-* #,##0_-;\-* #,##0_-;_-* &quot;-&quot;??_-;_-@_-">
                  <c:v>9707.5</c:v>
                </c:pt>
                <c:pt idx="18" formatCode="_-* #,##0_-;\-* #,##0_-;_-* &quot;-&quot;??_-;_-@_-">
                  <c:v>9809.5</c:v>
                </c:pt>
              </c:numCache>
            </c:numRef>
          </c:val>
        </c:ser>
        <c:ser>
          <c:idx val="16"/>
          <c:order val="2"/>
          <c:tx>
            <c:strRef>
              <c:f>'Post-sent musters'!$AL$1</c:f>
              <c:strCache>
                <c:ptCount val="1"/>
                <c:pt idx="0">
                  <c:v>Forecast 2015</c:v>
                </c:pt>
              </c:strCache>
            </c:strRef>
          </c:tx>
          <c:spPr>
            <a:ln w="38100">
              <a:solidFill>
                <a:srgbClr val="92D050"/>
              </a:solidFill>
            </a:ln>
          </c:spPr>
          <c:marker>
            <c:symbol val="none"/>
          </c:marker>
          <c:cat>
            <c:strRef>
              <c:f>'Post-sent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'Post-sent musters'!$AL$2:$AL$20</c:f>
              <c:numCache>
                <c:formatCode>_-* #,##0_-;\-* #,##0_-;_-* "-"??_-;_-@_-</c:formatCode>
                <c:ptCount val="19"/>
                <c:pt idx="8">
                  <c:v>7558.5</c:v>
                </c:pt>
                <c:pt idx="9">
                  <c:v>7554.5</c:v>
                </c:pt>
                <c:pt idx="10">
                  <c:v>7592.5</c:v>
                </c:pt>
                <c:pt idx="11">
                  <c:v>7558.75</c:v>
                </c:pt>
                <c:pt idx="12">
                  <c:v>7629.5</c:v>
                </c:pt>
                <c:pt idx="13">
                  <c:v>7656.75</c:v>
                </c:pt>
                <c:pt idx="14">
                  <c:v>7666.75</c:v>
                </c:pt>
                <c:pt idx="15">
                  <c:v>7695.75</c:v>
                </c:pt>
                <c:pt idx="16">
                  <c:v>7726.5</c:v>
                </c:pt>
                <c:pt idx="17">
                  <c:v>7759.5</c:v>
                </c:pt>
              </c:numCache>
            </c:numRef>
          </c:val>
        </c:ser>
        <c:marker val="1"/>
        <c:axId val="81626624"/>
        <c:axId val="81628544"/>
      </c:lineChart>
      <c:catAx>
        <c:axId val="81626624"/>
        <c:scaling>
          <c:orientation val="minMax"/>
        </c:scaling>
        <c:axPos val="b"/>
        <c:title>
          <c:tx>
            <c:rich>
              <a:bodyPr/>
              <a:lstStyle/>
              <a:p>
                <a:pPr>
                  <a:defRPr/>
                </a:pPr>
                <a:r>
                  <a:rPr lang="en-NZ" sz="1400">
                    <a:latin typeface="Arial" pitchFamily="34" charset="0"/>
                    <a:cs typeface="Arial" pitchFamily="34" charset="0"/>
                  </a:rPr>
                  <a:t>Annual data</a:t>
                </a:r>
              </a:p>
            </c:rich>
          </c:tx>
        </c:title>
        <c:tickLblPos val="nextTo"/>
        <c:txPr>
          <a:bodyPr/>
          <a:lstStyle/>
          <a:p>
            <a:pPr>
              <a:defRPr sz="1200" b="1">
                <a:solidFill>
                  <a:schemeClr val="tx2"/>
                </a:solidFill>
                <a:latin typeface="Arial" pitchFamily="34" charset="0"/>
                <a:cs typeface="Arial" pitchFamily="34" charset="0"/>
              </a:defRPr>
            </a:pPr>
            <a:endParaRPr lang="en-US"/>
          </a:p>
        </c:txPr>
        <c:crossAx val="81628544"/>
        <c:crosses val="autoZero"/>
        <c:auto val="1"/>
        <c:lblAlgn val="ctr"/>
        <c:lblOffset val="100"/>
      </c:catAx>
      <c:valAx>
        <c:axId val="81628544"/>
        <c:scaling>
          <c:orientation val="minMax"/>
        </c:scaling>
        <c:axPos val="l"/>
        <c:majorGridlines/>
        <c:title>
          <c:tx>
            <c:rich>
              <a:bodyPr rot="-5400000" vert="horz"/>
              <a:lstStyle/>
              <a:p>
                <a:pPr>
                  <a:defRPr/>
                </a:pPr>
                <a:r>
                  <a:rPr lang="en-NZ" sz="1400" b="1">
                    <a:latin typeface="Arial" pitchFamily="34" charset="0"/>
                    <a:cs typeface="Arial" pitchFamily="34" charset="0"/>
                  </a:rPr>
                  <a:t>Muster</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8162662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3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Musters</a:t>
            </a:r>
            <a:r>
              <a:rPr lang="en-NZ" baseline="0"/>
              <a:t> on n</a:t>
            </a:r>
            <a:r>
              <a:rPr lang="en-NZ"/>
              <a:t>on-custodial sentences</a:t>
            </a:r>
            <a:r>
              <a:rPr lang="en-NZ" baseline="0"/>
              <a:t> and post-sentence orders</a:t>
            </a:r>
            <a:endParaRPr lang="en-NZ"/>
          </a:p>
        </c:rich>
      </c:tx>
    </c:title>
    <c:plotArea>
      <c:layout/>
      <c:lineChart>
        <c:grouping val="standard"/>
        <c:ser>
          <c:idx val="0"/>
          <c:order val="0"/>
          <c:tx>
            <c:strRef>
              <c:f>'Muster summary'!$C$1</c:f>
              <c:strCache>
                <c:ptCount val="1"/>
                <c:pt idx="0">
                  <c:v>Community sentences</c:v>
                </c:pt>
              </c:strCache>
            </c:strRef>
          </c:tx>
          <c:spPr>
            <a:ln w="38100">
              <a:solidFill>
                <a:schemeClr val="tx2"/>
              </a:solidFill>
            </a:ln>
          </c:spPr>
          <c:marker>
            <c:symbol val="none"/>
          </c:marker>
          <c:cat>
            <c:strRef>
              <c:f>'Muster summary'!$B$2:$B$120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'Muster summary'!$C$2:$C$20</c:f>
              <c:numCache>
                <c:formatCode>_-* #,##0_-;\-* #,##0_-;_-* "-"??_-;_-@_-</c:formatCode>
                <c:ptCount val="19"/>
                <c:pt idx="0">
                  <c:v>33267</c:v>
                </c:pt>
                <c:pt idx="1">
                  <c:v>37326</c:v>
                </c:pt>
                <c:pt idx="2">
                  <c:v>38838</c:v>
                </c:pt>
                <c:pt idx="3">
                  <c:v>39196</c:v>
                </c:pt>
                <c:pt idx="4">
                  <c:v>35849</c:v>
                </c:pt>
                <c:pt idx="5">
                  <c:v>33440</c:v>
                </c:pt>
                <c:pt idx="6">
                  <c:v>30559</c:v>
                </c:pt>
                <c:pt idx="7">
                  <c:v>29712</c:v>
                </c:pt>
                <c:pt idx="8">
                  <c:v>29152</c:v>
                </c:pt>
              </c:numCache>
            </c:numRef>
          </c:val>
        </c:ser>
        <c:ser>
          <c:idx val="2"/>
          <c:order val="1"/>
          <c:tx>
            <c:strRef>
              <c:f>'Muster summary'!$E$1</c:f>
              <c:strCache>
                <c:ptCount val="1"/>
                <c:pt idx="0">
                  <c:v>Forecast 2016</c:v>
                </c:pt>
              </c:strCache>
            </c:strRef>
          </c:tx>
          <c:spPr>
            <a:ln w="38100">
              <a:solidFill>
                <a:srgbClr val="558ED5"/>
              </a:solidFill>
            </a:ln>
          </c:spPr>
          <c:marker>
            <c:symbol val="none"/>
          </c:marker>
          <c:cat>
            <c:strRef>
              <c:f>'Muster summary'!$B$2:$B$120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'Muster summary'!$E$2:$E$20</c:f>
              <c:numCache>
                <c:formatCode>General</c:formatCode>
                <c:ptCount val="19"/>
                <c:pt idx="8" formatCode="_-* #,##0_-;\-* #,##0_-;_-* &quot;-&quot;??_-;_-@_-">
                  <c:v>29152</c:v>
                </c:pt>
                <c:pt idx="9" formatCode="_-* #,##0_-;\-* #,##0_-;_-* &quot;-&quot;??_-;_-@_-">
                  <c:v>30275.5</c:v>
                </c:pt>
                <c:pt idx="10" formatCode="_-* #,##0_-;\-* #,##0_-;_-* &quot;-&quot;??_-;_-@_-">
                  <c:v>30709</c:v>
                </c:pt>
                <c:pt idx="11" formatCode="_-* #,##0_-;\-* #,##0_-;_-* &quot;-&quot;??_-;_-@_-">
                  <c:v>31214.7</c:v>
                </c:pt>
                <c:pt idx="12" formatCode="_-* #,##0_-;\-* #,##0_-;_-* &quot;-&quot;??_-;_-@_-">
                  <c:v>31647.7</c:v>
                </c:pt>
                <c:pt idx="13" formatCode="_-* #,##0_-;\-* #,##0_-;_-* &quot;-&quot;??_-;_-@_-">
                  <c:v>31977.200000000001</c:v>
                </c:pt>
                <c:pt idx="14" formatCode="_-* #,##0_-;\-* #,##0_-;_-* &quot;-&quot;??_-;_-@_-">
                  <c:v>32285.5</c:v>
                </c:pt>
                <c:pt idx="15" formatCode="_-* #,##0_-;\-* #,##0_-;_-* &quot;-&quot;??_-;_-@_-">
                  <c:v>32647.1</c:v>
                </c:pt>
                <c:pt idx="16" formatCode="_-* #,##0_-;\-* #,##0_-;_-* &quot;-&quot;??_-;_-@_-">
                  <c:v>32926.699999999997</c:v>
                </c:pt>
                <c:pt idx="17" formatCode="_-* #,##0_-;\-* #,##0_-;_-* &quot;-&quot;??_-;_-@_-">
                  <c:v>33102.6</c:v>
                </c:pt>
                <c:pt idx="18" formatCode="_-* #,##0_-;\-* #,##0_-;_-* &quot;-&quot;??_-;_-@_-">
                  <c:v>33285.1</c:v>
                </c:pt>
              </c:numCache>
            </c:numRef>
          </c:val>
        </c:ser>
        <c:ser>
          <c:idx val="1"/>
          <c:order val="2"/>
          <c:tx>
            <c:strRef>
              <c:f>'Muster summary'!$D$1</c:f>
              <c:strCache>
                <c:ptCount val="1"/>
                <c:pt idx="0">
                  <c:v>Forecast 2015</c:v>
                </c:pt>
              </c:strCache>
            </c:strRef>
          </c:tx>
          <c:spPr>
            <a:ln w="38100">
              <a:solidFill>
                <a:srgbClr val="92D050"/>
              </a:solidFill>
            </a:ln>
          </c:spPr>
          <c:marker>
            <c:symbol val="none"/>
          </c:marker>
          <c:cat>
            <c:strRef>
              <c:f>'Muster summary'!$B$2:$B$120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'Muster summary'!$D$2:$D$20</c:f>
              <c:numCache>
                <c:formatCode>_-* #,##0_-;\-* #,##0_-;_-* "-"??_-;_-@_-</c:formatCode>
                <c:ptCount val="19"/>
                <c:pt idx="8">
                  <c:v>28934.5</c:v>
                </c:pt>
                <c:pt idx="9">
                  <c:v>29262</c:v>
                </c:pt>
                <c:pt idx="10">
                  <c:v>28637.7</c:v>
                </c:pt>
                <c:pt idx="11">
                  <c:v>28289.599999999999</c:v>
                </c:pt>
                <c:pt idx="12">
                  <c:v>28277.4</c:v>
                </c:pt>
                <c:pt idx="13">
                  <c:v>28289.7</c:v>
                </c:pt>
                <c:pt idx="14">
                  <c:v>28240.799999999999</c:v>
                </c:pt>
                <c:pt idx="15">
                  <c:v>28154.7</c:v>
                </c:pt>
                <c:pt idx="16">
                  <c:v>28075.7</c:v>
                </c:pt>
                <c:pt idx="17">
                  <c:v>28003.7</c:v>
                </c:pt>
              </c:numCache>
            </c:numRef>
          </c:val>
        </c:ser>
        <c:ser>
          <c:idx val="3"/>
          <c:order val="3"/>
          <c:tx>
            <c:strRef>
              <c:f>'Muster summary'!$F$1</c:f>
              <c:strCache>
                <c:ptCount val="1"/>
                <c:pt idx="0">
                  <c:v>Post-sentence orders</c:v>
                </c:pt>
              </c:strCache>
            </c:strRef>
          </c:tx>
          <c:spPr>
            <a:ln w="38100">
              <a:solidFill>
                <a:srgbClr val="C00000"/>
              </a:solidFill>
            </a:ln>
          </c:spPr>
          <c:marker>
            <c:symbol val="none"/>
          </c:marker>
          <c:cat>
            <c:strRef>
              <c:f>'Muster summary'!$B$2:$B$120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'Muster summary'!$F$2:$F$20</c:f>
              <c:numCache>
                <c:formatCode>_-* #,##0_-;\-* #,##0_-;_-* "-"??_-;_-@_-</c:formatCode>
                <c:ptCount val="19"/>
                <c:pt idx="0">
                  <c:v>5569</c:v>
                </c:pt>
                <c:pt idx="1">
                  <c:v>6141</c:v>
                </c:pt>
                <c:pt idx="2">
                  <c:v>6629</c:v>
                </c:pt>
                <c:pt idx="3">
                  <c:v>7348</c:v>
                </c:pt>
                <c:pt idx="4">
                  <c:v>7287</c:v>
                </c:pt>
                <c:pt idx="5">
                  <c:v>7417</c:v>
                </c:pt>
                <c:pt idx="6">
                  <c:v>7503</c:v>
                </c:pt>
                <c:pt idx="7">
                  <c:v>7478</c:v>
                </c:pt>
                <c:pt idx="8">
                  <c:v>7965</c:v>
                </c:pt>
              </c:numCache>
            </c:numRef>
          </c:val>
        </c:ser>
        <c:ser>
          <c:idx val="5"/>
          <c:order val="4"/>
          <c:tx>
            <c:strRef>
              <c:f>'Muster summary'!$H$1</c:f>
              <c:strCache>
                <c:ptCount val="1"/>
                <c:pt idx="0">
                  <c:v>Forecast 2016</c:v>
                </c:pt>
              </c:strCache>
            </c:strRef>
          </c:tx>
          <c:spPr>
            <a:ln w="38100">
              <a:solidFill>
                <a:schemeClr val="accent2">
                  <a:lumMod val="60000"/>
                  <a:lumOff val="40000"/>
                </a:schemeClr>
              </a:solidFill>
            </a:ln>
          </c:spPr>
          <c:marker>
            <c:symbol val="none"/>
          </c:marker>
          <c:cat>
            <c:strRef>
              <c:f>'Muster summary'!$B$2:$B$120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'Muster summary'!$G$2:$G$20</c:f>
              <c:numCache>
                <c:formatCode>_-* #,##0_-;\-* #,##0_-;_-* "-"??_-;_-@_-</c:formatCode>
                <c:ptCount val="19"/>
                <c:pt idx="8">
                  <c:v>7558.5</c:v>
                </c:pt>
                <c:pt idx="9">
                  <c:v>7554.5</c:v>
                </c:pt>
                <c:pt idx="10">
                  <c:v>7592.5</c:v>
                </c:pt>
                <c:pt idx="11">
                  <c:v>7558.75</c:v>
                </c:pt>
                <c:pt idx="12">
                  <c:v>7629.5</c:v>
                </c:pt>
                <c:pt idx="13">
                  <c:v>7656.75</c:v>
                </c:pt>
                <c:pt idx="14">
                  <c:v>7666.75</c:v>
                </c:pt>
                <c:pt idx="15">
                  <c:v>7695.75</c:v>
                </c:pt>
                <c:pt idx="16">
                  <c:v>7726.5</c:v>
                </c:pt>
                <c:pt idx="17">
                  <c:v>7759.5</c:v>
                </c:pt>
              </c:numCache>
            </c:numRef>
          </c:val>
        </c:ser>
        <c:ser>
          <c:idx val="4"/>
          <c:order val="5"/>
          <c:tx>
            <c:strRef>
              <c:f>'Muster summary'!$G$1</c:f>
              <c:strCache>
                <c:ptCount val="1"/>
                <c:pt idx="0">
                  <c:v>Forecast 2015</c:v>
                </c:pt>
              </c:strCache>
            </c:strRef>
          </c:tx>
          <c:spPr>
            <a:ln w="38100">
              <a:solidFill>
                <a:schemeClr val="accent6"/>
              </a:solidFill>
            </a:ln>
          </c:spPr>
          <c:marker>
            <c:symbol val="none"/>
          </c:marker>
          <c:cat>
            <c:strRef>
              <c:f>'Muster summary'!$B$2:$B$120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'Muster summary'!$H$2:$H$20</c:f>
              <c:numCache>
                <c:formatCode>_-* #,##0_-;\-* #,##0_-;_-* "-"??_-;_-@_-</c:formatCode>
                <c:ptCount val="19"/>
                <c:pt idx="8">
                  <c:v>7965</c:v>
                </c:pt>
                <c:pt idx="9">
                  <c:v>8714.25</c:v>
                </c:pt>
                <c:pt idx="10">
                  <c:v>8993</c:v>
                </c:pt>
                <c:pt idx="11">
                  <c:v>9237.75</c:v>
                </c:pt>
                <c:pt idx="12">
                  <c:v>9312.75</c:v>
                </c:pt>
                <c:pt idx="13">
                  <c:v>9356.75</c:v>
                </c:pt>
                <c:pt idx="14">
                  <c:v>9409.5</c:v>
                </c:pt>
                <c:pt idx="15">
                  <c:v>9534.5</c:v>
                </c:pt>
                <c:pt idx="16">
                  <c:v>9663.25</c:v>
                </c:pt>
                <c:pt idx="17">
                  <c:v>9707.5</c:v>
                </c:pt>
                <c:pt idx="18">
                  <c:v>9809.5</c:v>
                </c:pt>
              </c:numCache>
            </c:numRef>
          </c:val>
        </c:ser>
        <c:marker val="1"/>
        <c:axId val="81895808"/>
        <c:axId val="81897728"/>
      </c:lineChart>
      <c:catAx>
        <c:axId val="81895808"/>
        <c:scaling>
          <c:orientation val="minMax"/>
        </c:scaling>
        <c:axPos val="b"/>
        <c:title>
          <c:tx>
            <c:rich>
              <a:bodyPr/>
              <a:lstStyle/>
              <a:p>
                <a:pPr>
                  <a:defRPr/>
                </a:pPr>
                <a:r>
                  <a:rPr lang="en-NZ" sz="1400">
                    <a:latin typeface="Arial" pitchFamily="34" charset="0"/>
                    <a:cs typeface="Arial" pitchFamily="34" charset="0"/>
                  </a:rPr>
                  <a:t>Annual data</a:t>
                </a:r>
              </a:p>
            </c:rich>
          </c:tx>
        </c:title>
        <c:tickLblPos val="nextTo"/>
        <c:txPr>
          <a:bodyPr/>
          <a:lstStyle/>
          <a:p>
            <a:pPr>
              <a:defRPr sz="1200" b="1">
                <a:solidFill>
                  <a:schemeClr val="tx2"/>
                </a:solidFill>
                <a:latin typeface="Arial" pitchFamily="34" charset="0"/>
                <a:cs typeface="Arial" pitchFamily="34" charset="0"/>
              </a:defRPr>
            </a:pPr>
            <a:endParaRPr lang="en-US"/>
          </a:p>
        </c:txPr>
        <c:crossAx val="81897728"/>
        <c:crosses val="autoZero"/>
        <c:auto val="1"/>
        <c:lblAlgn val="ctr"/>
        <c:lblOffset val="100"/>
      </c:catAx>
      <c:valAx>
        <c:axId val="81897728"/>
        <c:scaling>
          <c:orientation val="minMax"/>
          <c:min val="0"/>
        </c:scaling>
        <c:axPos val="l"/>
        <c:majorGridlines/>
        <c:title>
          <c:tx>
            <c:rich>
              <a:bodyPr rot="-5400000" vert="horz"/>
              <a:lstStyle/>
              <a:p>
                <a:pPr>
                  <a:defRPr/>
                </a:pPr>
                <a:r>
                  <a:rPr lang="en-NZ" sz="1400">
                    <a:solidFill>
                      <a:sysClr val="windowText" lastClr="000000"/>
                    </a:solidFill>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8189580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3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Oral Pre-Sentence Reports</a:t>
            </a:r>
          </a:p>
        </c:rich>
      </c:tx>
    </c:title>
    <c:plotArea>
      <c:layout/>
      <c:lineChart>
        <c:grouping val="standard"/>
        <c:ser>
          <c:idx val="0"/>
          <c:order val="0"/>
          <c:tx>
            <c:strRef>
              <c:f>'PoI data'!$B$1</c:f>
              <c:strCache>
                <c:ptCount val="1"/>
                <c:pt idx="0">
                  <c:v>Oral reports</c:v>
                </c:pt>
              </c:strCache>
            </c:strRef>
          </c:tx>
          <c:spPr>
            <a:ln w="38100">
              <a:solidFill>
                <a:schemeClr val="tx2"/>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data'!$B$2:$B$266</c:f>
              <c:numCache>
                <c:formatCode>_-* #,##0_-;\-* #,##0_-;_-* "-"??_-;_-@_-</c:formatCode>
                <c:ptCount val="265"/>
                <c:pt idx="50">
                  <c:v>1163</c:v>
                </c:pt>
                <c:pt idx="51">
                  <c:v>1199</c:v>
                </c:pt>
                <c:pt idx="52">
                  <c:v>1477</c:v>
                </c:pt>
                <c:pt idx="53">
                  <c:v>1414</c:v>
                </c:pt>
                <c:pt idx="54">
                  <c:v>1043</c:v>
                </c:pt>
                <c:pt idx="55">
                  <c:v>1010</c:v>
                </c:pt>
                <c:pt idx="56">
                  <c:v>1222</c:v>
                </c:pt>
                <c:pt idx="57">
                  <c:v>1519</c:v>
                </c:pt>
                <c:pt idx="58">
                  <c:v>1551</c:v>
                </c:pt>
                <c:pt idx="59">
                  <c:v>1608</c:v>
                </c:pt>
                <c:pt idx="60">
                  <c:v>1641</c:v>
                </c:pt>
                <c:pt idx="61">
                  <c:v>1236</c:v>
                </c:pt>
                <c:pt idx="62">
                  <c:v>1913</c:v>
                </c:pt>
                <c:pt idx="63">
                  <c:v>2309</c:v>
                </c:pt>
                <c:pt idx="64">
                  <c:v>2275</c:v>
                </c:pt>
                <c:pt idx="65">
                  <c:v>2283</c:v>
                </c:pt>
                <c:pt idx="66">
                  <c:v>2136</c:v>
                </c:pt>
                <c:pt idx="67">
                  <c:v>1814</c:v>
                </c:pt>
                <c:pt idx="68">
                  <c:v>2255</c:v>
                </c:pt>
                <c:pt idx="69">
                  <c:v>2617</c:v>
                </c:pt>
                <c:pt idx="70">
                  <c:v>1920</c:v>
                </c:pt>
                <c:pt idx="71">
                  <c:v>2207</c:v>
                </c:pt>
                <c:pt idx="72">
                  <c:v>2316.5</c:v>
                </c:pt>
                <c:pt idx="73">
                  <c:v>2426</c:v>
                </c:pt>
                <c:pt idx="74">
                  <c:v>2221</c:v>
                </c:pt>
                <c:pt idx="75">
                  <c:v>2120</c:v>
                </c:pt>
                <c:pt idx="76">
                  <c:v>2186</c:v>
                </c:pt>
                <c:pt idx="77">
                  <c:v>2180</c:v>
                </c:pt>
                <c:pt idx="78">
                  <c:v>2103</c:v>
                </c:pt>
                <c:pt idx="79">
                  <c:v>1535</c:v>
                </c:pt>
                <c:pt idx="80">
                  <c:v>2273</c:v>
                </c:pt>
                <c:pt idx="81">
                  <c:v>2322</c:v>
                </c:pt>
                <c:pt idx="82">
                  <c:v>2036</c:v>
                </c:pt>
                <c:pt idx="83">
                  <c:v>2342</c:v>
                </c:pt>
                <c:pt idx="84">
                  <c:v>2185</c:v>
                </c:pt>
                <c:pt idx="85">
                  <c:v>2091</c:v>
                </c:pt>
                <c:pt idx="86">
                  <c:v>2567</c:v>
                </c:pt>
                <c:pt idx="87">
                  <c:v>2535</c:v>
                </c:pt>
                <c:pt idx="88">
                  <c:v>2183</c:v>
                </c:pt>
                <c:pt idx="89">
                  <c:v>2151</c:v>
                </c:pt>
                <c:pt idx="90">
                  <c:v>1717</c:v>
                </c:pt>
                <c:pt idx="91">
                  <c:v>1520</c:v>
                </c:pt>
                <c:pt idx="92">
                  <c:v>1988</c:v>
                </c:pt>
                <c:pt idx="93">
                  <c:v>2004</c:v>
                </c:pt>
                <c:pt idx="94">
                  <c:v>1396</c:v>
                </c:pt>
                <c:pt idx="95">
                  <c:v>1913</c:v>
                </c:pt>
                <c:pt idx="96">
                  <c:v>1506</c:v>
                </c:pt>
                <c:pt idx="97">
                  <c:v>1538</c:v>
                </c:pt>
                <c:pt idx="98">
                  <c:v>1637</c:v>
                </c:pt>
                <c:pt idx="99">
                  <c:v>1600</c:v>
                </c:pt>
                <c:pt idx="100">
                  <c:v>1717</c:v>
                </c:pt>
                <c:pt idx="101">
                  <c:v>1681</c:v>
                </c:pt>
                <c:pt idx="102">
                  <c:v>1229</c:v>
                </c:pt>
                <c:pt idx="103">
                  <c:v>1412</c:v>
                </c:pt>
                <c:pt idx="104">
                  <c:v>1583</c:v>
                </c:pt>
                <c:pt idx="105">
                  <c:v>1539</c:v>
                </c:pt>
                <c:pt idx="106">
                  <c:v>1475</c:v>
                </c:pt>
                <c:pt idx="107">
                  <c:v>1725</c:v>
                </c:pt>
                <c:pt idx="108">
                  <c:v>1530</c:v>
                </c:pt>
                <c:pt idx="109">
                  <c:v>1711</c:v>
                </c:pt>
                <c:pt idx="110">
                  <c:v>1379</c:v>
                </c:pt>
                <c:pt idx="111">
                  <c:v>1273</c:v>
                </c:pt>
                <c:pt idx="112">
                  <c:v>1397</c:v>
                </c:pt>
                <c:pt idx="113">
                  <c:v>1203</c:v>
                </c:pt>
                <c:pt idx="114">
                  <c:v>1062</c:v>
                </c:pt>
                <c:pt idx="115">
                  <c:v>1205</c:v>
                </c:pt>
                <c:pt idx="116">
                  <c:v>1231</c:v>
                </c:pt>
                <c:pt idx="117">
                  <c:v>1305</c:v>
                </c:pt>
                <c:pt idx="118">
                  <c:v>1318</c:v>
                </c:pt>
                <c:pt idx="119">
                  <c:v>1378</c:v>
                </c:pt>
                <c:pt idx="120">
                  <c:v>1172</c:v>
                </c:pt>
                <c:pt idx="121">
                  <c:v>1392</c:v>
                </c:pt>
                <c:pt idx="122">
                  <c:v>1380</c:v>
                </c:pt>
                <c:pt idx="123">
                  <c:v>1448</c:v>
                </c:pt>
                <c:pt idx="124">
                  <c:v>1460</c:v>
                </c:pt>
                <c:pt idx="125">
                  <c:v>1239</c:v>
                </c:pt>
                <c:pt idx="126">
                  <c:v>1135</c:v>
                </c:pt>
                <c:pt idx="127">
                  <c:v>1172</c:v>
                </c:pt>
                <c:pt idx="128">
                  <c:v>1362</c:v>
                </c:pt>
                <c:pt idx="129">
                  <c:v>1419</c:v>
                </c:pt>
                <c:pt idx="130">
                  <c:v>1127</c:v>
                </c:pt>
                <c:pt idx="131">
                  <c:v>1223</c:v>
                </c:pt>
                <c:pt idx="132">
                  <c:v>1096</c:v>
                </c:pt>
                <c:pt idx="133">
                  <c:v>1389</c:v>
                </c:pt>
                <c:pt idx="134">
                  <c:v>1374</c:v>
                </c:pt>
                <c:pt idx="135">
                  <c:v>1298</c:v>
                </c:pt>
                <c:pt idx="136">
                  <c:v>1108</c:v>
                </c:pt>
                <c:pt idx="137">
                  <c:v>1333</c:v>
                </c:pt>
                <c:pt idx="138">
                  <c:v>1378</c:v>
                </c:pt>
                <c:pt idx="139">
                  <c:v>1219</c:v>
                </c:pt>
                <c:pt idx="140">
                  <c:v>1322</c:v>
                </c:pt>
                <c:pt idx="141">
                  <c:v>1256</c:v>
                </c:pt>
                <c:pt idx="142">
                  <c:v>1204</c:v>
                </c:pt>
                <c:pt idx="143">
                  <c:v>1494</c:v>
                </c:pt>
                <c:pt idx="144">
                  <c:v>1320</c:v>
                </c:pt>
                <c:pt idx="145">
                  <c:v>1363</c:v>
                </c:pt>
                <c:pt idx="146">
                  <c:v>1428</c:v>
                </c:pt>
                <c:pt idx="147">
                  <c:v>1468</c:v>
                </c:pt>
              </c:numCache>
            </c:numRef>
          </c:val>
        </c:ser>
        <c:ser>
          <c:idx val="2"/>
          <c:order val="1"/>
          <c:tx>
            <c:strRef>
              <c:f>'PoI data'!$F$1</c:f>
              <c:strCache>
                <c:ptCount val="1"/>
                <c:pt idx="0">
                  <c:v>Forecast 2016</c:v>
                </c:pt>
              </c:strCache>
            </c:strRef>
          </c:tx>
          <c:spPr>
            <a:ln w="31750">
              <a:solidFill>
                <a:schemeClr val="tx2">
                  <a:lumMod val="60000"/>
                  <a:lumOff val="40000"/>
                </a:schemeClr>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data'!$F$2:$F$266</c:f>
              <c:numCache>
                <c:formatCode>_-* #,##0_-;\-* #,##0_-;_-* "-"??_-;_-@_-</c:formatCode>
                <c:ptCount val="265"/>
                <c:pt idx="148">
                  <c:v>1533.7659966673039</c:v>
                </c:pt>
                <c:pt idx="149">
                  <c:v>1527.1022046909134</c:v>
                </c:pt>
                <c:pt idx="150">
                  <c:v>1355.4504912967127</c:v>
                </c:pt>
                <c:pt idx="151">
                  <c:v>1313.1240527952673</c:v>
                </c:pt>
                <c:pt idx="152">
                  <c:v>1533.9281506444531</c:v>
                </c:pt>
                <c:pt idx="153">
                  <c:v>1522.0613361440774</c:v>
                </c:pt>
                <c:pt idx="154">
                  <c:v>1388.3800118504832</c:v>
                </c:pt>
                <c:pt idx="155">
                  <c:v>1572.0399436359633</c:v>
                </c:pt>
                <c:pt idx="156">
                  <c:v>1403.0879830928</c:v>
                </c:pt>
                <c:pt idx="157">
                  <c:v>1523.5200940412462</c:v>
                </c:pt>
                <c:pt idx="158">
                  <c:v>1558.0149515525234</c:v>
                </c:pt>
                <c:pt idx="159">
                  <c:v>1517.6865388258486</c:v>
                </c:pt>
                <c:pt idx="160">
                  <c:v>1520.9252309926214</c:v>
                </c:pt>
                <c:pt idx="161">
                  <c:v>1488.1652952719173</c:v>
                </c:pt>
                <c:pt idx="162">
                  <c:v>1355.0572441966519</c:v>
                </c:pt>
                <c:pt idx="163">
                  <c:v>1294.2344909388635</c:v>
                </c:pt>
                <c:pt idx="164">
                  <c:v>1508.1241031950435</c:v>
                </c:pt>
                <c:pt idx="165">
                  <c:v>1511.8683733619732</c:v>
                </c:pt>
                <c:pt idx="166">
                  <c:v>1367.416780554589</c:v>
                </c:pt>
                <c:pt idx="167">
                  <c:v>1557.0482847331273</c:v>
                </c:pt>
                <c:pt idx="168">
                  <c:v>1398.2245466894121</c:v>
                </c:pt>
                <c:pt idx="169">
                  <c:v>1530.119700062125</c:v>
                </c:pt>
                <c:pt idx="170">
                  <c:v>1570.5197794763071</c:v>
                </c:pt>
                <c:pt idx="171">
                  <c:v>1525.8179695555602</c:v>
                </c:pt>
                <c:pt idx="172">
                  <c:v>1529.6405229072727</c:v>
                </c:pt>
                <c:pt idx="173">
                  <c:v>1499.5110864645139</c:v>
                </c:pt>
                <c:pt idx="174">
                  <c:v>1362.6502649107326</c:v>
                </c:pt>
                <c:pt idx="175">
                  <c:v>1303.4705821360383</c:v>
                </c:pt>
                <c:pt idx="176">
                  <c:v>1518.1546795213576</c:v>
                </c:pt>
                <c:pt idx="177">
                  <c:v>1519.3403248111845</c:v>
                </c:pt>
                <c:pt idx="178">
                  <c:v>1377.5699839933291</c:v>
                </c:pt>
                <c:pt idx="179">
                  <c:v>1566.2965149207748</c:v>
                </c:pt>
                <c:pt idx="180">
                  <c:v>1407.8087833448869</c:v>
                </c:pt>
                <c:pt idx="181">
                  <c:v>1541.1347827825314</c:v>
                </c:pt>
                <c:pt idx="182">
                  <c:v>1580.3196717759499</c:v>
                </c:pt>
                <c:pt idx="183">
                  <c:v>1537.1509717146075</c:v>
                </c:pt>
                <c:pt idx="184">
                  <c:v>1541.4274040114053</c:v>
                </c:pt>
                <c:pt idx="185">
                  <c:v>1511.0518619068771</c:v>
                </c:pt>
                <c:pt idx="186">
                  <c:v>1375.2146566579136</c:v>
                </c:pt>
                <c:pt idx="187">
                  <c:v>1315.7689414578331</c:v>
                </c:pt>
                <c:pt idx="188">
                  <c:v>1529.764988264187</c:v>
                </c:pt>
                <c:pt idx="189">
                  <c:v>1530.7804767496245</c:v>
                </c:pt>
                <c:pt idx="190">
                  <c:v>1387.7839883235174</c:v>
                </c:pt>
                <c:pt idx="191">
                  <c:v>1576.7765938601369</c:v>
                </c:pt>
                <c:pt idx="192">
                  <c:v>1418.9649024381256</c:v>
                </c:pt>
                <c:pt idx="193">
                  <c:v>1553.0017151065542</c:v>
                </c:pt>
                <c:pt idx="194">
                  <c:v>1592.7189877797409</c:v>
                </c:pt>
                <c:pt idx="195">
                  <c:v>1547.4249263605336</c:v>
                </c:pt>
                <c:pt idx="196">
                  <c:v>1548.9980840324415</c:v>
                </c:pt>
                <c:pt idx="197">
                  <c:v>1516.3529981439524</c:v>
                </c:pt>
                <c:pt idx="198">
                  <c:v>1379.0867185187383</c:v>
                </c:pt>
                <c:pt idx="199">
                  <c:v>1319.5915831286911</c:v>
                </c:pt>
                <c:pt idx="200">
                  <c:v>1534.4560340177811</c:v>
                </c:pt>
                <c:pt idx="201">
                  <c:v>1536.4157358640821</c:v>
                </c:pt>
                <c:pt idx="202">
                  <c:v>1394.4633926319807</c:v>
                </c:pt>
                <c:pt idx="203">
                  <c:v>1583.6209951756855</c:v>
                </c:pt>
                <c:pt idx="204">
                  <c:v>1425.2771672936055</c:v>
                </c:pt>
                <c:pt idx="205">
                  <c:v>1558.4858353486554</c:v>
                </c:pt>
                <c:pt idx="206">
                  <c:v>1598.1423187966309</c:v>
                </c:pt>
                <c:pt idx="207">
                  <c:v>1554.8713794232879</c:v>
                </c:pt>
                <c:pt idx="208">
                  <c:v>1559.1694442420358</c:v>
                </c:pt>
                <c:pt idx="209">
                  <c:v>1529.050124581514</c:v>
                </c:pt>
                <c:pt idx="210">
                  <c:v>1393.2983913803209</c:v>
                </c:pt>
                <c:pt idx="211">
                  <c:v>1334.0460316501606</c:v>
                </c:pt>
                <c:pt idx="212">
                  <c:v>1548.5146427209447</c:v>
                </c:pt>
                <c:pt idx="213">
                  <c:v>1550.0433908322416</c:v>
                </c:pt>
                <c:pt idx="214">
                  <c:v>1407.5555442246757</c:v>
                </c:pt>
                <c:pt idx="215">
                  <c:v>1596.2618657194791</c:v>
                </c:pt>
                <c:pt idx="216">
                  <c:v>1437.3291635136031</c:v>
                </c:pt>
                <c:pt idx="217">
                  <c:v>1570.1284225520578</c:v>
                </c:pt>
                <c:pt idx="218">
                  <c:v>1609.465813810509</c:v>
                </c:pt>
                <c:pt idx="219">
                  <c:v>1565.6087858596966</c:v>
                </c:pt>
                <c:pt idx="220">
                  <c:v>1569.5647463976895</c:v>
                </c:pt>
                <c:pt idx="221">
                  <c:v>1539.0879524161649</c:v>
                </c:pt>
                <c:pt idx="222">
                  <c:v>1402.9510721336742</c:v>
                </c:pt>
                <c:pt idx="223">
                  <c:v>1343.6466063139412</c:v>
                </c:pt>
                <c:pt idx="224">
                  <c:v>1558.2420929518837</c:v>
                </c:pt>
                <c:pt idx="225">
                  <c:v>1560.0282467689794</c:v>
                </c:pt>
                <c:pt idx="226">
                  <c:v>1417.8304380857264</c:v>
                </c:pt>
                <c:pt idx="227">
                  <c:v>1606.6674034562843</c:v>
                </c:pt>
                <c:pt idx="228">
                  <c:v>1447.8501723778734</c:v>
                </c:pt>
                <c:pt idx="229">
                  <c:v>1580.6537106457515</c:v>
                </c:pt>
                <c:pt idx="230">
                  <c:v>1620.0046492536665</c:v>
                </c:pt>
                <c:pt idx="231">
                  <c:v>1576.4638956556271</c:v>
                </c:pt>
                <c:pt idx="232">
                  <c:v>1580.7203161085881</c:v>
                </c:pt>
                <c:pt idx="233">
                  <c:v>1550.5175954466133</c:v>
                </c:pt>
                <c:pt idx="234">
                  <c:v>1414.4654482178255</c:v>
                </c:pt>
                <c:pt idx="235">
                  <c:v>1354.7069304712954</c:v>
                </c:pt>
                <c:pt idx="236">
                  <c:v>1568.3516202065434</c:v>
                </c:pt>
                <c:pt idx="237">
                  <c:v>1568.7549912051277</c:v>
                </c:pt>
                <c:pt idx="238">
                  <c:v>1425.3588849616172</c:v>
                </c:pt>
                <c:pt idx="239">
                  <c:v>1613.9375709796466</c:v>
                </c:pt>
                <c:pt idx="240">
                  <c:v>1455.9211799705763</c:v>
                </c:pt>
                <c:pt idx="241">
                  <c:v>1589.6777302711598</c:v>
                </c:pt>
                <c:pt idx="242">
                  <c:v>1628.8930161533337</c:v>
                </c:pt>
                <c:pt idx="243">
                  <c:v>1583.4298006786364</c:v>
                </c:pt>
                <c:pt idx="244">
                  <c:v>1584.747631389283</c:v>
                </c:pt>
                <c:pt idx="245">
                  <c:v>1551.8935065499156</c:v>
                </c:pt>
                <c:pt idx="246">
                  <c:v>1414.4636492902405</c:v>
                </c:pt>
                <c:pt idx="247">
                  <c:v>1354.6874495075513</c:v>
                </c:pt>
                <c:pt idx="248">
                  <c:v>1569.1763570232326</c:v>
                </c:pt>
                <c:pt idx="249">
                  <c:v>1570.7307290899589</c:v>
                </c:pt>
                <c:pt idx="250">
                  <c:v>1428.446301612875</c:v>
                </c:pt>
                <c:pt idx="251">
                  <c:v>1617.2796681181837</c:v>
                </c:pt>
                <c:pt idx="252">
                  <c:v>1458.4924166313397</c:v>
                </c:pt>
                <c:pt idx="253">
                  <c:v>1591.4386080900354</c:v>
                </c:pt>
                <c:pt idx="254">
                  <c:v>1631.014129904547</c:v>
                </c:pt>
                <c:pt idx="255">
                  <c:v>1587.6241262428807</c:v>
                </c:pt>
                <c:pt idx="256">
                  <c:v>1591.9770545400156</c:v>
                </c:pt>
                <c:pt idx="257">
                  <c:v>1561.8376308728</c:v>
                </c:pt>
                <c:pt idx="258">
                  <c:v>1425.9499387926107</c:v>
                </c:pt>
                <c:pt idx="259">
                  <c:v>1366.619666611738</c:v>
                </c:pt>
                <c:pt idx="260">
                  <c:v>1581.1830668818241</c:v>
                </c:pt>
                <c:pt idx="261">
                  <c:v>1582.8339956462364</c:v>
                </c:pt>
                <c:pt idx="262">
                  <c:v>1440.5064566947078</c:v>
                </c:pt>
                <c:pt idx="263">
                  <c:v>1629.4821814121865</c:v>
                </c:pt>
                <c:pt idx="264">
                  <c:v>1471.0416343153249</c:v>
                </c:pt>
              </c:numCache>
            </c:numRef>
          </c:val>
        </c:ser>
        <c:ser>
          <c:idx val="1"/>
          <c:order val="2"/>
          <c:tx>
            <c:strRef>
              <c:f>'PoI data'!$D$1</c:f>
              <c:strCache>
                <c:ptCount val="1"/>
                <c:pt idx="0">
                  <c:v>Forecast 2015</c:v>
                </c:pt>
              </c:strCache>
            </c:strRef>
          </c:tx>
          <c:spPr>
            <a:ln w="31750">
              <a:solidFill>
                <a:srgbClr val="92D050"/>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data'!$D$2:$D$266</c:f>
              <c:numCache>
                <c:formatCode>_-* #,##0_-;\-* #,##0_-;_-* "-"??_-;_-@_-</c:formatCode>
                <c:ptCount val="265"/>
                <c:pt idx="5">
                  <c:v>0</c:v>
                </c:pt>
                <c:pt idx="137">
                  <c:v>1218.0887792926171</c:v>
                </c:pt>
                <c:pt idx="138">
                  <c:v>1041.002010807058</c:v>
                </c:pt>
                <c:pt idx="139">
                  <c:v>1151.2899531519893</c:v>
                </c:pt>
                <c:pt idx="140">
                  <c:v>1413.290656937568</c:v>
                </c:pt>
                <c:pt idx="141">
                  <c:v>1410.2312963145994</c:v>
                </c:pt>
                <c:pt idx="142">
                  <c:v>1123.1890710409123</c:v>
                </c:pt>
                <c:pt idx="143">
                  <c:v>1366.6308118126801</c:v>
                </c:pt>
                <c:pt idx="144">
                  <c:v>1094.5874720325878</c:v>
                </c:pt>
                <c:pt idx="145">
                  <c:v>1402.0700343415158</c:v>
                </c:pt>
                <c:pt idx="146">
                  <c:v>1457.9010429904688</c:v>
                </c:pt>
                <c:pt idx="147">
                  <c:v>1319.782123072657</c:v>
                </c:pt>
                <c:pt idx="148">
                  <c:v>1308.8961457379876</c:v>
                </c:pt>
                <c:pt idx="149">
                  <c:v>1218.6333663156779</c:v>
                </c:pt>
                <c:pt idx="150">
                  <c:v>1007.3180777334198</c:v>
                </c:pt>
                <c:pt idx="151">
                  <c:v>1139.3096674094545</c:v>
                </c:pt>
                <c:pt idx="152">
                  <c:v>1400.7825158485839</c:v>
                </c:pt>
                <c:pt idx="153">
                  <c:v>1387.3413261209216</c:v>
                </c:pt>
                <c:pt idx="154">
                  <c:v>1116.8202342419188</c:v>
                </c:pt>
                <c:pt idx="155">
                  <c:v>1353.2397103810465</c:v>
                </c:pt>
                <c:pt idx="156">
                  <c:v>1082.1903877077523</c:v>
                </c:pt>
                <c:pt idx="157">
                  <c:v>1394.2075050242167</c:v>
                </c:pt>
                <c:pt idx="158">
                  <c:v>1444.8744664045114</c:v>
                </c:pt>
                <c:pt idx="159">
                  <c:v>1310.9408377735031</c:v>
                </c:pt>
                <c:pt idx="160">
                  <c:v>1303.7582980822185</c:v>
                </c:pt>
                <c:pt idx="161">
                  <c:v>1213.0780186615461</c:v>
                </c:pt>
                <c:pt idx="162">
                  <c:v>1003.131649921675</c:v>
                </c:pt>
                <c:pt idx="163">
                  <c:v>1137.6018441539836</c:v>
                </c:pt>
                <c:pt idx="164">
                  <c:v>1398.1976818490411</c:v>
                </c:pt>
                <c:pt idx="165">
                  <c:v>1383.8512279438655</c:v>
                </c:pt>
                <c:pt idx="166">
                  <c:v>1114.0263415476416</c:v>
                </c:pt>
                <c:pt idx="167">
                  <c:v>1350.6350814034204</c:v>
                </c:pt>
                <c:pt idx="168">
                  <c:v>1077.5919093187774</c:v>
                </c:pt>
                <c:pt idx="169">
                  <c:v>1391.1954385706763</c:v>
                </c:pt>
                <c:pt idx="170">
                  <c:v>1441.643430749562</c:v>
                </c:pt>
                <c:pt idx="171">
                  <c:v>1306.1326452947339</c:v>
                </c:pt>
                <c:pt idx="172">
                  <c:v>1300.1703798068691</c:v>
                </c:pt>
                <c:pt idx="173">
                  <c:v>1208.9709357348095</c:v>
                </c:pt>
                <c:pt idx="174">
                  <c:v>999.01276166827051</c:v>
                </c:pt>
                <c:pt idx="175">
                  <c:v>1133.5922592907566</c:v>
                </c:pt>
                <c:pt idx="176">
                  <c:v>1393.9077377729309</c:v>
                </c:pt>
                <c:pt idx="177">
                  <c:v>1380.1707285078369</c:v>
                </c:pt>
                <c:pt idx="178">
                  <c:v>1110.509185690906</c:v>
                </c:pt>
                <c:pt idx="179">
                  <c:v>1346.7462559978117</c:v>
                </c:pt>
                <c:pt idx="180">
                  <c:v>1074.7935587383047</c:v>
                </c:pt>
                <c:pt idx="181">
                  <c:v>1387.9042791556026</c:v>
                </c:pt>
                <c:pt idx="182">
                  <c:v>1438.13721690751</c:v>
                </c:pt>
                <c:pt idx="183">
                  <c:v>1303.6360829858186</c:v>
                </c:pt>
                <c:pt idx="184">
                  <c:v>1297.3490995382579</c:v>
                </c:pt>
                <c:pt idx="185">
                  <c:v>1206.2292570180241</c:v>
                </c:pt>
                <c:pt idx="186">
                  <c:v>996.47977622582869</c:v>
                </c:pt>
                <c:pt idx="187">
                  <c:v>1130.7826259111275</c:v>
                </c:pt>
                <c:pt idx="188">
                  <c:v>1390.6939294666452</c:v>
                </c:pt>
                <c:pt idx="189">
                  <c:v>1376.2695624516405</c:v>
                </c:pt>
                <c:pt idx="190">
                  <c:v>1106.0373461699489</c:v>
                </c:pt>
                <c:pt idx="191">
                  <c:v>1342.3807125875783</c:v>
                </c:pt>
                <c:pt idx="192">
                  <c:v>1070.7399755426277</c:v>
                </c:pt>
                <c:pt idx="193">
                  <c:v>1386.5278737822562</c:v>
                </c:pt>
                <c:pt idx="194">
                  <c:v>1436.8259680261272</c:v>
                </c:pt>
                <c:pt idx="195">
                  <c:v>1300.8697607155339</c:v>
                </c:pt>
                <c:pt idx="196">
                  <c:v>1292.9676747319768</c:v>
                </c:pt>
                <c:pt idx="197">
                  <c:v>1200.2466087253681</c:v>
                </c:pt>
                <c:pt idx="198">
                  <c:v>989.60732341133405</c:v>
                </c:pt>
                <c:pt idx="199">
                  <c:v>1123.963077017253</c:v>
                </c:pt>
                <c:pt idx="200">
                  <c:v>1384.4038615354075</c:v>
                </c:pt>
                <c:pt idx="201">
                  <c:v>1370.7218147707249</c:v>
                </c:pt>
                <c:pt idx="202">
                  <c:v>1101.1002686299064</c:v>
                </c:pt>
                <c:pt idx="203">
                  <c:v>1337.5059732410868</c:v>
                </c:pt>
                <c:pt idx="204">
                  <c:v>1065.4672961659708</c:v>
                </c:pt>
                <c:pt idx="205">
                  <c:v>1380.5818414957071</c:v>
                </c:pt>
                <c:pt idx="206">
                  <c:v>1430.9640013518369</c:v>
                </c:pt>
                <c:pt idx="207">
                  <c:v>1296.3138031681158</c:v>
                </c:pt>
                <c:pt idx="208">
                  <c:v>1290.1207276392768</c:v>
                </c:pt>
                <c:pt idx="209">
                  <c:v>1199.0375686069019</c:v>
                </c:pt>
                <c:pt idx="210">
                  <c:v>989.37778415104196</c:v>
                </c:pt>
                <c:pt idx="211">
                  <c:v>1123.9743578712967</c:v>
                </c:pt>
                <c:pt idx="212">
                  <c:v>1384.3643430558852</c:v>
                </c:pt>
                <c:pt idx="213">
                  <c:v>1370.6356620116799</c:v>
                </c:pt>
                <c:pt idx="214">
                  <c:v>1100.9254475009818</c:v>
                </c:pt>
                <c:pt idx="215">
                  <c:v>1337.216070637058</c:v>
                </c:pt>
                <c:pt idx="216">
                  <c:v>1064.9395715350859</c:v>
                </c:pt>
                <c:pt idx="217">
                  <c:v>1379.8754442455593</c:v>
                </c:pt>
                <c:pt idx="218">
                  <c:v>1430.0818660722655</c:v>
                </c:pt>
                <c:pt idx="219">
                  <c:v>1295.2265104467265</c:v>
                </c:pt>
                <c:pt idx="220">
                  <c:v>1288.9927224059008</c:v>
                </c:pt>
                <c:pt idx="221">
                  <c:v>1197.8441065733216</c:v>
                </c:pt>
                <c:pt idx="222">
                  <c:v>988.07665258176803</c:v>
                </c:pt>
                <c:pt idx="223">
                  <c:v>1122.6524531753232</c:v>
                </c:pt>
                <c:pt idx="224">
                  <c:v>1383.0376979076912</c:v>
                </c:pt>
                <c:pt idx="225">
                  <c:v>1369.2852603201436</c:v>
                </c:pt>
                <c:pt idx="226">
                  <c:v>1099.6087786544542</c:v>
                </c:pt>
                <c:pt idx="227">
                  <c:v>1336.0198953510483</c:v>
                </c:pt>
                <c:pt idx="228">
                  <c:v>1063.9897468734309</c:v>
                </c:pt>
                <c:pt idx="229">
                  <c:v>1379.1880284841693</c:v>
                </c:pt>
                <c:pt idx="230">
                  <c:v>1429.6307612360299</c:v>
                </c:pt>
                <c:pt idx="231">
                  <c:v>1294.9553683088675</c:v>
                </c:pt>
                <c:pt idx="232">
                  <c:v>1288.7548928536871</c:v>
                </c:pt>
                <c:pt idx="233">
                  <c:v>1197.5917691332486</c:v>
                </c:pt>
                <c:pt idx="234">
                  <c:v>987.76089219035816</c:v>
                </c:pt>
                <c:pt idx="235">
                  <c:v>1122.1077632289355</c:v>
                </c:pt>
                <c:pt idx="236">
                  <c:v>1382.1435386616354</c:v>
                </c:pt>
                <c:pt idx="237">
                  <c:v>1367.9128337489924</c:v>
                </c:pt>
                <c:pt idx="238">
                  <c:v>1097.858683170829</c:v>
                </c:pt>
                <c:pt idx="239">
                  <c:v>1334.3394334772684</c:v>
                </c:pt>
                <c:pt idx="240">
                  <c:v>1062.9288042585165</c:v>
                </c:pt>
                <c:pt idx="241">
                  <c:v>1378.7726512876804</c:v>
                </c:pt>
                <c:pt idx="242">
                  <c:v>1429.1792268907454</c:v>
                </c:pt>
                <c:pt idx="243">
                  <c:v>1293.5044699180805</c:v>
                </c:pt>
                <c:pt idx="244">
                  <c:v>1285.7688728323419</c:v>
                </c:pt>
                <c:pt idx="245">
                  <c:v>1193.2459731512458</c:v>
                </c:pt>
                <c:pt idx="246">
                  <c:v>982.72229123792613</c:v>
                </c:pt>
                <c:pt idx="247">
                  <c:v>1116.9616621037248</c:v>
                </c:pt>
                <c:pt idx="248">
                  <c:v>1377.1229416333501</c:v>
                </c:pt>
                <c:pt idx="249">
                  <c:v>1363.0358376285949</c:v>
                </c:pt>
                <c:pt idx="250">
                  <c:v>1093.0203233391987</c:v>
                </c:pt>
                <c:pt idx="251">
                  <c:v>1329.154124941198</c:v>
                </c:pt>
                <c:pt idx="252">
                  <c:v>1056.9530536898023</c:v>
                </c:pt>
              </c:numCache>
            </c:numRef>
          </c:val>
        </c:ser>
        <c:marker val="1"/>
        <c:axId val="82039168"/>
        <c:axId val="82041088"/>
      </c:lineChart>
      <c:dateAx>
        <c:axId val="82039168"/>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2041088"/>
        <c:crosses val="autoZero"/>
        <c:auto val="1"/>
        <c:lblOffset val="100"/>
        <c:majorUnit val="12"/>
        <c:majorTimeUnit val="months"/>
      </c:dateAx>
      <c:valAx>
        <c:axId val="82041088"/>
        <c:scaling>
          <c:orientation val="minMax"/>
        </c:scaling>
        <c:axPos val="l"/>
        <c:majorGridlines/>
        <c:title>
          <c:tx>
            <c:rich>
              <a:bodyPr rot="-5400000" vert="horz"/>
              <a:lstStyle/>
              <a:p>
                <a:pPr>
                  <a:defRPr/>
                </a:pPr>
                <a:r>
                  <a:rPr lang="en-NZ" sz="1400">
                    <a:latin typeface="Arial" pitchFamily="34" charset="0"/>
                    <a:cs typeface="Arial" pitchFamily="34" charset="0"/>
                  </a:rPr>
                  <a:t>Reports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8203916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Written Pre-Sentence Reports</a:t>
            </a:r>
          </a:p>
        </c:rich>
      </c:tx>
    </c:title>
    <c:plotArea>
      <c:layout/>
      <c:lineChart>
        <c:grouping val="standard"/>
        <c:ser>
          <c:idx val="0"/>
          <c:order val="0"/>
          <c:tx>
            <c:strRef>
              <c:f>'PoI data'!$G$1</c:f>
              <c:strCache>
                <c:ptCount val="1"/>
                <c:pt idx="0">
                  <c:v>Written reports</c:v>
                </c:pt>
              </c:strCache>
            </c:strRef>
          </c:tx>
          <c:spPr>
            <a:ln w="38100">
              <a:solidFill>
                <a:schemeClr val="tx2"/>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data'!$G$2:$G$266</c:f>
              <c:numCache>
                <c:formatCode>_-* #,##0_-;\-* #,##0_-;_-* "-"??_-;_-@_-</c:formatCode>
                <c:ptCount val="265"/>
                <c:pt idx="0">
                  <c:v>1630</c:v>
                </c:pt>
                <c:pt idx="1">
                  <c:v>1722</c:v>
                </c:pt>
                <c:pt idx="2">
                  <c:v>1722</c:v>
                </c:pt>
                <c:pt idx="3">
                  <c:v>1624</c:v>
                </c:pt>
                <c:pt idx="4">
                  <c:v>1451</c:v>
                </c:pt>
                <c:pt idx="5">
                  <c:v>1684</c:v>
                </c:pt>
                <c:pt idx="6">
                  <c:v>1333</c:v>
                </c:pt>
                <c:pt idx="7">
                  <c:v>1129</c:v>
                </c:pt>
                <c:pt idx="8">
                  <c:v>1533</c:v>
                </c:pt>
                <c:pt idx="9">
                  <c:v>1458</c:v>
                </c:pt>
                <c:pt idx="10">
                  <c:v>1612</c:v>
                </c:pt>
                <c:pt idx="11">
                  <c:v>1714</c:v>
                </c:pt>
                <c:pt idx="12">
                  <c:v>1601</c:v>
                </c:pt>
                <c:pt idx="13">
                  <c:v>1557</c:v>
                </c:pt>
                <c:pt idx="14">
                  <c:v>1662</c:v>
                </c:pt>
                <c:pt idx="15">
                  <c:v>1633</c:v>
                </c:pt>
                <c:pt idx="16">
                  <c:v>1537</c:v>
                </c:pt>
                <c:pt idx="17">
                  <c:v>1662</c:v>
                </c:pt>
                <c:pt idx="18">
                  <c:v>1256</c:v>
                </c:pt>
                <c:pt idx="19">
                  <c:v>1129</c:v>
                </c:pt>
                <c:pt idx="20">
                  <c:v>1509</c:v>
                </c:pt>
                <c:pt idx="21">
                  <c:v>1669</c:v>
                </c:pt>
                <c:pt idx="22">
                  <c:v>1318</c:v>
                </c:pt>
                <c:pt idx="23">
                  <c:v>1772</c:v>
                </c:pt>
                <c:pt idx="24">
                  <c:v>1586</c:v>
                </c:pt>
                <c:pt idx="25">
                  <c:v>1648</c:v>
                </c:pt>
                <c:pt idx="26">
                  <c:v>1797</c:v>
                </c:pt>
                <c:pt idx="27">
                  <c:v>1636</c:v>
                </c:pt>
                <c:pt idx="28">
                  <c:v>1592</c:v>
                </c:pt>
                <c:pt idx="29">
                  <c:v>1583</c:v>
                </c:pt>
                <c:pt idx="30">
                  <c:v>1239</c:v>
                </c:pt>
                <c:pt idx="31">
                  <c:v>1173</c:v>
                </c:pt>
                <c:pt idx="32">
                  <c:v>1477</c:v>
                </c:pt>
                <c:pt idx="33">
                  <c:v>1816</c:v>
                </c:pt>
                <c:pt idx="34">
                  <c:v>1453</c:v>
                </c:pt>
                <c:pt idx="35">
                  <c:v>1897</c:v>
                </c:pt>
                <c:pt idx="36">
                  <c:v>1663</c:v>
                </c:pt>
                <c:pt idx="37">
                  <c:v>1787</c:v>
                </c:pt>
                <c:pt idx="38">
                  <c:v>1999</c:v>
                </c:pt>
                <c:pt idx="39">
                  <c:v>1594</c:v>
                </c:pt>
                <c:pt idx="40">
                  <c:v>1751</c:v>
                </c:pt>
                <c:pt idx="41">
                  <c:v>2022</c:v>
                </c:pt>
                <c:pt idx="42">
                  <c:v>1396</c:v>
                </c:pt>
                <c:pt idx="43">
                  <c:v>1526</c:v>
                </c:pt>
                <c:pt idx="44">
                  <c:v>1879</c:v>
                </c:pt>
                <c:pt idx="45">
                  <c:v>1920</c:v>
                </c:pt>
                <c:pt idx="46">
                  <c:v>2108</c:v>
                </c:pt>
                <c:pt idx="47">
                  <c:v>2206</c:v>
                </c:pt>
                <c:pt idx="48">
                  <c:v>2121</c:v>
                </c:pt>
                <c:pt idx="49">
                  <c:v>2269</c:v>
                </c:pt>
                <c:pt idx="50">
                  <c:v>2163</c:v>
                </c:pt>
                <c:pt idx="51">
                  <c:v>2167</c:v>
                </c:pt>
                <c:pt idx="52">
                  <c:v>2210</c:v>
                </c:pt>
                <c:pt idx="53">
                  <c:v>2214</c:v>
                </c:pt>
                <c:pt idx="54">
                  <c:v>1719</c:v>
                </c:pt>
                <c:pt idx="55">
                  <c:v>1747</c:v>
                </c:pt>
                <c:pt idx="56">
                  <c:v>2090</c:v>
                </c:pt>
                <c:pt idx="57">
                  <c:v>2458</c:v>
                </c:pt>
                <c:pt idx="58">
                  <c:v>2393</c:v>
                </c:pt>
                <c:pt idx="59">
                  <c:v>2474</c:v>
                </c:pt>
                <c:pt idx="60">
                  <c:v>2468</c:v>
                </c:pt>
                <c:pt idx="61">
                  <c:v>2753</c:v>
                </c:pt>
                <c:pt idx="62">
                  <c:v>2469</c:v>
                </c:pt>
                <c:pt idx="63">
                  <c:v>2517</c:v>
                </c:pt>
                <c:pt idx="64">
                  <c:v>2510</c:v>
                </c:pt>
                <c:pt idx="65">
                  <c:v>2737</c:v>
                </c:pt>
                <c:pt idx="66">
                  <c:v>2153</c:v>
                </c:pt>
                <c:pt idx="67">
                  <c:v>1992</c:v>
                </c:pt>
                <c:pt idx="68">
                  <c:v>2357</c:v>
                </c:pt>
                <c:pt idx="69">
                  <c:v>2818</c:v>
                </c:pt>
                <c:pt idx="70">
                  <c:v>2537</c:v>
                </c:pt>
                <c:pt idx="71">
                  <c:v>2794</c:v>
                </c:pt>
                <c:pt idx="72">
                  <c:v>2810</c:v>
                </c:pt>
                <c:pt idx="73">
                  <c:v>2884</c:v>
                </c:pt>
                <c:pt idx="74">
                  <c:v>2828</c:v>
                </c:pt>
                <c:pt idx="75">
                  <c:v>2646</c:v>
                </c:pt>
                <c:pt idx="76">
                  <c:v>2325</c:v>
                </c:pt>
                <c:pt idx="77">
                  <c:v>2737</c:v>
                </c:pt>
                <c:pt idx="78">
                  <c:v>2051</c:v>
                </c:pt>
                <c:pt idx="79">
                  <c:v>1742</c:v>
                </c:pt>
                <c:pt idx="80">
                  <c:v>2333</c:v>
                </c:pt>
                <c:pt idx="81">
                  <c:v>2639</c:v>
                </c:pt>
                <c:pt idx="82">
                  <c:v>2154</c:v>
                </c:pt>
                <c:pt idx="83">
                  <c:v>2657</c:v>
                </c:pt>
                <c:pt idx="84">
                  <c:v>2306</c:v>
                </c:pt>
                <c:pt idx="85">
                  <c:v>2323</c:v>
                </c:pt>
                <c:pt idx="86">
                  <c:v>2557</c:v>
                </c:pt>
                <c:pt idx="87">
                  <c:v>2476</c:v>
                </c:pt>
                <c:pt idx="88">
                  <c:v>2326</c:v>
                </c:pt>
                <c:pt idx="89">
                  <c:v>2494</c:v>
                </c:pt>
                <c:pt idx="90">
                  <c:v>1803</c:v>
                </c:pt>
                <c:pt idx="91">
                  <c:v>1816</c:v>
                </c:pt>
                <c:pt idx="92">
                  <c:v>2218</c:v>
                </c:pt>
                <c:pt idx="93">
                  <c:v>2576</c:v>
                </c:pt>
                <c:pt idx="94">
                  <c:v>1895</c:v>
                </c:pt>
                <c:pt idx="95">
                  <c:v>2711</c:v>
                </c:pt>
                <c:pt idx="96">
                  <c:v>2456</c:v>
                </c:pt>
                <c:pt idx="97">
                  <c:v>2446</c:v>
                </c:pt>
                <c:pt idx="98">
                  <c:v>2782</c:v>
                </c:pt>
                <c:pt idx="99">
                  <c:v>2296</c:v>
                </c:pt>
                <c:pt idx="100">
                  <c:v>2346</c:v>
                </c:pt>
                <c:pt idx="101">
                  <c:v>2520</c:v>
                </c:pt>
                <c:pt idx="102">
                  <c:v>1806</c:v>
                </c:pt>
                <c:pt idx="103">
                  <c:v>2049</c:v>
                </c:pt>
                <c:pt idx="104">
                  <c:v>2126</c:v>
                </c:pt>
                <c:pt idx="105">
                  <c:v>2218</c:v>
                </c:pt>
                <c:pt idx="106">
                  <c:v>2365</c:v>
                </c:pt>
                <c:pt idx="107">
                  <c:v>2485</c:v>
                </c:pt>
                <c:pt idx="108">
                  <c:v>2149</c:v>
                </c:pt>
                <c:pt idx="109">
                  <c:v>2414</c:v>
                </c:pt>
                <c:pt idx="110">
                  <c:v>2250</c:v>
                </c:pt>
                <c:pt idx="111">
                  <c:v>2007</c:v>
                </c:pt>
                <c:pt idx="112">
                  <c:v>2048</c:v>
                </c:pt>
                <c:pt idx="113">
                  <c:v>2100</c:v>
                </c:pt>
                <c:pt idx="114">
                  <c:v>1394</c:v>
                </c:pt>
                <c:pt idx="115">
                  <c:v>1711</c:v>
                </c:pt>
                <c:pt idx="116">
                  <c:v>1710</c:v>
                </c:pt>
                <c:pt idx="117">
                  <c:v>2038</c:v>
                </c:pt>
                <c:pt idx="118">
                  <c:v>1812</c:v>
                </c:pt>
                <c:pt idx="119">
                  <c:v>2149</c:v>
                </c:pt>
                <c:pt idx="120">
                  <c:v>1999</c:v>
                </c:pt>
                <c:pt idx="121">
                  <c:v>2269</c:v>
                </c:pt>
                <c:pt idx="122">
                  <c:v>2076</c:v>
                </c:pt>
                <c:pt idx="123">
                  <c:v>2133</c:v>
                </c:pt>
                <c:pt idx="124">
                  <c:v>2113</c:v>
                </c:pt>
                <c:pt idx="125">
                  <c:v>2042</c:v>
                </c:pt>
                <c:pt idx="126">
                  <c:v>1627</c:v>
                </c:pt>
                <c:pt idx="127">
                  <c:v>1585</c:v>
                </c:pt>
                <c:pt idx="128">
                  <c:v>1825</c:v>
                </c:pt>
                <c:pt idx="129">
                  <c:v>2162</c:v>
                </c:pt>
                <c:pt idx="130">
                  <c:v>1793</c:v>
                </c:pt>
                <c:pt idx="131">
                  <c:v>2041</c:v>
                </c:pt>
                <c:pt idx="132">
                  <c:v>2426</c:v>
                </c:pt>
                <c:pt idx="133">
                  <c:v>3079</c:v>
                </c:pt>
                <c:pt idx="134">
                  <c:v>2499</c:v>
                </c:pt>
                <c:pt idx="135">
                  <c:v>2520</c:v>
                </c:pt>
                <c:pt idx="136">
                  <c:v>2269</c:v>
                </c:pt>
                <c:pt idx="137">
                  <c:v>2271</c:v>
                </c:pt>
                <c:pt idx="138">
                  <c:v>1904</c:v>
                </c:pt>
                <c:pt idx="139">
                  <c:v>1663</c:v>
                </c:pt>
                <c:pt idx="140">
                  <c:v>2132</c:v>
                </c:pt>
                <c:pt idx="141">
                  <c:v>2371</c:v>
                </c:pt>
                <c:pt idx="142">
                  <c:v>2333</c:v>
                </c:pt>
                <c:pt idx="143">
                  <c:v>2612</c:v>
                </c:pt>
                <c:pt idx="144">
                  <c:v>2405</c:v>
                </c:pt>
                <c:pt idx="145">
                  <c:v>2375</c:v>
                </c:pt>
                <c:pt idx="146">
                  <c:v>2569</c:v>
                </c:pt>
                <c:pt idx="147">
                  <c:v>2624</c:v>
                </c:pt>
              </c:numCache>
            </c:numRef>
          </c:val>
        </c:ser>
        <c:ser>
          <c:idx val="2"/>
          <c:order val="1"/>
          <c:tx>
            <c:strRef>
              <c:f>'PoI data'!$K$1</c:f>
              <c:strCache>
                <c:ptCount val="1"/>
                <c:pt idx="0">
                  <c:v>Forecast 2016</c:v>
                </c:pt>
              </c:strCache>
            </c:strRef>
          </c:tx>
          <c:spPr>
            <a:ln w="31750">
              <a:solidFill>
                <a:schemeClr val="tx2">
                  <a:lumMod val="60000"/>
                  <a:lumOff val="40000"/>
                </a:schemeClr>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data'!$K$2:$K$266</c:f>
              <c:numCache>
                <c:formatCode>_-* #,##0_-;\-* #,##0_-;_-* "-"??_-;_-@_-</c:formatCode>
                <c:ptCount val="265"/>
                <c:pt idx="148">
                  <c:v>2710.1571350205645</c:v>
                </c:pt>
                <c:pt idx="149">
                  <c:v>2729.4364237909222</c:v>
                </c:pt>
                <c:pt idx="150">
                  <c:v>2251.9034304839606</c:v>
                </c:pt>
                <c:pt idx="151">
                  <c:v>1990.6613768347231</c:v>
                </c:pt>
                <c:pt idx="152">
                  <c:v>2428.0784231432908</c:v>
                </c:pt>
                <c:pt idx="153">
                  <c:v>2600.644039222238</c:v>
                </c:pt>
                <c:pt idx="154">
                  <c:v>2460.3753100741601</c:v>
                </c:pt>
                <c:pt idx="155">
                  <c:v>2704.698728943572</c:v>
                </c:pt>
                <c:pt idx="156">
                  <c:v>2538.3769737936741</c:v>
                </c:pt>
                <c:pt idx="157">
                  <c:v>2778.839230979539</c:v>
                </c:pt>
                <c:pt idx="158">
                  <c:v>2776.5141351958432</c:v>
                </c:pt>
                <c:pt idx="159">
                  <c:v>2673.9532681795927</c:v>
                </c:pt>
                <c:pt idx="160">
                  <c:v>2686.1071000526704</c:v>
                </c:pt>
                <c:pt idx="161">
                  <c:v>2638.3795138652604</c:v>
                </c:pt>
                <c:pt idx="162">
                  <c:v>2200.0191978042935</c:v>
                </c:pt>
                <c:pt idx="163">
                  <c:v>1980.9301859696434</c:v>
                </c:pt>
                <c:pt idx="164">
                  <c:v>2405.4843275660605</c:v>
                </c:pt>
                <c:pt idx="165">
                  <c:v>2603.1501285188765</c:v>
                </c:pt>
                <c:pt idx="166">
                  <c:v>2461.3346431292462</c:v>
                </c:pt>
                <c:pt idx="167">
                  <c:v>2723.7150993943701</c:v>
                </c:pt>
                <c:pt idx="168">
                  <c:v>2572.3327212226536</c:v>
                </c:pt>
                <c:pt idx="169">
                  <c:v>2774.0958643723402</c:v>
                </c:pt>
                <c:pt idx="170">
                  <c:v>2806.4900137108989</c:v>
                </c:pt>
                <c:pt idx="171">
                  <c:v>2713.529412528811</c:v>
                </c:pt>
                <c:pt idx="172">
                  <c:v>2741.7280239789102</c:v>
                </c:pt>
                <c:pt idx="173">
                  <c:v>2718.3999037853096</c:v>
                </c:pt>
                <c:pt idx="174">
                  <c:v>2290.9801487302261</c:v>
                </c:pt>
                <c:pt idx="175">
                  <c:v>1996.3535498952031</c:v>
                </c:pt>
                <c:pt idx="176">
                  <c:v>2434.8125121316721</c:v>
                </c:pt>
                <c:pt idx="177">
                  <c:v>2639.0972233479365</c:v>
                </c:pt>
                <c:pt idx="178">
                  <c:v>2506.924933602505</c:v>
                </c:pt>
                <c:pt idx="179">
                  <c:v>2773.1765002652696</c:v>
                </c:pt>
                <c:pt idx="180">
                  <c:v>2627.4062657672876</c:v>
                </c:pt>
                <c:pt idx="181">
                  <c:v>2831.5239436078509</c:v>
                </c:pt>
                <c:pt idx="182">
                  <c:v>2859.3478481680791</c:v>
                </c:pt>
                <c:pt idx="183">
                  <c:v>2766.0118611632101</c:v>
                </c:pt>
                <c:pt idx="184">
                  <c:v>2791.0359679610915</c:v>
                </c:pt>
                <c:pt idx="185">
                  <c:v>2760.8268618162137</c:v>
                </c:pt>
                <c:pt idx="186">
                  <c:v>2328.0640899560244</c:v>
                </c:pt>
                <c:pt idx="187">
                  <c:v>2046.4889578632044</c:v>
                </c:pt>
                <c:pt idx="188">
                  <c:v>2476.4186141965201</c:v>
                </c:pt>
                <c:pt idx="189">
                  <c:v>2672.8654003251268</c:v>
                </c:pt>
                <c:pt idx="190">
                  <c:v>2532.1912544359961</c:v>
                </c:pt>
                <c:pt idx="191">
                  <c:v>2792.0710747935059</c:v>
                </c:pt>
                <c:pt idx="192">
                  <c:v>2640.5356245333919</c:v>
                </c:pt>
                <c:pt idx="193">
                  <c:v>2840.052154616274</c:v>
                </c:pt>
                <c:pt idx="194">
                  <c:v>2864.194698722803</c:v>
                </c:pt>
                <c:pt idx="195">
                  <c:v>2764.1049698770876</c:v>
                </c:pt>
                <c:pt idx="196">
                  <c:v>2782.4504520856667</c:v>
                </c:pt>
                <c:pt idx="197">
                  <c:v>2747.4109802188868</c:v>
                </c:pt>
                <c:pt idx="198">
                  <c:v>2311.6860048656022</c:v>
                </c:pt>
                <c:pt idx="199">
                  <c:v>2029.596155468676</c:v>
                </c:pt>
                <c:pt idx="200">
                  <c:v>2461.1363804674697</c:v>
                </c:pt>
                <c:pt idx="201">
                  <c:v>2659.9691902781251</c:v>
                </c:pt>
                <c:pt idx="202">
                  <c:v>2522.2087056645532</c:v>
                </c:pt>
                <c:pt idx="203">
                  <c:v>2784.3122937783619</c:v>
                </c:pt>
                <c:pt idx="204">
                  <c:v>2634.5190097488844</c:v>
                </c:pt>
                <c:pt idx="205">
                  <c:v>2835.5294074801391</c:v>
                </c:pt>
                <c:pt idx="206">
                  <c:v>2862.2142281484726</c:v>
                </c:pt>
                <c:pt idx="207">
                  <c:v>2767.5207055787</c:v>
                </c:pt>
                <c:pt idx="208">
                  <c:v>2792.139249748634</c:v>
                </c:pt>
                <c:pt idx="209">
                  <c:v>2762.876045199901</c:v>
                </c:pt>
                <c:pt idx="210">
                  <c:v>2331.3870473467296</c:v>
                </c:pt>
                <c:pt idx="211">
                  <c:v>2051.6332764462722</c:v>
                </c:pt>
                <c:pt idx="212">
                  <c:v>2484.3269801434931</c:v>
                </c:pt>
                <c:pt idx="213">
                  <c:v>2683.9280574622039</c:v>
                </c:pt>
                <c:pt idx="214">
                  <c:v>2546.501388708818</c:v>
                </c:pt>
                <c:pt idx="215">
                  <c:v>2808.7164952861963</c:v>
                </c:pt>
                <c:pt idx="216">
                  <c:v>2658.5068789676193</c:v>
                </c:pt>
                <c:pt idx="217">
                  <c:v>2859.0547185442624</c:v>
                </c:pt>
                <c:pt idx="218">
                  <c:v>2885.1461571213949</c:v>
                </c:pt>
                <c:pt idx="219">
                  <c:v>2789.2551184368963</c:v>
                </c:pt>
                <c:pt idx="220">
                  <c:v>2812.7960987678898</c:v>
                </c:pt>
                <c:pt idx="221">
                  <c:v>2782.2962925123225</c:v>
                </c:pt>
                <c:pt idx="222">
                  <c:v>2349.4184443424429</c:v>
                </c:pt>
                <c:pt idx="223">
                  <c:v>2068.630893720971</c:v>
                </c:pt>
                <c:pt idx="224">
                  <c:v>2500.4990711723931</c:v>
                </c:pt>
                <c:pt idx="225">
                  <c:v>2699.4526840134217</c:v>
                </c:pt>
                <c:pt idx="226">
                  <c:v>2561.4451833971093</c:v>
                </c:pt>
                <c:pt idx="227">
                  <c:v>2822.9268101390016</c:v>
                </c:pt>
                <c:pt idx="228">
                  <c:v>2672.0517559468221</c:v>
                </c:pt>
                <c:pt idx="229">
                  <c:v>2871.8839796402203</c:v>
                </c:pt>
                <c:pt idx="230">
                  <c:v>2897.3797187806222</c:v>
                </c:pt>
                <c:pt idx="231">
                  <c:v>2801.4167877702685</c:v>
                </c:pt>
                <c:pt idx="232">
                  <c:v>2824.9895727945277</c:v>
                </c:pt>
                <c:pt idx="233">
                  <c:v>2794.6045549718069</c:v>
                </c:pt>
                <c:pt idx="234">
                  <c:v>2361.7071059496907</c:v>
                </c:pt>
                <c:pt idx="235">
                  <c:v>2080.2975539909926</c:v>
                </c:pt>
                <c:pt idx="236">
                  <c:v>2510.9823037452124</c:v>
                </c:pt>
                <c:pt idx="237">
                  <c:v>2708.2637901307639</c:v>
                </c:pt>
                <c:pt idx="238">
                  <c:v>2568.9009662096</c:v>
                </c:pt>
                <c:pt idx="239">
                  <c:v>2830.3284201436677</c:v>
                </c:pt>
                <c:pt idx="240">
                  <c:v>2680.841063329372</c:v>
                </c:pt>
                <c:pt idx="241">
                  <c:v>2882.2888688131361</c:v>
                </c:pt>
                <c:pt idx="242">
                  <c:v>2907.9715611724755</c:v>
                </c:pt>
                <c:pt idx="243">
                  <c:v>2809.8278003366136</c:v>
                </c:pt>
                <c:pt idx="244">
                  <c:v>2829.8610965020216</c:v>
                </c:pt>
                <c:pt idx="245">
                  <c:v>2796.2951468682845</c:v>
                </c:pt>
                <c:pt idx="246">
                  <c:v>2361.8728968489636</c:v>
                </c:pt>
                <c:pt idx="247">
                  <c:v>2080.7019417974102</c:v>
                </c:pt>
                <c:pt idx="248">
                  <c:v>2512.7253879460427</c:v>
                </c:pt>
                <c:pt idx="249">
                  <c:v>2711.7080852820559</c:v>
                </c:pt>
                <c:pt idx="250">
                  <c:v>2573.9489401077885</c:v>
                </c:pt>
                <c:pt idx="251">
                  <c:v>2835.8004955210231</c:v>
                </c:pt>
                <c:pt idx="252">
                  <c:v>2685.3368846668218</c:v>
                </c:pt>
                <c:pt idx="253">
                  <c:v>2885.7165492599952</c:v>
                </c:pt>
                <c:pt idx="254">
                  <c:v>2911.8454589763314</c:v>
                </c:pt>
                <c:pt idx="255">
                  <c:v>2816.3856138202659</c:v>
                </c:pt>
                <c:pt idx="256">
                  <c:v>2840.3511407449619</c:v>
                </c:pt>
                <c:pt idx="257">
                  <c:v>2810.272893747504</c:v>
                </c:pt>
                <c:pt idx="258">
                  <c:v>2377.7710466022472</c:v>
                </c:pt>
                <c:pt idx="259">
                  <c:v>2097.0598383102606</c:v>
                </c:pt>
                <c:pt idx="260">
                  <c:v>2529.0471591161822</c:v>
                </c:pt>
                <c:pt idx="261">
                  <c:v>2728.0236007312878</c:v>
                </c:pt>
                <c:pt idx="262">
                  <c:v>2590.0782660639243</c:v>
                </c:pt>
                <c:pt idx="263">
                  <c:v>2851.9978387811821</c:v>
                </c:pt>
                <c:pt idx="264">
                  <c:v>2701.8842797227917</c:v>
                </c:pt>
              </c:numCache>
            </c:numRef>
          </c:val>
        </c:ser>
        <c:ser>
          <c:idx val="1"/>
          <c:order val="2"/>
          <c:tx>
            <c:strRef>
              <c:f>'PoI data'!$I$1</c:f>
              <c:strCache>
                <c:ptCount val="1"/>
                <c:pt idx="0">
                  <c:v>Forecast 2015</c:v>
                </c:pt>
              </c:strCache>
            </c:strRef>
          </c:tx>
          <c:spPr>
            <a:ln w="31750">
              <a:solidFill>
                <a:srgbClr val="92D050"/>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data'!$I$2:$I$266</c:f>
              <c:numCache>
                <c:formatCode>_-* #,##0_-;\-* #,##0_-;_-* "-"??_-;_-@_-</c:formatCode>
                <c:ptCount val="265"/>
                <c:pt idx="137">
                  <c:v>2251.6759961706844</c:v>
                </c:pt>
                <c:pt idx="138">
                  <c:v>1690.4660980509077</c:v>
                </c:pt>
                <c:pt idx="139">
                  <c:v>1627.4408007717464</c:v>
                </c:pt>
                <c:pt idx="140">
                  <c:v>1851.3226321449722</c:v>
                </c:pt>
                <c:pt idx="141">
                  <c:v>2177.924831583734</c:v>
                </c:pt>
                <c:pt idx="142">
                  <c:v>1876.1937722249227</c:v>
                </c:pt>
                <c:pt idx="143">
                  <c:v>2200.850301426633</c:v>
                </c:pt>
                <c:pt idx="144">
                  <c:v>2198.6944911244809</c:v>
                </c:pt>
                <c:pt idx="145">
                  <c:v>2246.3599253923271</c:v>
                </c:pt>
                <c:pt idx="146">
                  <c:v>2178.9672248257148</c:v>
                </c:pt>
                <c:pt idx="147">
                  <c:v>2121.7220464283723</c:v>
                </c:pt>
                <c:pt idx="148">
                  <c:v>2022.2913266934027</c:v>
                </c:pt>
                <c:pt idx="149">
                  <c:v>2100.4789395051043</c:v>
                </c:pt>
                <c:pt idx="150">
                  <c:v>1550.3755389862135</c:v>
                </c:pt>
                <c:pt idx="151">
                  <c:v>1574.948165731415</c:v>
                </c:pt>
                <c:pt idx="152">
                  <c:v>1818.5938860731208</c:v>
                </c:pt>
                <c:pt idx="153">
                  <c:v>2120.5961628546661</c:v>
                </c:pt>
                <c:pt idx="154">
                  <c:v>1840.5250789128083</c:v>
                </c:pt>
                <c:pt idx="155">
                  <c:v>2164.7646079884044</c:v>
                </c:pt>
                <c:pt idx="156">
                  <c:v>2162.7368457965663</c:v>
                </c:pt>
                <c:pt idx="157">
                  <c:v>2216.9719418141312</c:v>
                </c:pt>
                <c:pt idx="158">
                  <c:v>2146.6230229619246</c:v>
                </c:pt>
                <c:pt idx="159">
                  <c:v>2094.8212044087913</c:v>
                </c:pt>
                <c:pt idx="160">
                  <c:v>2000.7358689516911</c:v>
                </c:pt>
                <c:pt idx="161">
                  <c:v>2080.379875710144</c:v>
                </c:pt>
                <c:pt idx="162">
                  <c:v>1533.1130786127642</c:v>
                </c:pt>
                <c:pt idx="163">
                  <c:v>1561.5873266832079</c:v>
                </c:pt>
                <c:pt idx="164">
                  <c:v>1804.8994092594965</c:v>
                </c:pt>
                <c:pt idx="165">
                  <c:v>2106.9614101038269</c:v>
                </c:pt>
                <c:pt idx="166">
                  <c:v>1828.7777117705698</c:v>
                </c:pt>
                <c:pt idx="167">
                  <c:v>2153.5995969194896</c:v>
                </c:pt>
                <c:pt idx="168">
                  <c:v>2149.6734071981541</c:v>
                </c:pt>
                <c:pt idx="169">
                  <c:v>2206.4217094262867</c:v>
                </c:pt>
                <c:pt idx="170">
                  <c:v>2136.0403465308414</c:v>
                </c:pt>
                <c:pt idx="171">
                  <c:v>2083.1241300893562</c:v>
                </c:pt>
                <c:pt idx="172">
                  <c:v>1991.2917039335148</c:v>
                </c:pt>
                <c:pt idx="173">
                  <c:v>2070.5295449295345</c:v>
                </c:pt>
                <c:pt idx="174">
                  <c:v>1523.6518376338154</c:v>
                </c:pt>
                <c:pt idx="175">
                  <c:v>1552.7233331490315</c:v>
                </c:pt>
                <c:pt idx="176">
                  <c:v>1796.0589991154106</c:v>
                </c:pt>
                <c:pt idx="177">
                  <c:v>2099.0378898484046</c:v>
                </c:pt>
                <c:pt idx="178">
                  <c:v>1821.248134827187</c:v>
                </c:pt>
                <c:pt idx="179">
                  <c:v>2145.9976916540177</c:v>
                </c:pt>
                <c:pt idx="180">
                  <c:v>2143.6996676166909</c:v>
                </c:pt>
                <c:pt idx="181">
                  <c:v>2200.0843370615139</c:v>
                </c:pt>
                <c:pt idx="182">
                  <c:v>2129.7350202786965</c:v>
                </c:pt>
                <c:pt idx="183">
                  <c:v>2078.1230710407917</c:v>
                </c:pt>
                <c:pt idx="184">
                  <c:v>1985.9504304468046</c:v>
                </c:pt>
                <c:pt idx="185">
                  <c:v>2065.5052770618208</c:v>
                </c:pt>
                <c:pt idx="186">
                  <c:v>1519.0242622221253</c:v>
                </c:pt>
                <c:pt idx="187">
                  <c:v>1547.7917136606413</c:v>
                </c:pt>
                <c:pt idx="188">
                  <c:v>1790.6375101183496</c:v>
                </c:pt>
                <c:pt idx="189">
                  <c:v>2092.844791525446</c:v>
                </c:pt>
                <c:pt idx="190">
                  <c:v>1814.4032084997891</c:v>
                </c:pt>
                <c:pt idx="191">
                  <c:v>2139.3146193055386</c:v>
                </c:pt>
                <c:pt idx="192">
                  <c:v>2137.5806075078335</c:v>
                </c:pt>
                <c:pt idx="193">
                  <c:v>2197.6060739451118</c:v>
                </c:pt>
                <c:pt idx="194">
                  <c:v>2127.3504054785417</c:v>
                </c:pt>
                <c:pt idx="195">
                  <c:v>2073.8799880780625</c:v>
                </c:pt>
                <c:pt idx="196">
                  <c:v>1979.5223056016564</c:v>
                </c:pt>
                <c:pt idx="197">
                  <c:v>2056.8584572101863</c:v>
                </c:pt>
                <c:pt idx="198">
                  <c:v>1509.1842490211445</c:v>
                </c:pt>
                <c:pt idx="199">
                  <c:v>1538.0775916725563</c:v>
                </c:pt>
                <c:pt idx="200">
                  <c:v>1781.7091302667943</c:v>
                </c:pt>
                <c:pt idx="201">
                  <c:v>2084.9420473436126</c:v>
                </c:pt>
                <c:pt idx="202">
                  <c:v>1807.3498780354735</c:v>
                </c:pt>
                <c:pt idx="203">
                  <c:v>2132.3936801786799</c:v>
                </c:pt>
                <c:pt idx="204">
                  <c:v>2130.0993110834966</c:v>
                </c:pt>
                <c:pt idx="205">
                  <c:v>2189.2229380076619</c:v>
                </c:pt>
                <c:pt idx="206">
                  <c:v>2119.1297103786878</c:v>
                </c:pt>
                <c:pt idx="207">
                  <c:v>2067.4489985071646</c:v>
                </c:pt>
                <c:pt idx="208">
                  <c:v>1975.4847680969685</c:v>
                </c:pt>
                <c:pt idx="209">
                  <c:v>2055.1337485710947</c:v>
                </c:pt>
                <c:pt idx="210">
                  <c:v>1508.8376841914355</c:v>
                </c:pt>
                <c:pt idx="211">
                  <c:v>1538.07498073843</c:v>
                </c:pt>
                <c:pt idx="212">
                  <c:v>1781.6412400262263</c:v>
                </c:pt>
                <c:pt idx="213">
                  <c:v>2084.8334102494568</c:v>
                </c:pt>
                <c:pt idx="214">
                  <c:v>1807.1374940906851</c:v>
                </c:pt>
                <c:pt idx="215">
                  <c:v>2132.0129761577159</c:v>
                </c:pt>
                <c:pt idx="216">
                  <c:v>2129.3969903564043</c:v>
                </c:pt>
                <c:pt idx="217">
                  <c:v>2188.2635844871052</c:v>
                </c:pt>
                <c:pt idx="218">
                  <c:v>2117.9185224915682</c:v>
                </c:pt>
                <c:pt idx="219">
                  <c:v>2065.9842403318025</c:v>
                </c:pt>
                <c:pt idx="220">
                  <c:v>1973.9788134886262</c:v>
                </c:pt>
                <c:pt idx="221">
                  <c:v>2053.5412460416705</c:v>
                </c:pt>
                <c:pt idx="222">
                  <c:v>1507.1034961710693</c:v>
                </c:pt>
                <c:pt idx="223">
                  <c:v>1536.3159706134559</c:v>
                </c:pt>
                <c:pt idx="224">
                  <c:v>1779.8815252002778</c:v>
                </c:pt>
                <c:pt idx="225">
                  <c:v>2083.0371961178162</c:v>
                </c:pt>
                <c:pt idx="226">
                  <c:v>1805.3858789473006</c:v>
                </c:pt>
                <c:pt idx="227">
                  <c:v>2130.4375798948163</c:v>
                </c:pt>
                <c:pt idx="228">
                  <c:v>2128.1640289661082</c:v>
                </c:pt>
                <c:pt idx="229">
                  <c:v>2187.4026020603442</c:v>
                </c:pt>
                <c:pt idx="230">
                  <c:v>2117.3934009197128</c:v>
                </c:pt>
                <c:pt idx="231">
                  <c:v>2065.6997761211478</c:v>
                </c:pt>
                <c:pt idx="232">
                  <c:v>1973.7380970918866</c:v>
                </c:pt>
                <c:pt idx="233">
                  <c:v>2053.2817202790211</c:v>
                </c:pt>
                <c:pt idx="234">
                  <c:v>1506.7545348243514</c:v>
                </c:pt>
                <c:pt idx="235">
                  <c:v>1535.6495364054242</c:v>
                </c:pt>
                <c:pt idx="236">
                  <c:v>1778.7270579624453</c:v>
                </c:pt>
                <c:pt idx="237">
                  <c:v>2081.2231708799081</c:v>
                </c:pt>
                <c:pt idx="238">
                  <c:v>1803.0566326902647</c:v>
                </c:pt>
                <c:pt idx="239">
                  <c:v>2128.2167585568727</c:v>
                </c:pt>
                <c:pt idx="240">
                  <c:v>2126.821393508093</c:v>
                </c:pt>
                <c:pt idx="241">
                  <c:v>2186.9641233694292</c:v>
                </c:pt>
                <c:pt idx="242">
                  <c:v>2116.8983749180115</c:v>
                </c:pt>
                <c:pt idx="243">
                  <c:v>2063.8070373152641</c:v>
                </c:pt>
                <c:pt idx="244">
                  <c:v>1969.6991425988856</c:v>
                </c:pt>
                <c:pt idx="245">
                  <c:v>2047.3449019608115</c:v>
                </c:pt>
                <c:pt idx="246">
                  <c:v>1499.8531955138872</c:v>
                </c:pt>
                <c:pt idx="247">
                  <c:v>1528.6009350489696</c:v>
                </c:pt>
                <c:pt idx="248">
                  <c:v>1771.856558815671</c:v>
                </c:pt>
                <c:pt idx="249">
                  <c:v>2074.5500466753892</c:v>
                </c:pt>
                <c:pt idx="250">
                  <c:v>1796.428612637518</c:v>
                </c:pt>
                <c:pt idx="251">
                  <c:v>2121.0940790389304</c:v>
                </c:pt>
                <c:pt idx="252">
                  <c:v>2118.5844283021756</c:v>
                </c:pt>
              </c:numCache>
            </c:numRef>
          </c:val>
        </c:ser>
        <c:marker val="1"/>
        <c:axId val="82538880"/>
        <c:axId val="82540800"/>
      </c:lineChart>
      <c:dateAx>
        <c:axId val="82538880"/>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2540800"/>
        <c:crosses val="autoZero"/>
        <c:auto val="1"/>
        <c:lblOffset val="100"/>
        <c:majorUnit val="12"/>
        <c:majorTimeUnit val="months"/>
      </c:dateAx>
      <c:valAx>
        <c:axId val="82540800"/>
        <c:scaling>
          <c:orientation val="minMax"/>
        </c:scaling>
        <c:axPos val="l"/>
        <c:majorGridlines/>
        <c:title>
          <c:tx>
            <c:rich>
              <a:bodyPr rot="-5400000" vert="horz"/>
              <a:lstStyle/>
              <a:p>
                <a:pPr>
                  <a:defRPr/>
                </a:pPr>
                <a:r>
                  <a:rPr lang="en-NZ" sz="1400">
                    <a:latin typeface="Arial" pitchFamily="34" charset="0"/>
                    <a:cs typeface="Arial" pitchFamily="34" charset="0"/>
                  </a:rPr>
                  <a:t>Reports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82538880"/>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Total Pre-Sentence Reports</a:t>
            </a:r>
          </a:p>
        </c:rich>
      </c:tx>
    </c:title>
    <c:plotArea>
      <c:layout/>
      <c:lineChart>
        <c:grouping val="standard"/>
        <c:ser>
          <c:idx val="0"/>
          <c:order val="0"/>
          <c:tx>
            <c:strRef>
              <c:f>'PoI data'!$L$1</c:f>
              <c:strCache>
                <c:ptCount val="1"/>
                <c:pt idx="0">
                  <c:v>Total reports</c:v>
                </c:pt>
              </c:strCache>
            </c:strRef>
          </c:tx>
          <c:spPr>
            <a:ln w="38100">
              <a:solidFill>
                <a:schemeClr val="tx2"/>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data'!$L$2:$L$266</c:f>
              <c:numCache>
                <c:formatCode>_-* #,##0_-;\-* #,##0_-;_-* "-"??_-;_-@_-</c:formatCode>
                <c:ptCount val="265"/>
                <c:pt idx="0">
                  <c:v>1630</c:v>
                </c:pt>
                <c:pt idx="1">
                  <c:v>1722</c:v>
                </c:pt>
                <c:pt idx="2">
                  <c:v>1722</c:v>
                </c:pt>
                <c:pt idx="3">
                  <c:v>1624</c:v>
                </c:pt>
                <c:pt idx="4">
                  <c:v>1451</c:v>
                </c:pt>
                <c:pt idx="5">
                  <c:v>1684</c:v>
                </c:pt>
                <c:pt idx="6">
                  <c:v>1333</c:v>
                </c:pt>
                <c:pt idx="7">
                  <c:v>1129</c:v>
                </c:pt>
                <c:pt idx="8">
                  <c:v>1533</c:v>
                </c:pt>
                <c:pt idx="9">
                  <c:v>1458</c:v>
                </c:pt>
                <c:pt idx="10">
                  <c:v>1612</c:v>
                </c:pt>
                <c:pt idx="11">
                  <c:v>1714</c:v>
                </c:pt>
                <c:pt idx="12">
                  <c:v>1601</c:v>
                </c:pt>
                <c:pt idx="13">
                  <c:v>1557</c:v>
                </c:pt>
                <c:pt idx="14">
                  <c:v>1662</c:v>
                </c:pt>
                <c:pt idx="15">
                  <c:v>1633</c:v>
                </c:pt>
                <c:pt idx="16">
                  <c:v>1537</c:v>
                </c:pt>
                <c:pt idx="17">
                  <c:v>1662</c:v>
                </c:pt>
                <c:pt idx="18">
                  <c:v>1256</c:v>
                </c:pt>
                <c:pt idx="19">
                  <c:v>1129</c:v>
                </c:pt>
                <c:pt idx="20">
                  <c:v>1509</c:v>
                </c:pt>
                <c:pt idx="21">
                  <c:v>1669</c:v>
                </c:pt>
                <c:pt idx="22">
                  <c:v>1318</c:v>
                </c:pt>
                <c:pt idx="23">
                  <c:v>1772</c:v>
                </c:pt>
                <c:pt idx="24">
                  <c:v>1586</c:v>
                </c:pt>
                <c:pt idx="25">
                  <c:v>1648</c:v>
                </c:pt>
                <c:pt idx="26">
                  <c:v>1797</c:v>
                </c:pt>
                <c:pt idx="27">
                  <c:v>1636</c:v>
                </c:pt>
                <c:pt idx="28">
                  <c:v>1592</c:v>
                </c:pt>
                <c:pt idx="29">
                  <c:v>1583</c:v>
                </c:pt>
                <c:pt idx="30">
                  <c:v>1239</c:v>
                </c:pt>
                <c:pt idx="31">
                  <c:v>1173</c:v>
                </c:pt>
                <c:pt idx="32">
                  <c:v>1477</c:v>
                </c:pt>
                <c:pt idx="33">
                  <c:v>1816</c:v>
                </c:pt>
                <c:pt idx="34">
                  <c:v>1453</c:v>
                </c:pt>
                <c:pt idx="35">
                  <c:v>1897</c:v>
                </c:pt>
                <c:pt idx="36">
                  <c:v>1663</c:v>
                </c:pt>
                <c:pt idx="37">
                  <c:v>1787</c:v>
                </c:pt>
                <c:pt idx="38">
                  <c:v>1999</c:v>
                </c:pt>
                <c:pt idx="39">
                  <c:v>1594</c:v>
                </c:pt>
                <c:pt idx="40">
                  <c:v>1751</c:v>
                </c:pt>
                <c:pt idx="41">
                  <c:v>2022</c:v>
                </c:pt>
                <c:pt idx="42">
                  <c:v>1396</c:v>
                </c:pt>
                <c:pt idx="43">
                  <c:v>1526</c:v>
                </c:pt>
                <c:pt idx="44">
                  <c:v>1879</c:v>
                </c:pt>
                <c:pt idx="45">
                  <c:v>1920</c:v>
                </c:pt>
                <c:pt idx="46">
                  <c:v>2108</c:v>
                </c:pt>
                <c:pt idx="47">
                  <c:v>2206</c:v>
                </c:pt>
                <c:pt idx="48">
                  <c:v>2121</c:v>
                </c:pt>
                <c:pt idx="49">
                  <c:v>2269</c:v>
                </c:pt>
                <c:pt idx="50">
                  <c:v>3326</c:v>
                </c:pt>
                <c:pt idx="51">
                  <c:v>3366</c:v>
                </c:pt>
                <c:pt idx="52">
                  <c:v>3687</c:v>
                </c:pt>
                <c:pt idx="53">
                  <c:v>3628</c:v>
                </c:pt>
                <c:pt idx="54">
                  <c:v>2762</c:v>
                </c:pt>
                <c:pt idx="55">
                  <c:v>2757</c:v>
                </c:pt>
                <c:pt idx="56">
                  <c:v>3312</c:v>
                </c:pt>
                <c:pt idx="57">
                  <c:v>3977</c:v>
                </c:pt>
                <c:pt idx="58">
                  <c:v>3944</c:v>
                </c:pt>
                <c:pt idx="59">
                  <c:v>4082</c:v>
                </c:pt>
                <c:pt idx="60">
                  <c:v>4109</c:v>
                </c:pt>
                <c:pt idx="61">
                  <c:v>3989</c:v>
                </c:pt>
                <c:pt idx="62">
                  <c:v>4382</c:v>
                </c:pt>
                <c:pt idx="63">
                  <c:v>4826</c:v>
                </c:pt>
                <c:pt idx="64">
                  <c:v>4785</c:v>
                </c:pt>
                <c:pt idx="65">
                  <c:v>5020</c:v>
                </c:pt>
                <c:pt idx="66">
                  <c:v>4289</c:v>
                </c:pt>
                <c:pt idx="67">
                  <c:v>3806</c:v>
                </c:pt>
                <c:pt idx="68">
                  <c:v>4612</c:v>
                </c:pt>
                <c:pt idx="69">
                  <c:v>5435</c:v>
                </c:pt>
                <c:pt idx="70">
                  <c:v>4457</c:v>
                </c:pt>
                <c:pt idx="71">
                  <c:v>5001</c:v>
                </c:pt>
                <c:pt idx="72">
                  <c:v>5126.5</c:v>
                </c:pt>
                <c:pt idx="73">
                  <c:v>5310</c:v>
                </c:pt>
                <c:pt idx="74">
                  <c:v>5049</c:v>
                </c:pt>
                <c:pt idx="75">
                  <c:v>4766</c:v>
                </c:pt>
                <c:pt idx="76">
                  <c:v>4511</c:v>
                </c:pt>
                <c:pt idx="77">
                  <c:v>4917</c:v>
                </c:pt>
                <c:pt idx="78">
                  <c:v>4154</c:v>
                </c:pt>
                <c:pt idx="79">
                  <c:v>3277</c:v>
                </c:pt>
                <c:pt idx="80">
                  <c:v>4606</c:v>
                </c:pt>
                <c:pt idx="81">
                  <c:v>4961</c:v>
                </c:pt>
                <c:pt idx="82">
                  <c:v>4190</c:v>
                </c:pt>
                <c:pt idx="83">
                  <c:v>4999</c:v>
                </c:pt>
                <c:pt idx="84">
                  <c:v>4491</c:v>
                </c:pt>
                <c:pt idx="85">
                  <c:v>4414</c:v>
                </c:pt>
                <c:pt idx="86">
                  <c:v>5124</c:v>
                </c:pt>
                <c:pt idx="87">
                  <c:v>5011</c:v>
                </c:pt>
                <c:pt idx="88">
                  <c:v>4509</c:v>
                </c:pt>
                <c:pt idx="89">
                  <c:v>4645</c:v>
                </c:pt>
                <c:pt idx="90">
                  <c:v>3520</c:v>
                </c:pt>
                <c:pt idx="91">
                  <c:v>3336</c:v>
                </c:pt>
                <c:pt idx="92">
                  <c:v>4206</c:v>
                </c:pt>
                <c:pt idx="93">
                  <c:v>4580</c:v>
                </c:pt>
                <c:pt idx="94">
                  <c:v>3291</c:v>
                </c:pt>
                <c:pt idx="95">
                  <c:v>4624</c:v>
                </c:pt>
                <c:pt idx="96">
                  <c:v>3962</c:v>
                </c:pt>
                <c:pt idx="97">
                  <c:v>3984</c:v>
                </c:pt>
                <c:pt idx="98">
                  <c:v>4419</c:v>
                </c:pt>
                <c:pt idx="99">
                  <c:v>3896</c:v>
                </c:pt>
                <c:pt idx="100">
                  <c:v>4063</c:v>
                </c:pt>
                <c:pt idx="101">
                  <c:v>4201</c:v>
                </c:pt>
                <c:pt idx="102">
                  <c:v>3035</c:v>
                </c:pt>
                <c:pt idx="103">
                  <c:v>3461</c:v>
                </c:pt>
                <c:pt idx="104">
                  <c:v>3709</c:v>
                </c:pt>
                <c:pt idx="105">
                  <c:v>3757</c:v>
                </c:pt>
                <c:pt idx="106">
                  <c:v>3840</c:v>
                </c:pt>
                <c:pt idx="107">
                  <c:v>4210</c:v>
                </c:pt>
                <c:pt idx="108">
                  <c:v>3679</c:v>
                </c:pt>
                <c:pt idx="109">
                  <c:v>4125</c:v>
                </c:pt>
                <c:pt idx="110">
                  <c:v>3629</c:v>
                </c:pt>
                <c:pt idx="111">
                  <c:v>3280</c:v>
                </c:pt>
                <c:pt idx="112">
                  <c:v>3445</c:v>
                </c:pt>
                <c:pt idx="113">
                  <c:v>3303</c:v>
                </c:pt>
                <c:pt idx="114">
                  <c:v>2456</c:v>
                </c:pt>
                <c:pt idx="115">
                  <c:v>2916</c:v>
                </c:pt>
                <c:pt idx="116">
                  <c:v>2941</c:v>
                </c:pt>
                <c:pt idx="117">
                  <c:v>3343</c:v>
                </c:pt>
                <c:pt idx="118">
                  <c:v>3130</c:v>
                </c:pt>
                <c:pt idx="119">
                  <c:v>3527</c:v>
                </c:pt>
                <c:pt idx="120">
                  <c:v>3171</c:v>
                </c:pt>
                <c:pt idx="121">
                  <c:v>3661</c:v>
                </c:pt>
                <c:pt idx="122">
                  <c:v>3456</c:v>
                </c:pt>
                <c:pt idx="123">
                  <c:v>3581</c:v>
                </c:pt>
                <c:pt idx="124">
                  <c:v>3573</c:v>
                </c:pt>
                <c:pt idx="125">
                  <c:v>3281</c:v>
                </c:pt>
                <c:pt idx="126">
                  <c:v>2762</c:v>
                </c:pt>
                <c:pt idx="127">
                  <c:v>2757</c:v>
                </c:pt>
                <c:pt idx="128">
                  <c:v>3187</c:v>
                </c:pt>
                <c:pt idx="129">
                  <c:v>3581</c:v>
                </c:pt>
                <c:pt idx="130">
                  <c:v>2920</c:v>
                </c:pt>
                <c:pt idx="131">
                  <c:v>3264</c:v>
                </c:pt>
                <c:pt idx="132">
                  <c:v>3522</c:v>
                </c:pt>
                <c:pt idx="133">
                  <c:v>4468</c:v>
                </c:pt>
                <c:pt idx="134">
                  <c:v>3873</c:v>
                </c:pt>
                <c:pt idx="135">
                  <c:v>3818</c:v>
                </c:pt>
                <c:pt idx="136">
                  <c:v>3377</c:v>
                </c:pt>
                <c:pt idx="137">
                  <c:v>3604</c:v>
                </c:pt>
                <c:pt idx="138">
                  <c:v>3282</c:v>
                </c:pt>
                <c:pt idx="139">
                  <c:v>2882</c:v>
                </c:pt>
                <c:pt idx="140">
                  <c:v>3454</c:v>
                </c:pt>
                <c:pt idx="141">
                  <c:v>3627</c:v>
                </c:pt>
                <c:pt idx="142">
                  <c:v>3537</c:v>
                </c:pt>
                <c:pt idx="143">
                  <c:v>4106</c:v>
                </c:pt>
                <c:pt idx="144">
                  <c:v>3725</c:v>
                </c:pt>
                <c:pt idx="145">
                  <c:v>3738</c:v>
                </c:pt>
                <c:pt idx="146">
                  <c:v>3997</c:v>
                </c:pt>
                <c:pt idx="147">
                  <c:v>4092</c:v>
                </c:pt>
              </c:numCache>
            </c:numRef>
          </c:val>
        </c:ser>
        <c:ser>
          <c:idx val="2"/>
          <c:order val="1"/>
          <c:tx>
            <c:strRef>
              <c:f>'PoI data'!$P$1</c:f>
              <c:strCache>
                <c:ptCount val="1"/>
                <c:pt idx="0">
                  <c:v>Forecast 2016</c:v>
                </c:pt>
              </c:strCache>
            </c:strRef>
          </c:tx>
          <c:spPr>
            <a:ln w="31750">
              <a:solidFill>
                <a:schemeClr val="tx2">
                  <a:lumMod val="60000"/>
                  <a:lumOff val="40000"/>
                </a:schemeClr>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data'!$P$2:$P$266</c:f>
              <c:numCache>
                <c:formatCode>_-* #,##0_-;\-* #,##0_-;_-* "-"??_-;_-@_-</c:formatCode>
                <c:ptCount val="265"/>
                <c:pt idx="148">
                  <c:v>4243.9231316878686</c:v>
                </c:pt>
                <c:pt idx="149">
                  <c:v>4256.538628481836</c:v>
                </c:pt>
                <c:pt idx="150">
                  <c:v>3607.3539217806733</c:v>
                </c:pt>
                <c:pt idx="151">
                  <c:v>3303.7854296299902</c:v>
                </c:pt>
                <c:pt idx="152">
                  <c:v>3962.0065737877439</c:v>
                </c:pt>
                <c:pt idx="153">
                  <c:v>4122.7053753663149</c:v>
                </c:pt>
                <c:pt idx="154">
                  <c:v>3848.7553219246433</c:v>
                </c:pt>
                <c:pt idx="155">
                  <c:v>4276.738672579535</c:v>
                </c:pt>
                <c:pt idx="156">
                  <c:v>3941.4649568864743</c:v>
                </c:pt>
                <c:pt idx="157">
                  <c:v>4302.359325020785</c:v>
                </c:pt>
                <c:pt idx="158">
                  <c:v>4334.5290867483664</c:v>
                </c:pt>
                <c:pt idx="159">
                  <c:v>4191.6398070054411</c:v>
                </c:pt>
                <c:pt idx="160">
                  <c:v>4207.0323310452914</c:v>
                </c:pt>
                <c:pt idx="161">
                  <c:v>4126.5448091371782</c:v>
                </c:pt>
                <c:pt idx="162">
                  <c:v>3555.0764420009455</c:v>
                </c:pt>
                <c:pt idx="163">
                  <c:v>3275.1646769085069</c:v>
                </c:pt>
                <c:pt idx="164">
                  <c:v>3913.608430761104</c:v>
                </c:pt>
                <c:pt idx="165">
                  <c:v>4115.0185018808497</c:v>
                </c:pt>
                <c:pt idx="166">
                  <c:v>3828.7514236838351</c:v>
                </c:pt>
                <c:pt idx="167">
                  <c:v>4280.7633841274974</c:v>
                </c:pt>
                <c:pt idx="168">
                  <c:v>3970.557267912066</c:v>
                </c:pt>
                <c:pt idx="169">
                  <c:v>4304.2155644344657</c:v>
                </c:pt>
                <c:pt idx="170">
                  <c:v>4377.009793187206</c:v>
                </c:pt>
                <c:pt idx="171">
                  <c:v>4239.347382084371</c:v>
                </c:pt>
                <c:pt idx="172">
                  <c:v>4271.3685468861831</c:v>
                </c:pt>
                <c:pt idx="173">
                  <c:v>4217.910990249824</c:v>
                </c:pt>
                <c:pt idx="174">
                  <c:v>3653.630413640959</c:v>
                </c:pt>
                <c:pt idx="175">
                  <c:v>3299.8241320312413</c:v>
                </c:pt>
                <c:pt idx="176">
                  <c:v>3952.9671916530297</c:v>
                </c:pt>
                <c:pt idx="177">
                  <c:v>4158.4375481591214</c:v>
                </c:pt>
                <c:pt idx="178">
                  <c:v>3884.4949175958341</c:v>
                </c:pt>
                <c:pt idx="179">
                  <c:v>4339.473015186044</c:v>
                </c:pt>
                <c:pt idx="180">
                  <c:v>4035.2150491121747</c:v>
                </c:pt>
                <c:pt idx="181">
                  <c:v>4372.6587263903821</c:v>
                </c:pt>
                <c:pt idx="182">
                  <c:v>4439.6675199440288</c:v>
                </c:pt>
                <c:pt idx="183">
                  <c:v>4303.1628328778179</c:v>
                </c:pt>
                <c:pt idx="184">
                  <c:v>4332.463371972497</c:v>
                </c:pt>
                <c:pt idx="185">
                  <c:v>4271.8787237230908</c:v>
                </c:pt>
                <c:pt idx="186">
                  <c:v>3703.278746613938</c:v>
                </c:pt>
                <c:pt idx="187">
                  <c:v>3362.2578993210373</c:v>
                </c:pt>
                <c:pt idx="188">
                  <c:v>4006.1836024607073</c:v>
                </c:pt>
                <c:pt idx="189">
                  <c:v>4203.6458770747513</c:v>
                </c:pt>
                <c:pt idx="190">
                  <c:v>3919.9752427595135</c:v>
                </c:pt>
                <c:pt idx="191">
                  <c:v>4368.8476686536433</c:v>
                </c:pt>
                <c:pt idx="192">
                  <c:v>4059.5005269715175</c:v>
                </c:pt>
                <c:pt idx="193">
                  <c:v>4393.0538697228285</c:v>
                </c:pt>
                <c:pt idx="194">
                  <c:v>4456.9136865025439</c:v>
                </c:pt>
                <c:pt idx="195">
                  <c:v>4311.529896237621</c:v>
                </c:pt>
                <c:pt idx="196">
                  <c:v>4331.4485361181087</c:v>
                </c:pt>
                <c:pt idx="197">
                  <c:v>4263.7639783628392</c:v>
                </c:pt>
                <c:pt idx="198">
                  <c:v>3690.7727233843407</c:v>
                </c:pt>
                <c:pt idx="199">
                  <c:v>3349.1877385973671</c:v>
                </c:pt>
                <c:pt idx="200">
                  <c:v>3995.5924144852506</c:v>
                </c:pt>
                <c:pt idx="201">
                  <c:v>4196.3849261422074</c:v>
                </c:pt>
                <c:pt idx="202">
                  <c:v>3916.6720982965339</c:v>
                </c:pt>
                <c:pt idx="203">
                  <c:v>4367.9332889540474</c:v>
                </c:pt>
                <c:pt idx="204">
                  <c:v>4059.7961770424899</c:v>
                </c:pt>
                <c:pt idx="205">
                  <c:v>4394.0152428287947</c:v>
                </c:pt>
                <c:pt idx="206">
                  <c:v>4460.3565469451032</c:v>
                </c:pt>
                <c:pt idx="207">
                  <c:v>4322.3920850019877</c:v>
                </c:pt>
                <c:pt idx="208">
                  <c:v>4351.3086939906698</c:v>
                </c:pt>
                <c:pt idx="209">
                  <c:v>4291.9261697814145</c:v>
                </c:pt>
                <c:pt idx="210">
                  <c:v>3724.6854387270505</c:v>
                </c:pt>
                <c:pt idx="211">
                  <c:v>3385.6793080964326</c:v>
                </c:pt>
                <c:pt idx="212">
                  <c:v>4032.8416228644378</c:v>
                </c:pt>
                <c:pt idx="213">
                  <c:v>4233.9714482944455</c:v>
                </c:pt>
                <c:pt idx="214">
                  <c:v>3954.056932933494</c:v>
                </c:pt>
                <c:pt idx="215">
                  <c:v>4404.9783610056757</c:v>
                </c:pt>
                <c:pt idx="216">
                  <c:v>4095.8360424812226</c:v>
                </c:pt>
                <c:pt idx="217">
                  <c:v>4429.1831410963205</c:v>
                </c:pt>
                <c:pt idx="218">
                  <c:v>4494.6119709319037</c:v>
                </c:pt>
                <c:pt idx="219">
                  <c:v>4354.8639042965933</c:v>
                </c:pt>
                <c:pt idx="220">
                  <c:v>4382.3608451655791</c:v>
                </c:pt>
                <c:pt idx="221">
                  <c:v>4321.3842449284875</c:v>
                </c:pt>
                <c:pt idx="222">
                  <c:v>3752.369516476117</c:v>
                </c:pt>
                <c:pt idx="223">
                  <c:v>3412.277500034912</c:v>
                </c:pt>
                <c:pt idx="224">
                  <c:v>4058.741164124277</c:v>
                </c:pt>
                <c:pt idx="225">
                  <c:v>4259.4809307824016</c:v>
                </c:pt>
                <c:pt idx="226">
                  <c:v>3979.275621482836</c:v>
                </c:pt>
                <c:pt idx="227">
                  <c:v>4429.5942135952864</c:v>
                </c:pt>
                <c:pt idx="228">
                  <c:v>4119.9019283246953</c:v>
                </c:pt>
                <c:pt idx="229">
                  <c:v>4452.5376902859716</c:v>
                </c:pt>
                <c:pt idx="230">
                  <c:v>4517.3843680342889</c:v>
                </c:pt>
                <c:pt idx="231">
                  <c:v>4377.8806834258958</c:v>
                </c:pt>
                <c:pt idx="232">
                  <c:v>4405.7098889031158</c:v>
                </c:pt>
                <c:pt idx="233">
                  <c:v>4345.1221504184205</c:v>
                </c:pt>
                <c:pt idx="234">
                  <c:v>3776.172554167516</c:v>
                </c:pt>
                <c:pt idx="235">
                  <c:v>3435.004484462288</c:v>
                </c:pt>
                <c:pt idx="236">
                  <c:v>4079.3339239517559</c:v>
                </c:pt>
                <c:pt idx="237">
                  <c:v>4277.0187813358916</c:v>
                </c:pt>
                <c:pt idx="238">
                  <c:v>3994.2598511712172</c:v>
                </c:pt>
                <c:pt idx="239">
                  <c:v>4444.2659911233141</c:v>
                </c:pt>
                <c:pt idx="240">
                  <c:v>4136.7622432999488</c:v>
                </c:pt>
                <c:pt idx="241">
                  <c:v>4471.9665990842959</c:v>
                </c:pt>
                <c:pt idx="242">
                  <c:v>4536.8645773258095</c:v>
                </c:pt>
                <c:pt idx="243">
                  <c:v>4393.2576010152497</c:v>
                </c:pt>
                <c:pt idx="244">
                  <c:v>4414.6087278913046</c:v>
                </c:pt>
                <c:pt idx="245">
                  <c:v>4348.1886534182004</c:v>
                </c:pt>
                <c:pt idx="246">
                  <c:v>3776.3365461392041</c:v>
                </c:pt>
                <c:pt idx="247">
                  <c:v>3435.3893913049615</c:v>
                </c:pt>
                <c:pt idx="248">
                  <c:v>4081.9017449692756</c:v>
                </c:pt>
                <c:pt idx="249">
                  <c:v>4282.4388143720153</c:v>
                </c:pt>
                <c:pt idx="250">
                  <c:v>4002.3952417206638</c:v>
                </c:pt>
                <c:pt idx="251">
                  <c:v>4453.0801636392071</c:v>
                </c:pt>
                <c:pt idx="252">
                  <c:v>4143.8293012981612</c:v>
                </c:pt>
                <c:pt idx="253">
                  <c:v>4477.155157350031</c:v>
                </c:pt>
                <c:pt idx="254">
                  <c:v>4542.8595888808786</c:v>
                </c:pt>
                <c:pt idx="255">
                  <c:v>4404.0097400631466</c:v>
                </c:pt>
                <c:pt idx="256">
                  <c:v>4432.3281952849775</c:v>
                </c:pt>
                <c:pt idx="257">
                  <c:v>4372.1105246203042</c:v>
                </c:pt>
                <c:pt idx="258">
                  <c:v>3803.720985394858</c:v>
                </c:pt>
                <c:pt idx="259">
                  <c:v>3463.6795049219986</c:v>
                </c:pt>
                <c:pt idx="260">
                  <c:v>4110.2302259980061</c:v>
                </c:pt>
                <c:pt idx="261">
                  <c:v>4310.8575963775238</c:v>
                </c:pt>
                <c:pt idx="262">
                  <c:v>4030.5847227586319</c:v>
                </c:pt>
                <c:pt idx="263">
                  <c:v>4481.4800201933685</c:v>
                </c:pt>
                <c:pt idx="264">
                  <c:v>4172.9259140381164</c:v>
                </c:pt>
              </c:numCache>
            </c:numRef>
          </c:val>
        </c:ser>
        <c:ser>
          <c:idx val="1"/>
          <c:order val="2"/>
          <c:tx>
            <c:strRef>
              <c:f>'PoI data'!$N$1</c:f>
              <c:strCache>
                <c:ptCount val="1"/>
                <c:pt idx="0">
                  <c:v>Forecast 2015</c:v>
                </c:pt>
              </c:strCache>
            </c:strRef>
          </c:tx>
          <c:spPr>
            <a:ln w="31750">
              <a:solidFill>
                <a:srgbClr val="92D050"/>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data'!$N$2:$N$266</c:f>
              <c:numCache>
                <c:formatCode>_-* #,##0_-;\-* #,##0_-;_-* "-"??_-;_-@_-</c:formatCode>
                <c:ptCount val="265"/>
                <c:pt idx="137">
                  <c:v>3469.7647754633017</c:v>
                </c:pt>
                <c:pt idx="138">
                  <c:v>2731.4681088579655</c:v>
                </c:pt>
                <c:pt idx="139">
                  <c:v>2778.7307539237354</c:v>
                </c:pt>
                <c:pt idx="140">
                  <c:v>3264.6132890825402</c:v>
                </c:pt>
                <c:pt idx="141">
                  <c:v>3588.1561278983336</c:v>
                </c:pt>
                <c:pt idx="142">
                  <c:v>2999.3828432658347</c:v>
                </c:pt>
                <c:pt idx="143">
                  <c:v>3567.4811132393133</c:v>
                </c:pt>
                <c:pt idx="144">
                  <c:v>3293.2819631570687</c:v>
                </c:pt>
                <c:pt idx="145">
                  <c:v>3648.4299597338431</c:v>
                </c:pt>
                <c:pt idx="146">
                  <c:v>3636.8682678161836</c:v>
                </c:pt>
                <c:pt idx="147">
                  <c:v>3441.5041695010295</c:v>
                </c:pt>
                <c:pt idx="148">
                  <c:v>3331.1874724313902</c:v>
                </c:pt>
                <c:pt idx="149">
                  <c:v>3319.1123058207822</c:v>
                </c:pt>
                <c:pt idx="150">
                  <c:v>2557.6936167196336</c:v>
                </c:pt>
                <c:pt idx="151">
                  <c:v>2714.2578331408695</c:v>
                </c:pt>
                <c:pt idx="152">
                  <c:v>3219.3764019217047</c:v>
                </c:pt>
                <c:pt idx="153">
                  <c:v>3507.9374889755877</c:v>
                </c:pt>
                <c:pt idx="154">
                  <c:v>2957.3453131547271</c:v>
                </c:pt>
                <c:pt idx="155">
                  <c:v>3518.0043183694506</c:v>
                </c:pt>
                <c:pt idx="156">
                  <c:v>3244.9272335043188</c:v>
                </c:pt>
                <c:pt idx="157">
                  <c:v>3611.1794468383478</c:v>
                </c:pt>
                <c:pt idx="158">
                  <c:v>3591.4974893664357</c:v>
                </c:pt>
                <c:pt idx="159">
                  <c:v>3405.7620421822944</c:v>
                </c:pt>
                <c:pt idx="160">
                  <c:v>3304.4941670339094</c:v>
                </c:pt>
                <c:pt idx="161">
                  <c:v>3293.4578943716901</c:v>
                </c:pt>
                <c:pt idx="162">
                  <c:v>2536.2447285344392</c:v>
                </c:pt>
                <c:pt idx="163">
                  <c:v>2699.1891708371913</c:v>
                </c:pt>
                <c:pt idx="164">
                  <c:v>3203.0970911085378</c:v>
                </c:pt>
                <c:pt idx="165">
                  <c:v>3490.8126380476924</c:v>
                </c:pt>
                <c:pt idx="166">
                  <c:v>2942.8040533182111</c:v>
                </c:pt>
                <c:pt idx="167">
                  <c:v>3504.23467832291</c:v>
                </c:pt>
                <c:pt idx="168">
                  <c:v>3227.2653165169313</c:v>
                </c:pt>
                <c:pt idx="169">
                  <c:v>3597.617147996963</c:v>
                </c:pt>
                <c:pt idx="170">
                  <c:v>3577.6837772804033</c:v>
                </c:pt>
                <c:pt idx="171">
                  <c:v>3389.2567753840904</c:v>
                </c:pt>
                <c:pt idx="172">
                  <c:v>3291.4620837403836</c:v>
                </c:pt>
                <c:pt idx="173">
                  <c:v>3279.5004806643437</c:v>
                </c:pt>
                <c:pt idx="174">
                  <c:v>2522.6645993020857</c:v>
                </c:pt>
                <c:pt idx="175">
                  <c:v>2686.3155924397879</c:v>
                </c:pt>
                <c:pt idx="176">
                  <c:v>3189.9667368883415</c:v>
                </c:pt>
                <c:pt idx="177">
                  <c:v>3479.2086183562415</c:v>
                </c:pt>
                <c:pt idx="178">
                  <c:v>2931.7573205180929</c:v>
                </c:pt>
                <c:pt idx="179">
                  <c:v>3492.7439476518293</c:v>
                </c:pt>
                <c:pt idx="180">
                  <c:v>3218.4932263549954</c:v>
                </c:pt>
                <c:pt idx="181">
                  <c:v>3587.9886162171165</c:v>
                </c:pt>
                <c:pt idx="182">
                  <c:v>3567.8722371862068</c:v>
                </c:pt>
                <c:pt idx="183">
                  <c:v>3381.7591540266103</c:v>
                </c:pt>
                <c:pt idx="184">
                  <c:v>3283.2995299850627</c:v>
                </c:pt>
                <c:pt idx="185">
                  <c:v>3271.7345340798447</c:v>
                </c:pt>
                <c:pt idx="186">
                  <c:v>2515.5040384479539</c:v>
                </c:pt>
                <c:pt idx="187">
                  <c:v>2678.5743395717691</c:v>
                </c:pt>
                <c:pt idx="188">
                  <c:v>3181.3314395849948</c:v>
                </c:pt>
                <c:pt idx="189">
                  <c:v>3469.1143539770865</c:v>
                </c:pt>
                <c:pt idx="190">
                  <c:v>2920.440554669738</c:v>
                </c:pt>
                <c:pt idx="191">
                  <c:v>3481.6953318931169</c:v>
                </c:pt>
                <c:pt idx="192">
                  <c:v>3208.3205830504612</c:v>
                </c:pt>
                <c:pt idx="193">
                  <c:v>3584.1339477273677</c:v>
                </c:pt>
                <c:pt idx="194">
                  <c:v>3564.1763735046688</c:v>
                </c:pt>
                <c:pt idx="195">
                  <c:v>3374.7497487935962</c:v>
                </c:pt>
                <c:pt idx="196">
                  <c:v>3272.489980333633</c:v>
                </c:pt>
                <c:pt idx="197">
                  <c:v>3257.1050659355542</c:v>
                </c:pt>
                <c:pt idx="198">
                  <c:v>2498.7915724324785</c:v>
                </c:pt>
                <c:pt idx="199">
                  <c:v>2662.0406686898095</c:v>
                </c:pt>
                <c:pt idx="200">
                  <c:v>3166.1129918022016</c:v>
                </c:pt>
                <c:pt idx="201">
                  <c:v>3455.6638621143375</c:v>
                </c:pt>
                <c:pt idx="202">
                  <c:v>2908.4501466653801</c:v>
                </c:pt>
                <c:pt idx="203">
                  <c:v>3469.8996534197668</c:v>
                </c:pt>
                <c:pt idx="204">
                  <c:v>3195.5666072494673</c:v>
                </c:pt>
                <c:pt idx="205">
                  <c:v>3569.804779503369</c:v>
                </c:pt>
                <c:pt idx="206">
                  <c:v>3550.0937117305248</c:v>
                </c:pt>
                <c:pt idx="207">
                  <c:v>3363.7628016752806</c:v>
                </c:pt>
                <c:pt idx="208">
                  <c:v>3265.6054957362453</c:v>
                </c:pt>
                <c:pt idx="209">
                  <c:v>3254.1713171779966</c:v>
                </c:pt>
                <c:pt idx="210">
                  <c:v>2498.2154683424774</c:v>
                </c:pt>
                <c:pt idx="211">
                  <c:v>2662.0493386097269</c:v>
                </c:pt>
                <c:pt idx="212">
                  <c:v>3166.0055830821116</c:v>
                </c:pt>
                <c:pt idx="213">
                  <c:v>3455.4690722611367</c:v>
                </c:pt>
                <c:pt idx="214">
                  <c:v>2908.0629415916669</c:v>
                </c:pt>
                <c:pt idx="215">
                  <c:v>3469.2290467947741</c:v>
                </c:pt>
                <c:pt idx="216">
                  <c:v>3194.3365618914904</c:v>
                </c:pt>
                <c:pt idx="217">
                  <c:v>3568.1390287326644</c:v>
                </c:pt>
                <c:pt idx="218">
                  <c:v>3548.0003885638334</c:v>
                </c:pt>
                <c:pt idx="219">
                  <c:v>3361.210750778529</c:v>
                </c:pt>
                <c:pt idx="220">
                  <c:v>3262.9715358945268</c:v>
                </c:pt>
                <c:pt idx="221">
                  <c:v>3251.3853526149924</c:v>
                </c:pt>
                <c:pt idx="222">
                  <c:v>2495.1801487528373</c:v>
                </c:pt>
                <c:pt idx="223">
                  <c:v>2658.9684237887791</c:v>
                </c:pt>
                <c:pt idx="224">
                  <c:v>3162.9192231079687</c:v>
                </c:pt>
                <c:pt idx="225">
                  <c:v>3452.3224564379598</c:v>
                </c:pt>
                <c:pt idx="226">
                  <c:v>2904.9946576017546</c:v>
                </c:pt>
                <c:pt idx="227">
                  <c:v>3466.4574752458648</c:v>
                </c:pt>
                <c:pt idx="228">
                  <c:v>3192.1537758395389</c:v>
                </c:pt>
                <c:pt idx="229">
                  <c:v>3566.5906305445133</c:v>
                </c:pt>
                <c:pt idx="230">
                  <c:v>3547.0241621557425</c:v>
                </c:pt>
                <c:pt idx="231">
                  <c:v>3360.6551444300153</c:v>
                </c:pt>
                <c:pt idx="232">
                  <c:v>3262.4929899455738</c:v>
                </c:pt>
                <c:pt idx="233">
                  <c:v>3250.8734894122699</c:v>
                </c:pt>
                <c:pt idx="234">
                  <c:v>2494.5154270147095</c:v>
                </c:pt>
                <c:pt idx="235">
                  <c:v>2657.7572996343597</c:v>
                </c:pt>
                <c:pt idx="236">
                  <c:v>3160.8705966240805</c:v>
                </c:pt>
                <c:pt idx="237">
                  <c:v>3449.1360046289005</c:v>
                </c:pt>
                <c:pt idx="238">
                  <c:v>2900.9153158610934</c:v>
                </c:pt>
                <c:pt idx="239">
                  <c:v>3462.5561920341411</c:v>
                </c:pt>
                <c:pt idx="240">
                  <c:v>3189.7501977666097</c:v>
                </c:pt>
                <c:pt idx="241">
                  <c:v>3565.7367746571099</c:v>
                </c:pt>
                <c:pt idx="242">
                  <c:v>3546.0776018087572</c:v>
                </c:pt>
                <c:pt idx="243">
                  <c:v>3357.3115072333449</c:v>
                </c:pt>
                <c:pt idx="244">
                  <c:v>3255.4680154312273</c:v>
                </c:pt>
                <c:pt idx="245">
                  <c:v>3240.5908751120573</c:v>
                </c:pt>
                <c:pt idx="246">
                  <c:v>2482.5754867518135</c:v>
                </c:pt>
                <c:pt idx="247">
                  <c:v>2645.5625971526943</c:v>
                </c:pt>
                <c:pt idx="248">
                  <c:v>3148.9795004490211</c:v>
                </c:pt>
                <c:pt idx="249">
                  <c:v>3437.5858843039841</c:v>
                </c:pt>
                <c:pt idx="250">
                  <c:v>2889.4489359767167</c:v>
                </c:pt>
                <c:pt idx="251">
                  <c:v>3450.2482039801284</c:v>
                </c:pt>
                <c:pt idx="252">
                  <c:v>3175.537481991978</c:v>
                </c:pt>
              </c:numCache>
            </c:numRef>
          </c:val>
        </c:ser>
        <c:marker val="1"/>
        <c:axId val="82911616"/>
        <c:axId val="82913536"/>
      </c:lineChart>
      <c:dateAx>
        <c:axId val="8291161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2913536"/>
        <c:crosses val="autoZero"/>
        <c:auto val="1"/>
        <c:lblOffset val="100"/>
        <c:majorUnit val="12"/>
        <c:majorTimeUnit val="months"/>
      </c:dateAx>
      <c:valAx>
        <c:axId val="82913536"/>
        <c:scaling>
          <c:orientation val="minMax"/>
        </c:scaling>
        <c:axPos val="l"/>
        <c:majorGridlines/>
        <c:title>
          <c:tx>
            <c:rich>
              <a:bodyPr rot="-5400000" vert="horz"/>
              <a:lstStyle/>
              <a:p>
                <a:pPr>
                  <a:defRPr/>
                </a:pPr>
                <a:r>
                  <a:rPr lang="en-NZ" sz="1200">
                    <a:latin typeface="Arial" pitchFamily="34" charset="0"/>
                    <a:cs typeface="Arial" pitchFamily="34" charset="0"/>
                  </a:rPr>
                  <a:t>Reports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8291161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Pre-Release Enquiries</a:t>
            </a:r>
          </a:p>
        </c:rich>
      </c:tx>
    </c:title>
    <c:plotArea>
      <c:layout/>
      <c:lineChart>
        <c:grouping val="standard"/>
        <c:ser>
          <c:idx val="0"/>
          <c:order val="0"/>
          <c:tx>
            <c:strRef>
              <c:f>'PoI data'!$Q$1</c:f>
              <c:strCache>
                <c:ptCount val="1"/>
                <c:pt idx="0">
                  <c:v>Pre-Release Enquiries</c:v>
                </c:pt>
              </c:strCache>
            </c:strRef>
          </c:tx>
          <c:spPr>
            <a:ln w="38100">
              <a:solidFill>
                <a:schemeClr val="tx2"/>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data'!$Q$2:$Q$266</c:f>
              <c:numCache>
                <c:formatCode>_-* #,##0_-;\-* #,##0_-;_-* "-"??_-;_-@_-</c:formatCode>
                <c:ptCount val="265"/>
                <c:pt idx="50">
                  <c:v>516</c:v>
                </c:pt>
                <c:pt idx="51">
                  <c:v>541</c:v>
                </c:pt>
                <c:pt idx="52">
                  <c:v>530</c:v>
                </c:pt>
                <c:pt idx="53">
                  <c:v>391</c:v>
                </c:pt>
                <c:pt idx="54">
                  <c:v>471</c:v>
                </c:pt>
                <c:pt idx="55">
                  <c:v>462</c:v>
                </c:pt>
                <c:pt idx="56">
                  <c:v>414</c:v>
                </c:pt>
                <c:pt idx="57">
                  <c:v>466</c:v>
                </c:pt>
                <c:pt idx="58">
                  <c:v>477</c:v>
                </c:pt>
                <c:pt idx="59">
                  <c:v>540</c:v>
                </c:pt>
                <c:pt idx="60">
                  <c:v>458</c:v>
                </c:pt>
                <c:pt idx="61">
                  <c:v>456</c:v>
                </c:pt>
                <c:pt idx="62">
                  <c:v>458</c:v>
                </c:pt>
                <c:pt idx="63">
                  <c:v>481</c:v>
                </c:pt>
                <c:pt idx="64">
                  <c:v>517</c:v>
                </c:pt>
                <c:pt idx="65">
                  <c:v>424</c:v>
                </c:pt>
                <c:pt idx="66">
                  <c:v>555</c:v>
                </c:pt>
                <c:pt idx="67">
                  <c:v>472</c:v>
                </c:pt>
                <c:pt idx="68">
                  <c:v>439</c:v>
                </c:pt>
                <c:pt idx="69">
                  <c:v>573</c:v>
                </c:pt>
                <c:pt idx="70">
                  <c:v>500</c:v>
                </c:pt>
                <c:pt idx="71">
                  <c:v>479</c:v>
                </c:pt>
                <c:pt idx="72">
                  <c:v>586</c:v>
                </c:pt>
                <c:pt idx="73">
                  <c:v>511</c:v>
                </c:pt>
                <c:pt idx="74">
                  <c:v>508</c:v>
                </c:pt>
                <c:pt idx="75">
                  <c:v>587</c:v>
                </c:pt>
                <c:pt idx="76">
                  <c:v>536</c:v>
                </c:pt>
                <c:pt idx="77">
                  <c:v>543</c:v>
                </c:pt>
                <c:pt idx="78">
                  <c:v>592</c:v>
                </c:pt>
                <c:pt idx="79">
                  <c:v>417</c:v>
                </c:pt>
                <c:pt idx="80">
                  <c:v>389</c:v>
                </c:pt>
                <c:pt idx="81">
                  <c:v>536</c:v>
                </c:pt>
                <c:pt idx="82">
                  <c:v>478</c:v>
                </c:pt>
                <c:pt idx="83">
                  <c:v>479</c:v>
                </c:pt>
                <c:pt idx="84">
                  <c:v>541</c:v>
                </c:pt>
                <c:pt idx="85">
                  <c:v>514</c:v>
                </c:pt>
                <c:pt idx="86">
                  <c:v>461</c:v>
                </c:pt>
                <c:pt idx="87">
                  <c:v>592</c:v>
                </c:pt>
                <c:pt idx="88">
                  <c:v>579</c:v>
                </c:pt>
                <c:pt idx="89">
                  <c:v>513</c:v>
                </c:pt>
                <c:pt idx="90">
                  <c:v>621</c:v>
                </c:pt>
                <c:pt idx="91">
                  <c:v>442</c:v>
                </c:pt>
                <c:pt idx="92">
                  <c:v>428</c:v>
                </c:pt>
                <c:pt idx="93">
                  <c:v>630</c:v>
                </c:pt>
                <c:pt idx="94">
                  <c:v>404</c:v>
                </c:pt>
                <c:pt idx="95">
                  <c:v>537</c:v>
                </c:pt>
                <c:pt idx="96">
                  <c:v>528</c:v>
                </c:pt>
                <c:pt idx="97">
                  <c:v>507</c:v>
                </c:pt>
                <c:pt idx="98">
                  <c:v>566</c:v>
                </c:pt>
                <c:pt idx="99">
                  <c:v>559</c:v>
                </c:pt>
                <c:pt idx="100">
                  <c:v>468</c:v>
                </c:pt>
                <c:pt idx="101">
                  <c:v>460</c:v>
                </c:pt>
                <c:pt idx="102">
                  <c:v>555</c:v>
                </c:pt>
                <c:pt idx="103">
                  <c:v>428</c:v>
                </c:pt>
                <c:pt idx="104">
                  <c:v>439</c:v>
                </c:pt>
                <c:pt idx="105">
                  <c:v>516</c:v>
                </c:pt>
                <c:pt idx="106">
                  <c:v>455</c:v>
                </c:pt>
                <c:pt idx="107">
                  <c:v>594</c:v>
                </c:pt>
                <c:pt idx="108">
                  <c:v>425</c:v>
                </c:pt>
                <c:pt idx="109">
                  <c:v>492</c:v>
                </c:pt>
                <c:pt idx="110">
                  <c:v>545</c:v>
                </c:pt>
                <c:pt idx="111">
                  <c:v>491</c:v>
                </c:pt>
                <c:pt idx="112">
                  <c:v>488</c:v>
                </c:pt>
                <c:pt idx="113">
                  <c:v>534</c:v>
                </c:pt>
                <c:pt idx="114">
                  <c:v>536</c:v>
                </c:pt>
                <c:pt idx="115">
                  <c:v>459</c:v>
                </c:pt>
                <c:pt idx="116">
                  <c:v>518</c:v>
                </c:pt>
                <c:pt idx="117">
                  <c:v>437</c:v>
                </c:pt>
                <c:pt idx="118">
                  <c:v>518</c:v>
                </c:pt>
                <c:pt idx="119">
                  <c:v>605</c:v>
                </c:pt>
                <c:pt idx="120">
                  <c:v>434</c:v>
                </c:pt>
                <c:pt idx="121">
                  <c:v>550</c:v>
                </c:pt>
                <c:pt idx="122">
                  <c:v>575</c:v>
                </c:pt>
                <c:pt idx="123">
                  <c:v>451</c:v>
                </c:pt>
                <c:pt idx="124">
                  <c:v>496</c:v>
                </c:pt>
                <c:pt idx="125">
                  <c:v>446</c:v>
                </c:pt>
                <c:pt idx="126">
                  <c:v>531</c:v>
                </c:pt>
                <c:pt idx="127">
                  <c:v>464</c:v>
                </c:pt>
                <c:pt idx="128">
                  <c:v>424</c:v>
                </c:pt>
                <c:pt idx="129">
                  <c:v>430</c:v>
                </c:pt>
                <c:pt idx="130">
                  <c:v>509</c:v>
                </c:pt>
                <c:pt idx="131">
                  <c:v>550</c:v>
                </c:pt>
                <c:pt idx="132">
                  <c:v>404</c:v>
                </c:pt>
                <c:pt idx="133">
                  <c:v>563</c:v>
                </c:pt>
                <c:pt idx="134">
                  <c:v>448</c:v>
                </c:pt>
                <c:pt idx="135">
                  <c:v>511</c:v>
                </c:pt>
                <c:pt idx="136">
                  <c:v>525</c:v>
                </c:pt>
                <c:pt idx="137">
                  <c:v>462</c:v>
                </c:pt>
                <c:pt idx="138">
                  <c:v>522</c:v>
                </c:pt>
                <c:pt idx="139">
                  <c:v>481</c:v>
                </c:pt>
                <c:pt idx="140">
                  <c:v>408</c:v>
                </c:pt>
                <c:pt idx="141">
                  <c:v>507</c:v>
                </c:pt>
                <c:pt idx="142">
                  <c:v>529</c:v>
                </c:pt>
                <c:pt idx="143">
                  <c:v>431</c:v>
                </c:pt>
                <c:pt idx="144">
                  <c:v>433</c:v>
                </c:pt>
                <c:pt idx="145">
                  <c:v>386</c:v>
                </c:pt>
                <c:pt idx="146">
                  <c:v>465</c:v>
                </c:pt>
                <c:pt idx="147">
                  <c:v>485</c:v>
                </c:pt>
              </c:numCache>
            </c:numRef>
          </c:val>
        </c:ser>
        <c:ser>
          <c:idx val="2"/>
          <c:order val="1"/>
          <c:tx>
            <c:strRef>
              <c:f>'PoI data'!$U$1</c:f>
              <c:strCache>
                <c:ptCount val="1"/>
                <c:pt idx="0">
                  <c:v>Forecast 2016</c:v>
                </c:pt>
              </c:strCache>
            </c:strRef>
          </c:tx>
          <c:spPr>
            <a:ln w="31750">
              <a:solidFill>
                <a:schemeClr val="tx2">
                  <a:lumMod val="60000"/>
                  <a:lumOff val="40000"/>
                </a:schemeClr>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data'!$U$2:$U$266</c:f>
              <c:numCache>
                <c:formatCode>_-* #,##0_-;\-* #,##0_-;_-* "-"??_-;_-@_-</c:formatCode>
                <c:ptCount val="265"/>
                <c:pt idx="148">
                  <c:v>439.02102845847185</c:v>
                </c:pt>
                <c:pt idx="149">
                  <c:v>463.71140632349113</c:v>
                </c:pt>
                <c:pt idx="150">
                  <c:v>525.40855443583666</c:v>
                </c:pt>
                <c:pt idx="151">
                  <c:v>470.87492534426798</c:v>
                </c:pt>
                <c:pt idx="152">
                  <c:v>426.25807710791776</c:v>
                </c:pt>
                <c:pt idx="153">
                  <c:v>480.31903869127729</c:v>
                </c:pt>
                <c:pt idx="154">
                  <c:v>527.67323448811828</c:v>
                </c:pt>
                <c:pt idx="155">
                  <c:v>474.11530878776875</c:v>
                </c:pt>
                <c:pt idx="156">
                  <c:v>434.67248612682363</c:v>
                </c:pt>
                <c:pt idx="157">
                  <c:v>450.93439428636151</c:v>
                </c:pt>
                <c:pt idx="158">
                  <c:v>452.22831897881304</c:v>
                </c:pt>
                <c:pt idx="159">
                  <c:v>488.85178228200033</c:v>
                </c:pt>
                <c:pt idx="160">
                  <c:v>439.02102845847185</c:v>
                </c:pt>
                <c:pt idx="161">
                  <c:v>463.71140632349113</c:v>
                </c:pt>
                <c:pt idx="162">
                  <c:v>525.40855443583666</c:v>
                </c:pt>
                <c:pt idx="163">
                  <c:v>470.87492534426798</c:v>
                </c:pt>
                <c:pt idx="164">
                  <c:v>426.25807710791776</c:v>
                </c:pt>
                <c:pt idx="165">
                  <c:v>480.31903869127729</c:v>
                </c:pt>
                <c:pt idx="166">
                  <c:v>527.67323448811828</c:v>
                </c:pt>
                <c:pt idx="167">
                  <c:v>474.11530878776875</c:v>
                </c:pt>
                <c:pt idx="168">
                  <c:v>434.67248612682363</c:v>
                </c:pt>
                <c:pt idx="169">
                  <c:v>450.93439428636151</c:v>
                </c:pt>
                <c:pt idx="170">
                  <c:v>452.22831897881304</c:v>
                </c:pt>
                <c:pt idx="171">
                  <c:v>488.85178228200033</c:v>
                </c:pt>
                <c:pt idx="172">
                  <c:v>439.02102845847185</c:v>
                </c:pt>
                <c:pt idx="173">
                  <c:v>463.71140632349113</c:v>
                </c:pt>
                <c:pt idx="174">
                  <c:v>525.40855443583666</c:v>
                </c:pt>
                <c:pt idx="175">
                  <c:v>470.87492534426798</c:v>
                </c:pt>
                <c:pt idx="176">
                  <c:v>426.25807710791776</c:v>
                </c:pt>
                <c:pt idx="177">
                  <c:v>480.31903869127729</c:v>
                </c:pt>
                <c:pt idx="178">
                  <c:v>527.67323448811828</c:v>
                </c:pt>
                <c:pt idx="179">
                  <c:v>474.11530878776875</c:v>
                </c:pt>
                <c:pt idx="180">
                  <c:v>434.67248612682363</c:v>
                </c:pt>
                <c:pt idx="181">
                  <c:v>450.93439428636151</c:v>
                </c:pt>
                <c:pt idx="182">
                  <c:v>452.22831897881304</c:v>
                </c:pt>
                <c:pt idx="183">
                  <c:v>488.85178228200033</c:v>
                </c:pt>
                <c:pt idx="184">
                  <c:v>439.02102845847185</c:v>
                </c:pt>
                <c:pt idx="185">
                  <c:v>463.71140632349113</c:v>
                </c:pt>
                <c:pt idx="186">
                  <c:v>525.40855443583666</c:v>
                </c:pt>
                <c:pt idx="187">
                  <c:v>470.87492534426798</c:v>
                </c:pt>
                <c:pt idx="188">
                  <c:v>426.25807710791776</c:v>
                </c:pt>
                <c:pt idx="189">
                  <c:v>480.31903869127729</c:v>
                </c:pt>
                <c:pt idx="190">
                  <c:v>527.67323448811828</c:v>
                </c:pt>
                <c:pt idx="191">
                  <c:v>474.11530878776875</c:v>
                </c:pt>
                <c:pt idx="192">
                  <c:v>434.67248612682363</c:v>
                </c:pt>
                <c:pt idx="193">
                  <c:v>450.93439428636151</c:v>
                </c:pt>
                <c:pt idx="194">
                  <c:v>452.22831897881304</c:v>
                </c:pt>
                <c:pt idx="195">
                  <c:v>488.85178228200033</c:v>
                </c:pt>
                <c:pt idx="196">
                  <c:v>439.02102845847185</c:v>
                </c:pt>
                <c:pt idx="197">
                  <c:v>463.71140632349113</c:v>
                </c:pt>
                <c:pt idx="198">
                  <c:v>525.40855443583666</c:v>
                </c:pt>
                <c:pt idx="199">
                  <c:v>470.87492534426798</c:v>
                </c:pt>
                <c:pt idx="200">
                  <c:v>426.25807710791776</c:v>
                </c:pt>
                <c:pt idx="201">
                  <c:v>480.31903869127729</c:v>
                </c:pt>
                <c:pt idx="202">
                  <c:v>527.67323448811828</c:v>
                </c:pt>
                <c:pt idx="203">
                  <c:v>474.11530878776875</c:v>
                </c:pt>
                <c:pt idx="204">
                  <c:v>434.67248612682363</c:v>
                </c:pt>
                <c:pt idx="205">
                  <c:v>450.93439428636151</c:v>
                </c:pt>
                <c:pt idx="206">
                  <c:v>452.22831897881304</c:v>
                </c:pt>
                <c:pt idx="207">
                  <c:v>488.85178228200033</c:v>
                </c:pt>
                <c:pt idx="208">
                  <c:v>439.02102845847185</c:v>
                </c:pt>
                <c:pt idx="209">
                  <c:v>463.71140632349113</c:v>
                </c:pt>
                <c:pt idx="210">
                  <c:v>525.40855443583666</c:v>
                </c:pt>
                <c:pt idx="211">
                  <c:v>470.87492534426798</c:v>
                </c:pt>
                <c:pt idx="212">
                  <c:v>426.25807710791776</c:v>
                </c:pt>
                <c:pt idx="213">
                  <c:v>480.31903869127729</c:v>
                </c:pt>
                <c:pt idx="214">
                  <c:v>527.67323448811828</c:v>
                </c:pt>
                <c:pt idx="215">
                  <c:v>474.11530878776875</c:v>
                </c:pt>
                <c:pt idx="216">
                  <c:v>434.67248612682363</c:v>
                </c:pt>
                <c:pt idx="217">
                  <c:v>450.93439428636151</c:v>
                </c:pt>
                <c:pt idx="218">
                  <c:v>452.22831897881304</c:v>
                </c:pt>
                <c:pt idx="219">
                  <c:v>488.85178228200033</c:v>
                </c:pt>
                <c:pt idx="220">
                  <c:v>439.02102845847185</c:v>
                </c:pt>
                <c:pt idx="221">
                  <c:v>463.71140632349113</c:v>
                </c:pt>
                <c:pt idx="222">
                  <c:v>525.40855443583666</c:v>
                </c:pt>
                <c:pt idx="223">
                  <c:v>470.87492534426798</c:v>
                </c:pt>
                <c:pt idx="224">
                  <c:v>426.25807710791776</c:v>
                </c:pt>
                <c:pt idx="225">
                  <c:v>480.31903869127729</c:v>
                </c:pt>
                <c:pt idx="226">
                  <c:v>527.67323448811828</c:v>
                </c:pt>
                <c:pt idx="227">
                  <c:v>474.11530878776875</c:v>
                </c:pt>
                <c:pt idx="228">
                  <c:v>434.67248612682363</c:v>
                </c:pt>
                <c:pt idx="229">
                  <c:v>450.93439428636151</c:v>
                </c:pt>
                <c:pt idx="230">
                  <c:v>452.22831897881304</c:v>
                </c:pt>
                <c:pt idx="231">
                  <c:v>488.85178228200033</c:v>
                </c:pt>
                <c:pt idx="232">
                  <c:v>439.02102845847185</c:v>
                </c:pt>
                <c:pt idx="233">
                  <c:v>463.71140632349113</c:v>
                </c:pt>
                <c:pt idx="234">
                  <c:v>525.40855443583666</c:v>
                </c:pt>
                <c:pt idx="235">
                  <c:v>470.87492534426798</c:v>
                </c:pt>
                <c:pt idx="236">
                  <c:v>426.25807710791776</c:v>
                </c:pt>
                <c:pt idx="237">
                  <c:v>480.31903869127729</c:v>
                </c:pt>
                <c:pt idx="238">
                  <c:v>527.67323448811828</c:v>
                </c:pt>
                <c:pt idx="239">
                  <c:v>474.11530878776875</c:v>
                </c:pt>
                <c:pt idx="240">
                  <c:v>434.67248612682363</c:v>
                </c:pt>
                <c:pt idx="241">
                  <c:v>450.93439428636151</c:v>
                </c:pt>
                <c:pt idx="242">
                  <c:v>452.22831897881304</c:v>
                </c:pt>
                <c:pt idx="243">
                  <c:v>488.85178228200033</c:v>
                </c:pt>
                <c:pt idx="244">
                  <c:v>439.02102845847185</c:v>
                </c:pt>
                <c:pt idx="245">
                  <c:v>463.71140632349113</c:v>
                </c:pt>
                <c:pt idx="246">
                  <c:v>525.40855443583666</c:v>
                </c:pt>
                <c:pt idx="247">
                  <c:v>470.87492534426798</c:v>
                </c:pt>
                <c:pt idx="248">
                  <c:v>426.25807710791776</c:v>
                </c:pt>
                <c:pt idx="249">
                  <c:v>480.31903869127729</c:v>
                </c:pt>
                <c:pt idx="250">
                  <c:v>527.67323448811828</c:v>
                </c:pt>
                <c:pt idx="251">
                  <c:v>474.11530878776875</c:v>
                </c:pt>
                <c:pt idx="252">
                  <c:v>434.67248612682363</c:v>
                </c:pt>
                <c:pt idx="253">
                  <c:v>450.93439428636151</c:v>
                </c:pt>
                <c:pt idx="254">
                  <c:v>452.22831897881304</c:v>
                </c:pt>
                <c:pt idx="255">
                  <c:v>488.85178228200033</c:v>
                </c:pt>
                <c:pt idx="256">
                  <c:v>439.02102845847185</c:v>
                </c:pt>
                <c:pt idx="257">
                  <c:v>463.71140632349113</c:v>
                </c:pt>
                <c:pt idx="258">
                  <c:v>525.40855443583666</c:v>
                </c:pt>
                <c:pt idx="259">
                  <c:v>470.87492534426798</c:v>
                </c:pt>
                <c:pt idx="260">
                  <c:v>426.25807710791776</c:v>
                </c:pt>
                <c:pt idx="261">
                  <c:v>480.31903869127729</c:v>
                </c:pt>
                <c:pt idx="262">
                  <c:v>527.67323448811828</c:v>
                </c:pt>
                <c:pt idx="263">
                  <c:v>474.11530878776875</c:v>
                </c:pt>
                <c:pt idx="264">
                  <c:v>434.67248612682363</c:v>
                </c:pt>
              </c:numCache>
            </c:numRef>
          </c:val>
        </c:ser>
        <c:ser>
          <c:idx val="1"/>
          <c:order val="2"/>
          <c:tx>
            <c:strRef>
              <c:f>'PoI data'!$S$1</c:f>
              <c:strCache>
                <c:ptCount val="1"/>
                <c:pt idx="0">
                  <c:v>Forecast 2015</c:v>
                </c:pt>
              </c:strCache>
            </c:strRef>
          </c:tx>
          <c:spPr>
            <a:ln w="31750">
              <a:solidFill>
                <a:srgbClr val="92D050"/>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data'!$S$2:$S$266</c:f>
              <c:numCache>
                <c:formatCode>_-* #,##0_-;\-* #,##0_-;_-* "-"??_-;_-@_-</c:formatCode>
                <c:ptCount val="265"/>
                <c:pt idx="137">
                  <c:v>422.92425671658071</c:v>
                </c:pt>
                <c:pt idx="138">
                  <c:v>545.17580978877129</c:v>
                </c:pt>
                <c:pt idx="139">
                  <c:v>455.31394511765961</c:v>
                </c:pt>
                <c:pt idx="140">
                  <c:v>435.55187778285989</c:v>
                </c:pt>
                <c:pt idx="141">
                  <c:v>444.58005538861994</c:v>
                </c:pt>
                <c:pt idx="142">
                  <c:v>511.38787261559077</c:v>
                </c:pt>
                <c:pt idx="143">
                  <c:v>562.7437569717373</c:v>
                </c:pt>
                <c:pt idx="144">
                  <c:v>404.29986505825212</c:v>
                </c:pt>
                <c:pt idx="145">
                  <c:v>553.99377090212306</c:v>
                </c:pt>
                <c:pt idx="146">
                  <c:v>481.34017328471862</c:v>
                </c:pt>
                <c:pt idx="147">
                  <c:v>497.64089509196236</c:v>
                </c:pt>
                <c:pt idx="148">
                  <c:v>512.95253173092181</c:v>
                </c:pt>
                <c:pt idx="149">
                  <c:v>422.92425671658071</c:v>
                </c:pt>
                <c:pt idx="150">
                  <c:v>545.17580978877129</c:v>
                </c:pt>
                <c:pt idx="151">
                  <c:v>455.31394511765961</c:v>
                </c:pt>
                <c:pt idx="152">
                  <c:v>435.55187778285989</c:v>
                </c:pt>
                <c:pt idx="153">
                  <c:v>444.58005538861994</c:v>
                </c:pt>
                <c:pt idx="154">
                  <c:v>511.38787261559077</c:v>
                </c:pt>
                <c:pt idx="155">
                  <c:v>562.7437569717373</c:v>
                </c:pt>
                <c:pt idx="156">
                  <c:v>404.29986505825212</c:v>
                </c:pt>
                <c:pt idx="157">
                  <c:v>553.99377090212306</c:v>
                </c:pt>
                <c:pt idx="158">
                  <c:v>481.34017328471862</c:v>
                </c:pt>
                <c:pt idx="159">
                  <c:v>497.64089509196236</c:v>
                </c:pt>
                <c:pt idx="160">
                  <c:v>512.95253173092181</c:v>
                </c:pt>
                <c:pt idx="161">
                  <c:v>422.92425671658071</c:v>
                </c:pt>
                <c:pt idx="162">
                  <c:v>545.17580978877129</c:v>
                </c:pt>
                <c:pt idx="163">
                  <c:v>455.31394511765961</c:v>
                </c:pt>
                <c:pt idx="164">
                  <c:v>435.55187778285989</c:v>
                </c:pt>
                <c:pt idx="165">
                  <c:v>444.58005538861994</c:v>
                </c:pt>
                <c:pt idx="166">
                  <c:v>511.38787261559077</c:v>
                </c:pt>
                <c:pt idx="167">
                  <c:v>562.7437569717373</c:v>
                </c:pt>
                <c:pt idx="168">
                  <c:v>404.29986505825212</c:v>
                </c:pt>
                <c:pt idx="169">
                  <c:v>553.99377090212306</c:v>
                </c:pt>
                <c:pt idx="170">
                  <c:v>481.34017328471862</c:v>
                </c:pt>
                <c:pt idx="171">
                  <c:v>497.64089509196236</c:v>
                </c:pt>
                <c:pt idx="172">
                  <c:v>512.95253173092181</c:v>
                </c:pt>
                <c:pt idx="173">
                  <c:v>422.92425671658071</c:v>
                </c:pt>
                <c:pt idx="174">
                  <c:v>545.17580978877129</c:v>
                </c:pt>
                <c:pt idx="175">
                  <c:v>455.31394511765961</c:v>
                </c:pt>
                <c:pt idx="176">
                  <c:v>435.55187778285989</c:v>
                </c:pt>
                <c:pt idx="177">
                  <c:v>444.58005538861994</c:v>
                </c:pt>
                <c:pt idx="178">
                  <c:v>511.38787261559077</c:v>
                </c:pt>
                <c:pt idx="179">
                  <c:v>562.7437569717373</c:v>
                </c:pt>
                <c:pt idx="180">
                  <c:v>404.29986505825212</c:v>
                </c:pt>
                <c:pt idx="181">
                  <c:v>553.99377090212306</c:v>
                </c:pt>
                <c:pt idx="182">
                  <c:v>481.34017328471862</c:v>
                </c:pt>
                <c:pt idx="183">
                  <c:v>497.64089509196236</c:v>
                </c:pt>
                <c:pt idx="184">
                  <c:v>512.95253173092181</c:v>
                </c:pt>
                <c:pt idx="185">
                  <c:v>422.92425671658071</c:v>
                </c:pt>
                <c:pt idx="186">
                  <c:v>545.17580978877129</c:v>
                </c:pt>
                <c:pt idx="187">
                  <c:v>455.31394511765961</c:v>
                </c:pt>
                <c:pt idx="188">
                  <c:v>435.55187778285989</c:v>
                </c:pt>
                <c:pt idx="189">
                  <c:v>444.58005538861994</c:v>
                </c:pt>
                <c:pt idx="190">
                  <c:v>511.38787261559077</c:v>
                </c:pt>
                <c:pt idx="191">
                  <c:v>562.7437569717373</c:v>
                </c:pt>
                <c:pt idx="192">
                  <c:v>404.29986505825212</c:v>
                </c:pt>
                <c:pt idx="193">
                  <c:v>553.99377090212306</c:v>
                </c:pt>
                <c:pt idx="194">
                  <c:v>481.34017328471862</c:v>
                </c:pt>
                <c:pt idx="195">
                  <c:v>497.64089509196236</c:v>
                </c:pt>
                <c:pt idx="196">
                  <c:v>512.95253173092181</c:v>
                </c:pt>
                <c:pt idx="197">
                  <c:v>422.92425671658071</c:v>
                </c:pt>
                <c:pt idx="198">
                  <c:v>545.17580978877129</c:v>
                </c:pt>
                <c:pt idx="199">
                  <c:v>455.31394511765961</c:v>
                </c:pt>
                <c:pt idx="200">
                  <c:v>435.55187778285989</c:v>
                </c:pt>
                <c:pt idx="201">
                  <c:v>444.58005538861994</c:v>
                </c:pt>
                <c:pt idx="202">
                  <c:v>511.38787261559077</c:v>
                </c:pt>
                <c:pt idx="203">
                  <c:v>562.7437569717373</c:v>
                </c:pt>
                <c:pt idx="204">
                  <c:v>404.29986505825212</c:v>
                </c:pt>
                <c:pt idx="205">
                  <c:v>553.99377090212306</c:v>
                </c:pt>
                <c:pt idx="206">
                  <c:v>481.34017328471862</c:v>
                </c:pt>
                <c:pt idx="207">
                  <c:v>497.64089509196236</c:v>
                </c:pt>
                <c:pt idx="208">
                  <c:v>512.95253173092181</c:v>
                </c:pt>
                <c:pt idx="209">
                  <c:v>422.92425671658071</c:v>
                </c:pt>
                <c:pt idx="210">
                  <c:v>545.17580978877129</c:v>
                </c:pt>
                <c:pt idx="211">
                  <c:v>455.31394511765961</c:v>
                </c:pt>
                <c:pt idx="212">
                  <c:v>435.55187778285989</c:v>
                </c:pt>
                <c:pt idx="213">
                  <c:v>444.58005538861994</c:v>
                </c:pt>
                <c:pt idx="214">
                  <c:v>511.38787261559077</c:v>
                </c:pt>
                <c:pt idx="215">
                  <c:v>562.7437569717373</c:v>
                </c:pt>
                <c:pt idx="216">
                  <c:v>404.29986505825212</c:v>
                </c:pt>
                <c:pt idx="217">
                  <c:v>553.99377090212306</c:v>
                </c:pt>
                <c:pt idx="218">
                  <c:v>481.34017328471862</c:v>
                </c:pt>
                <c:pt idx="219">
                  <c:v>497.64089509196236</c:v>
                </c:pt>
                <c:pt idx="220">
                  <c:v>512.95253173092181</c:v>
                </c:pt>
                <c:pt idx="221">
                  <c:v>422.92425671658071</c:v>
                </c:pt>
                <c:pt idx="222">
                  <c:v>545.17580978877129</c:v>
                </c:pt>
                <c:pt idx="223">
                  <c:v>455.31394511765961</c:v>
                </c:pt>
                <c:pt idx="224">
                  <c:v>435.55187778285989</c:v>
                </c:pt>
                <c:pt idx="225">
                  <c:v>444.58005538861994</c:v>
                </c:pt>
                <c:pt idx="226">
                  <c:v>511.38787261559077</c:v>
                </c:pt>
                <c:pt idx="227">
                  <c:v>562.7437569717373</c:v>
                </c:pt>
                <c:pt idx="228">
                  <c:v>404.29986505825212</c:v>
                </c:pt>
                <c:pt idx="229">
                  <c:v>553.99377090212306</c:v>
                </c:pt>
                <c:pt idx="230">
                  <c:v>481.34017328471862</c:v>
                </c:pt>
                <c:pt idx="231">
                  <c:v>497.64089509196236</c:v>
                </c:pt>
                <c:pt idx="232">
                  <c:v>512.95253173092181</c:v>
                </c:pt>
                <c:pt idx="233">
                  <c:v>422.92425671658071</c:v>
                </c:pt>
                <c:pt idx="234">
                  <c:v>545.17580978877129</c:v>
                </c:pt>
                <c:pt idx="235">
                  <c:v>455.31394511765961</c:v>
                </c:pt>
                <c:pt idx="236">
                  <c:v>435.55187778285989</c:v>
                </c:pt>
                <c:pt idx="237">
                  <c:v>444.58005538861994</c:v>
                </c:pt>
                <c:pt idx="238">
                  <c:v>511.38787261559077</c:v>
                </c:pt>
                <c:pt idx="239">
                  <c:v>562.7437569717373</c:v>
                </c:pt>
                <c:pt idx="240">
                  <c:v>404.29986505825212</c:v>
                </c:pt>
                <c:pt idx="241">
                  <c:v>553.99377090212306</c:v>
                </c:pt>
                <c:pt idx="242">
                  <c:v>481.34017328471862</c:v>
                </c:pt>
                <c:pt idx="243">
                  <c:v>497.64089509196236</c:v>
                </c:pt>
                <c:pt idx="244">
                  <c:v>512.95253173092181</c:v>
                </c:pt>
                <c:pt idx="245">
                  <c:v>422.92425671658071</c:v>
                </c:pt>
                <c:pt idx="246">
                  <c:v>545.17580978877129</c:v>
                </c:pt>
                <c:pt idx="247">
                  <c:v>455.31394511765961</c:v>
                </c:pt>
                <c:pt idx="248">
                  <c:v>435.55187778285989</c:v>
                </c:pt>
                <c:pt idx="249">
                  <c:v>444.58005538861994</c:v>
                </c:pt>
                <c:pt idx="250">
                  <c:v>511.38787261559077</c:v>
                </c:pt>
                <c:pt idx="251">
                  <c:v>562.7437569717373</c:v>
                </c:pt>
                <c:pt idx="252">
                  <c:v>404.29986505825212</c:v>
                </c:pt>
              </c:numCache>
            </c:numRef>
          </c:val>
        </c:ser>
        <c:marker val="1"/>
        <c:axId val="82952576"/>
        <c:axId val="82954496"/>
      </c:lineChart>
      <c:dateAx>
        <c:axId val="82952576"/>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2954496"/>
        <c:crosses val="autoZero"/>
        <c:auto val="1"/>
        <c:lblOffset val="100"/>
        <c:majorUnit val="12"/>
        <c:majorTimeUnit val="months"/>
      </c:dateAx>
      <c:valAx>
        <c:axId val="82954496"/>
        <c:scaling>
          <c:orientation val="minMax"/>
        </c:scaling>
        <c:axPos val="l"/>
        <c:majorGridlines/>
        <c:title>
          <c:tx>
            <c:rich>
              <a:bodyPr rot="-5400000" vert="horz"/>
              <a:lstStyle/>
              <a:p>
                <a:pPr>
                  <a:defRPr/>
                </a:pPr>
                <a:r>
                  <a:rPr lang="en-NZ" sz="1400">
                    <a:latin typeface="Arial" pitchFamily="34" charset="0"/>
                    <a:cs typeface="Arial" pitchFamily="34" charset="0"/>
                  </a:rPr>
                  <a:t>Enquiries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82952576"/>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3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Parole Condition Progress Reports</a:t>
            </a:r>
          </a:p>
        </c:rich>
      </c:tx>
    </c:title>
    <c:plotArea>
      <c:layout/>
      <c:lineChart>
        <c:grouping val="standard"/>
        <c:ser>
          <c:idx val="0"/>
          <c:order val="0"/>
          <c:tx>
            <c:strRef>
              <c:f>'PoI data'!$V$1</c:f>
              <c:strCache>
                <c:ptCount val="1"/>
                <c:pt idx="0">
                  <c:v>Parole Condition Progress Reports</c:v>
                </c:pt>
              </c:strCache>
            </c:strRef>
          </c:tx>
          <c:spPr>
            <a:ln w="38100">
              <a:solidFill>
                <a:schemeClr val="tx2"/>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data'!$V$2:$V$266</c:f>
              <c:numCache>
                <c:formatCode>_-* #,##0_-;\-* #,##0_-;_-* "-"??_-;_-@_-</c:formatCode>
                <c:ptCount val="265"/>
                <c:pt idx="61">
                  <c:v>45</c:v>
                </c:pt>
                <c:pt idx="62">
                  <c:v>31</c:v>
                </c:pt>
                <c:pt idx="63">
                  <c:v>48</c:v>
                </c:pt>
                <c:pt idx="64">
                  <c:v>39</c:v>
                </c:pt>
                <c:pt idx="65">
                  <c:v>47</c:v>
                </c:pt>
                <c:pt idx="66">
                  <c:v>17</c:v>
                </c:pt>
                <c:pt idx="67">
                  <c:v>32</c:v>
                </c:pt>
                <c:pt idx="68">
                  <c:v>41</c:v>
                </c:pt>
                <c:pt idx="69">
                  <c:v>34</c:v>
                </c:pt>
                <c:pt idx="70">
                  <c:v>43</c:v>
                </c:pt>
                <c:pt idx="71">
                  <c:v>44</c:v>
                </c:pt>
                <c:pt idx="72">
                  <c:v>44</c:v>
                </c:pt>
                <c:pt idx="73">
                  <c:v>48</c:v>
                </c:pt>
                <c:pt idx="74">
                  <c:v>41</c:v>
                </c:pt>
                <c:pt idx="75">
                  <c:v>45</c:v>
                </c:pt>
                <c:pt idx="76">
                  <c:v>26</c:v>
                </c:pt>
                <c:pt idx="77">
                  <c:v>52</c:v>
                </c:pt>
                <c:pt idx="78">
                  <c:v>19</c:v>
                </c:pt>
                <c:pt idx="79">
                  <c:v>54</c:v>
                </c:pt>
                <c:pt idx="80">
                  <c:v>32</c:v>
                </c:pt>
                <c:pt idx="81">
                  <c:v>37</c:v>
                </c:pt>
                <c:pt idx="82">
                  <c:v>22</c:v>
                </c:pt>
                <c:pt idx="83">
                  <c:v>40</c:v>
                </c:pt>
                <c:pt idx="84">
                  <c:v>42.054588525898808</c:v>
                </c:pt>
                <c:pt idx="85">
                  <c:v>13</c:v>
                </c:pt>
                <c:pt idx="86">
                  <c:v>32</c:v>
                </c:pt>
                <c:pt idx="87">
                  <c:v>40</c:v>
                </c:pt>
                <c:pt idx="88">
                  <c:v>47</c:v>
                </c:pt>
                <c:pt idx="89">
                  <c:v>30</c:v>
                </c:pt>
                <c:pt idx="90">
                  <c:v>56</c:v>
                </c:pt>
                <c:pt idx="91">
                  <c:v>49</c:v>
                </c:pt>
                <c:pt idx="92">
                  <c:v>34</c:v>
                </c:pt>
                <c:pt idx="93">
                  <c:v>23</c:v>
                </c:pt>
                <c:pt idx="94">
                  <c:v>27</c:v>
                </c:pt>
                <c:pt idx="95">
                  <c:v>33</c:v>
                </c:pt>
                <c:pt idx="96">
                  <c:v>31</c:v>
                </c:pt>
                <c:pt idx="97">
                  <c:v>39</c:v>
                </c:pt>
                <c:pt idx="98">
                  <c:v>16</c:v>
                </c:pt>
                <c:pt idx="99">
                  <c:v>28</c:v>
                </c:pt>
                <c:pt idx="100">
                  <c:v>31</c:v>
                </c:pt>
                <c:pt idx="101">
                  <c:v>25</c:v>
                </c:pt>
                <c:pt idx="102">
                  <c:v>21</c:v>
                </c:pt>
                <c:pt idx="103">
                  <c:v>41</c:v>
                </c:pt>
                <c:pt idx="104">
                  <c:v>20</c:v>
                </c:pt>
                <c:pt idx="105">
                  <c:v>26</c:v>
                </c:pt>
                <c:pt idx="106">
                  <c:v>21</c:v>
                </c:pt>
                <c:pt idx="107">
                  <c:v>16</c:v>
                </c:pt>
                <c:pt idx="108">
                  <c:v>35</c:v>
                </c:pt>
                <c:pt idx="109">
                  <c:v>24</c:v>
                </c:pt>
                <c:pt idx="110">
                  <c:v>18</c:v>
                </c:pt>
                <c:pt idx="111">
                  <c:v>25</c:v>
                </c:pt>
                <c:pt idx="112">
                  <c:v>31</c:v>
                </c:pt>
                <c:pt idx="113">
                  <c:v>17</c:v>
                </c:pt>
                <c:pt idx="114">
                  <c:v>15</c:v>
                </c:pt>
                <c:pt idx="115">
                  <c:v>48</c:v>
                </c:pt>
                <c:pt idx="116">
                  <c:v>27</c:v>
                </c:pt>
                <c:pt idx="117">
                  <c:v>26</c:v>
                </c:pt>
                <c:pt idx="118">
                  <c:v>30</c:v>
                </c:pt>
                <c:pt idx="119">
                  <c:v>23</c:v>
                </c:pt>
                <c:pt idx="120">
                  <c:v>23</c:v>
                </c:pt>
                <c:pt idx="121">
                  <c:v>28</c:v>
                </c:pt>
                <c:pt idx="122">
                  <c:v>34</c:v>
                </c:pt>
                <c:pt idx="123">
                  <c:v>51</c:v>
                </c:pt>
                <c:pt idx="124">
                  <c:v>32</c:v>
                </c:pt>
                <c:pt idx="125">
                  <c:v>27</c:v>
                </c:pt>
                <c:pt idx="126">
                  <c:v>34</c:v>
                </c:pt>
                <c:pt idx="127">
                  <c:v>27</c:v>
                </c:pt>
                <c:pt idx="128">
                  <c:v>31</c:v>
                </c:pt>
                <c:pt idx="129">
                  <c:v>11</c:v>
                </c:pt>
                <c:pt idx="130">
                  <c:v>18</c:v>
                </c:pt>
                <c:pt idx="131">
                  <c:v>21</c:v>
                </c:pt>
                <c:pt idx="132">
                  <c:v>16</c:v>
                </c:pt>
                <c:pt idx="133">
                  <c:v>23</c:v>
                </c:pt>
                <c:pt idx="134">
                  <c:v>16</c:v>
                </c:pt>
                <c:pt idx="135">
                  <c:v>16</c:v>
                </c:pt>
                <c:pt idx="136">
                  <c:v>24</c:v>
                </c:pt>
                <c:pt idx="137">
                  <c:v>21</c:v>
                </c:pt>
                <c:pt idx="138">
                  <c:v>16</c:v>
                </c:pt>
                <c:pt idx="139">
                  <c:v>45</c:v>
                </c:pt>
                <c:pt idx="140">
                  <c:v>28</c:v>
                </c:pt>
                <c:pt idx="141">
                  <c:v>19</c:v>
                </c:pt>
                <c:pt idx="142">
                  <c:v>17</c:v>
                </c:pt>
                <c:pt idx="143">
                  <c:v>27</c:v>
                </c:pt>
                <c:pt idx="144">
                  <c:v>39</c:v>
                </c:pt>
                <c:pt idx="145">
                  <c:v>14</c:v>
                </c:pt>
                <c:pt idx="146">
                  <c:v>20</c:v>
                </c:pt>
                <c:pt idx="147">
                  <c:v>23</c:v>
                </c:pt>
              </c:numCache>
            </c:numRef>
          </c:val>
        </c:ser>
        <c:ser>
          <c:idx val="2"/>
          <c:order val="1"/>
          <c:tx>
            <c:strRef>
              <c:f>'PoI data'!$Z$1</c:f>
              <c:strCache>
                <c:ptCount val="1"/>
                <c:pt idx="0">
                  <c:v>Forecast 2016</c:v>
                </c:pt>
              </c:strCache>
            </c:strRef>
          </c:tx>
          <c:spPr>
            <a:ln w="31750">
              <a:solidFill>
                <a:schemeClr val="tx2">
                  <a:lumMod val="60000"/>
                  <a:lumOff val="40000"/>
                </a:schemeClr>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data'!$Z$2:$Z$266</c:f>
              <c:numCache>
                <c:formatCode>General</c:formatCode>
                <c:ptCount val="265"/>
                <c:pt idx="148" formatCode="_-* #,##0_-;\-* #,##0_-;_-* &quot;-&quot;??_-;_-@_-">
                  <c:v>22.751177793493753</c:v>
                </c:pt>
                <c:pt idx="149" formatCode="_-* #,##0_-;\-* #,##0_-;_-* &quot;-&quot;??_-;_-@_-">
                  <c:v>18.858018194180449</c:v>
                </c:pt>
                <c:pt idx="150" formatCode="_-* #,##0_-;\-* #,##0_-;_-* &quot;-&quot;??_-;_-@_-">
                  <c:v>19.216975790060278</c:v>
                </c:pt>
                <c:pt idx="151" formatCode="_-* #,##0_-;\-* #,##0_-;_-* &quot;-&quot;??_-;_-@_-">
                  <c:v>32.140103002420787</c:v>
                </c:pt>
                <c:pt idx="152" formatCode="_-* #,##0_-;\-* #,##0_-;_-* &quot;-&quot;??_-;_-@_-">
                  <c:v>24.518278795210492</c:v>
                </c:pt>
                <c:pt idx="153" formatCode="_-* #,##0_-;\-* #,##0_-;_-* &quot;-&quot;??_-;_-@_-">
                  <c:v>13.427361602746778</c:v>
                </c:pt>
                <c:pt idx="154" formatCode="_-* #,##0_-;\-* #,##0_-;_-* &quot;-&quot;??_-;_-@_-">
                  <c:v>15.446579799656654</c:v>
                </c:pt>
                <c:pt idx="155" formatCode="_-* #,##0_-;\-* #,##0_-;_-* &quot;-&quot;??_-;_-@_-">
                  <c:v>22.320521202060085</c:v>
                </c:pt>
                <c:pt idx="156" formatCode="_-* #,##0_-;\-* #,##0_-;_-* &quot;-&quot;??_-;_-@_-">
                  <c:v>26.728664607896988</c:v>
                </c:pt>
                <c:pt idx="157" formatCode="_-* #,##0_-;\-* #,##0_-;_-* &quot;-&quot;??_-;_-@_-">
                  <c:v>16.019218196909875</c:v>
                </c:pt>
                <c:pt idx="158" formatCode="_-* #,##0_-;\-* #,##0_-;_-* &quot;-&quot;??_-;_-@_-">
                  <c:v>16.213680801373389</c:v>
                </c:pt>
                <c:pt idx="159" formatCode="_-* #,##0_-;\-* #,##0_-;_-* &quot;-&quot;??_-;_-@_-">
                  <c:v>17.873941402403432</c:v>
                </c:pt>
                <c:pt idx="160" formatCode="_-* #,##0_-;\-* #,##0_-;_-* &quot;-&quot;??_-;_-@_-">
                  <c:v>22.415716964968787</c:v>
                </c:pt>
                <c:pt idx="161" formatCode="_-* #,##0_-;\-* #,##0_-;_-* &quot;-&quot;??_-;_-@_-">
                  <c:v>18.921424400578235</c:v>
                </c:pt>
                <c:pt idx="162" formatCode="_-* #,##0_-;\-* #,##0_-;_-* &quot;-&quot;??_-;_-@_-">
                  <c:v>16.88717978692155</c:v>
                </c:pt>
                <c:pt idx="163" formatCode="_-* #,##0_-;\-* #,##0_-;_-* &quot;-&quot;??_-;_-@_-">
                  <c:v>36.989913627891596</c:v>
                </c:pt>
                <c:pt idx="164" formatCode="_-* #,##0_-;\-* #,##0_-;_-* &quot;-&quot;??_-;_-@_-">
                  <c:v>25.179985553992406</c:v>
                </c:pt>
                <c:pt idx="165" formatCode="_-* #,##0_-;\-* #,##0_-;_-* &quot;-&quot;??_-;_-@_-">
                  <c:v>15.022829742437786</c:v>
                </c:pt>
                <c:pt idx="166" formatCode="_-* #,##0_-;\-* #,##0_-;_-* &quot;-&quot;??_-;_-@_-">
                  <c:v>15.247146282195278</c:v>
                </c:pt>
                <c:pt idx="167" formatCode="_-* #,##0_-;\-* #,##0_-;_-* &quot;-&quot;??_-;_-@_-">
                  <c:v>23.517122306828341</c:v>
                </c:pt>
                <c:pt idx="168" formatCode="_-* #,##0_-;\-* #,##0_-;_-* &quot;-&quot;??_-;_-@_-">
                  <c:v>31.315635509508638</c:v>
                </c:pt>
                <c:pt idx="169" formatCode="_-* #,##0_-;\-* #,##0_-;_-* &quot;-&quot;??_-;_-@_-">
                  <c:v>14.224316539757492</c:v>
                </c:pt>
                <c:pt idx="170" formatCode="_-* #,##0_-;\-* #,##0_-;_-* &quot;-&quot;??_-;_-@_-">
                  <c:v>17.011414871218893</c:v>
                </c:pt>
                <c:pt idx="171" formatCode="_-* #,##0_-;\-* #,##0_-;_-* &quot;-&quot;??_-;_-@_-">
                  <c:v>19.269976024633063</c:v>
                </c:pt>
                <c:pt idx="172" formatCode="_-* #,##0_-;\-* #,##0_-;_-* &quot;-&quot;??_-;_-@_-">
                  <c:v>22.56552699456412</c:v>
                </c:pt>
                <c:pt idx="173" formatCode="_-* #,##0_-;\-* #,##0_-;_-* &quot;-&quot;??_-;_-@_-">
                  <c:v>18.893108469628125</c:v>
                </c:pt>
                <c:pt idx="174" formatCode="_-* #,##0_-;\-* #,##0_-;_-* &quot;-&quot;??_-;_-@_-">
                  <c:v>17.927619619244112</c:v>
                </c:pt>
                <c:pt idx="175" formatCode="_-* #,##0_-;\-* #,##0_-;_-* &quot;-&quot;??_-;_-@_-">
                  <c:v>34.824086170396136</c:v>
                </c:pt>
                <c:pt idx="176" formatCode="_-* #,##0_-;\-* #,##0_-;_-* &quot;-&quot;??_-;_-@_-">
                  <c:v>24.884480682224126</c:v>
                </c:pt>
                <c:pt idx="177" formatCode="_-* #,##0_-;\-* #,##0_-;_-* &quot;-&quot;??_-;_-@_-">
                  <c:v>14.310325900256004</c:v>
                </c:pt>
                <c:pt idx="178" formatCode="_-* #,##0_-;\-* #,##0_-;_-* &quot;-&quot;??_-;_-@_-">
                  <c:v>15.336209262468</c:v>
                </c:pt>
                <c:pt idx="179" formatCode="_-* #,##0_-;\-* #,##0_-;_-* &quot;-&quot;??_-;_-@_-">
                  <c:v>22.982744425192003</c:v>
                </c:pt>
                <c:pt idx="180" formatCode="_-* #,##0_-;\-* #,##0_-;_-* &quot;-&quot;??_-;_-@_-">
                  <c:v>29.267186963236014</c:v>
                </c:pt>
                <c:pt idx="181" formatCode="_-* #,##0_-;\-* #,##0_-;_-* &quot;-&quot;??_-;_-@_-">
                  <c:v>15.025883362211996</c:v>
                </c:pt>
                <c:pt idx="182" formatCode="_-* #,##0_-;\-* #,##0_-;_-* &quot;-&quot;??_-;_-@_-">
                  <c:v>16.655162950128002</c:v>
                </c:pt>
                <c:pt idx="183" formatCode="_-* #,##0_-;\-* #,##0_-;_-* &quot;-&quot;??_-;_-@_-">
                  <c:v>18.646535162724003</c:v>
                </c:pt>
                <c:pt idx="184" formatCode="_-* #,##0_-;\-* #,##0_-;_-* &quot;-&quot;??_-;_-@_-">
                  <c:v>22.498624861560877</c:v>
                </c:pt>
                <c:pt idx="185" formatCode="_-* #,##0_-;\-* #,##0_-;_-* &quot;-&quot;??_-;_-@_-">
                  <c:v>18.905753792398919</c:v>
                </c:pt>
                <c:pt idx="186" formatCode="_-* #,##0_-;\-* #,##0_-;_-* &quot;-&quot;??_-;_-@_-">
                  <c:v>17.462980207370702</c:v>
                </c:pt>
                <c:pt idx="187" formatCode="_-* #,##0_-;\-* #,##0_-;_-* &quot;-&quot;??_-;_-@_-">
                  <c:v>35.791300962455338</c:v>
                </c:pt>
                <c:pt idx="188" formatCode="_-* #,##0_-;\-* #,##0_-;_-* &quot;-&quot;??_-;_-@_-">
                  <c:v>25.01644718865597</c:v>
                </c:pt>
                <c:pt idx="189" formatCode="_-* #,##0_-;\-* #,##0_-;_-* &quot;-&quot;??_-;_-@_-">
                  <c:v>14.628515723352141</c:v>
                </c:pt>
                <c:pt idx="190" formatCode="_-* #,##0_-;\-* #,##0_-;_-* &quot;-&quot;??_-;_-@_-">
                  <c:v>15.296435534580983</c:v>
                </c:pt>
                <c:pt idx="191" formatCode="_-* #,##0_-;\-* #,##0_-;_-* &quot;-&quot;??_-;_-@_-">
                  <c:v>23.221386792514103</c:v>
                </c:pt>
                <c:pt idx="192" formatCode="_-* #,##0_-;\-* #,##0_-;_-* &quot;-&quot;??_-;_-@_-">
                  <c:v>30.181982704637406</c:v>
                </c:pt>
                <c:pt idx="193" formatCode="_-* #,##0_-;\-* #,##0_-;_-* &quot;-&quot;??_-;_-@_-">
                  <c:v>14.667919811228842</c:v>
                </c:pt>
                <c:pt idx="194" formatCode="_-* #,##0_-;\-* #,##0_-;_-* &quot;-&quot;??_-;_-@_-">
                  <c:v>16.814257861676069</c:v>
                </c:pt>
                <c:pt idx="195" formatCode="_-* #,##0_-;\-* #,##0_-;_-* &quot;-&quot;??_-;_-@_-">
                  <c:v>18.92495125793312</c:v>
                </c:pt>
                <c:pt idx="196" formatCode="_-* #,##0_-;\-* #,##0_-;_-* &quot;-&quot;??_-;_-@_-">
                  <c:v>22.528502002714067</c:v>
                </c:pt>
                <c:pt idx="197" formatCode="_-* #,##0_-;\-* #,##0_-;_-* &quot;-&quot;??_-;_-@_-">
                  <c:v>18.900106646689345</c:v>
                </c:pt>
                <c:pt idx="198" formatCode="_-* #,##0_-;\-* #,##0_-;_-* &quot;-&quot;??_-;_-@_-">
                  <c:v>17.670478782837716</c:v>
                </c:pt>
                <c:pt idx="199" formatCode="_-* #,##0_-;\-* #,##0_-;_-* &quot;-&quot;??_-;_-@_-">
                  <c:v>35.359362374392589</c:v>
                </c:pt>
                <c:pt idx="200" formatCode="_-* #,##0_-;\-* #,##0_-;_-* &quot;-&quot;??_-;_-@_-">
                  <c:v>24.957513612652249</c:v>
                </c:pt>
                <c:pt idx="201" formatCode="_-* #,##0_-;\-* #,##0_-;_-* &quot;-&quot;??_-;_-@_-">
                  <c:v>14.486418575901084</c:v>
                </c:pt>
                <c:pt idx="202" formatCode="_-* #,##0_-;\-* #,##0_-;_-* &quot;-&quot;??_-;_-@_-">
                  <c:v>15.314197678012366</c:v>
                </c:pt>
                <c:pt idx="203" formatCode="_-* #,##0_-;\-* #,##0_-;_-* &quot;-&quot;??_-;_-@_-">
                  <c:v>23.114813931925809</c:v>
                </c:pt>
                <c:pt idx="204" formatCode="_-* #,##0_-;\-* #,##0_-;_-* &quot;-&quot;??_-;_-@_-">
                  <c:v>29.773453405715614</c:v>
                </c:pt>
                <c:pt idx="205" formatCode="_-* #,##0_-;\-* #,##0_-;_-* &quot;-&quot;??_-;_-@_-">
                  <c:v>14.827779102111283</c:v>
                </c:pt>
                <c:pt idx="206" formatCode="_-* #,##0_-;\-* #,##0_-;_-* &quot;-&quot;??_-;_-@_-">
                  <c:v>16.743209287950538</c:v>
                </c:pt>
                <c:pt idx="207" formatCode="_-* #,##0_-;\-* #,##0_-;_-* &quot;-&quot;??_-;_-@_-">
                  <c:v>18.800616253913443</c:v>
                </c:pt>
                <c:pt idx="208" formatCode="_-* #,##0_-;\-* #,##0_-;_-* &quot;-&quot;??_-;_-@_-">
                  <c:v>22.515159475003561</c:v>
                </c:pt>
                <c:pt idx="209" formatCode="_-* #,##0_-;\-* #,##0_-;_-* &quot;-&quot;??_-;_-@_-">
                  <c:v>18.902628547888959</c:v>
                </c:pt>
                <c:pt idx="210" formatCode="_-* #,##0_-;\-* #,##0_-;_-* &quot;-&quot;??_-;_-@_-">
                  <c:v>17.577814110576615</c:v>
                </c:pt>
                <c:pt idx="211" formatCode="_-* #,##0_-;\-* #,##0_-;_-* &quot;-&quot;??_-;_-@_-">
                  <c:v>35.552257422513627</c:v>
                </c:pt>
                <c:pt idx="212" formatCode="_-* #,##0_-;\-* #,##0_-;_-* &quot;-&quot;??_-;_-@_-">
                  <c:v>24.983832157217041</c:v>
                </c:pt>
                <c:pt idx="213" formatCode="_-* #,##0_-;\-* #,##0_-;_-* &quot;-&quot;??_-;_-@_-">
                  <c:v>14.549876291541558</c:v>
                </c:pt>
                <c:pt idx="214" formatCode="_-* #,##0_-;\-* #,##0_-;_-* &quot;-&quot;??_-;_-@_-">
                  <c:v>15.306265463557306</c:v>
                </c:pt>
                <c:pt idx="215" formatCode="_-* #,##0_-;\-* #,##0_-;_-* &quot;-&quot;??_-;_-@_-">
                  <c:v>23.162407218656167</c:v>
                </c:pt>
                <c:pt idx="216" formatCode="_-* #,##0_-;\-* #,##0_-;_-* &quot;-&quot;??_-;_-@_-">
                  <c:v>29.955894338181981</c:v>
                </c:pt>
                <c:pt idx="217" formatCode="_-* #,##0_-;\-* #,##0_-;_-* &quot;-&quot;??_-;_-@_-">
                  <c:v>14.756389172015748</c:v>
                </c:pt>
                <c:pt idx="218" formatCode="_-* #,##0_-;\-* #,##0_-;_-* &quot;-&quot;??_-;_-@_-">
                  <c:v>16.774938145770776</c:v>
                </c:pt>
                <c:pt idx="219" formatCode="_-* #,##0_-;\-* #,##0_-;_-* &quot;-&quot;??_-;_-@_-">
                  <c:v>18.856141755098857</c:v>
                </c:pt>
                <c:pt idx="220" formatCode="_-* #,##0_-;\-* #,##0_-;_-* &quot;-&quot;??_-;_-@_-">
                  <c:v>22.521117978355431</c:v>
                </c:pt>
                <c:pt idx="221" formatCode="_-* #,##0_-;\-* #,##0_-;_-* &quot;-&quot;??_-;_-@_-">
                  <c:v>18.901502317756481</c:v>
                </c:pt>
                <c:pt idx="222" formatCode="_-* #,##0_-;\-* #,##0_-;_-* &quot;-&quot;??_-;_-@_-">
                  <c:v>17.619196281350227</c:v>
                </c:pt>
                <c:pt idx="223" formatCode="_-* #,##0_-;\-* #,##0_-;_-* &quot;-&quot;??_-;_-@_-">
                  <c:v>35.466114390568976</c:v>
                </c:pt>
                <c:pt idx="224" formatCode="_-* #,##0_-;\-* #,##0_-;_-* &quot;-&quot;??_-;_-@_-">
                  <c:v>24.972078826858041</c:v>
                </c:pt>
                <c:pt idx="225" formatCode="_-* #,##0_-;\-* #,##0_-;_-* &quot;-&quot;??_-;_-@_-">
                  <c:v>14.521537357604167</c:v>
                </c:pt>
                <c:pt idx="226" formatCode="_-* #,##0_-;\-* #,##0_-;_-* &quot;-&quot;??_-;_-@_-">
                  <c:v>15.30980783029948</c:v>
                </c:pt>
                <c:pt idx="227" formatCode="_-* #,##0_-;\-* #,##0_-;_-* &quot;-&quot;??_-;_-@_-">
                  <c:v>23.141153018203124</c:v>
                </c:pt>
                <c:pt idx="228" formatCode="_-* #,##0_-;\-* #,##0_-;_-* &quot;-&quot;??_-;_-@_-">
                  <c:v>29.874419903111978</c:v>
                </c:pt>
                <c:pt idx="229" formatCode="_-* #,##0_-;\-* #,##0_-;_-* &quot;-&quot;??_-;_-@_-">
                  <c:v>14.788270472695313</c:v>
                </c:pt>
                <c:pt idx="230" formatCode="_-* #,##0_-;\-* #,##0_-;_-* &quot;-&quot;??_-;_-@_-">
                  <c:v>16.76076867880208</c:v>
                </c:pt>
                <c:pt idx="231" formatCode="_-* #,##0_-;\-* #,##0_-;_-* &quot;-&quot;??_-;_-@_-">
                  <c:v>18.83134518790364</c:v>
                </c:pt>
                <c:pt idx="232" formatCode="_-* #,##0_-;\-* #,##0_-;_-* &quot;-&quot;??_-;_-@_-">
                  <c:v>22.518457031122299</c:v>
                </c:pt>
                <c:pt idx="233" formatCode="_-* #,##0_-;\-* #,##0_-;_-* &quot;-&quot;??_-;_-@_-">
                  <c:v>18.902005269383409</c:v>
                </c:pt>
                <c:pt idx="234" formatCode="_-* #,##0_-;\-* #,##0_-;_-* &quot;-&quot;??_-;_-@_-">
                  <c:v>17.60071583981679</c:v>
                </c:pt>
                <c:pt idx="235" formatCode="_-* #,##0_-;\-* #,##0_-;_-* &quot;-&quot;??_-;_-@_-">
                  <c:v>35.504584128516633</c:v>
                </c:pt>
                <c:pt idx="236" formatCode="_-* #,##0_-;\-* #,##0_-;_-* &quot;-&quot;??_-;_-@_-">
                  <c:v>24.977327626775061</c:v>
                </c:pt>
                <c:pt idx="237" formatCode="_-* #,##0_-;\-* #,##0_-;_-* &quot;-&quot;??_-;_-@_-">
                  <c:v>14.534192953044411</c:v>
                </c:pt>
                <c:pt idx="238" formatCode="_-* #,##0_-;\-* #,##0_-;_-* &quot;-&quot;??_-;_-@_-">
                  <c:v>15.30822588086945</c:v>
                </c:pt>
                <c:pt idx="239" formatCode="_-* #,##0_-;\-* #,##0_-;_-* &quot;-&quot;??_-;_-@_-">
                  <c:v>23.150644714783308</c:v>
                </c:pt>
                <c:pt idx="240" formatCode="_-* #,##0_-;\-* #,##0_-;_-* &quot;-&quot;??_-;_-@_-">
                  <c:v>29.910804740002678</c:v>
                </c:pt>
                <c:pt idx="241" formatCode="_-* #,##0_-;\-* #,##0_-;_-* &quot;-&quot;??_-;_-@_-">
                  <c:v>14.77403292782504</c:v>
                </c:pt>
                <c:pt idx="242" formatCode="_-* #,##0_-;\-* #,##0_-;_-* &quot;-&quot;??_-;_-@_-">
                  <c:v>16.767096476522202</c:v>
                </c:pt>
                <c:pt idx="243" formatCode="_-* #,##0_-;\-* #,##0_-;_-* &quot;-&quot;??_-;_-@_-">
                  <c:v>18.842418833913854</c:v>
                </c:pt>
                <c:pt idx="244" formatCode="_-* #,##0_-;\-* #,##0_-;_-* &quot;-&quot;??_-;_-@_-">
                  <c:v>22.519645356404567</c:v>
                </c:pt>
                <c:pt idx="245" formatCode="_-* #,##0_-;\-* #,##0_-;_-* &quot;-&quot;??_-;_-@_-">
                  <c:v>18.901780661346617</c:v>
                </c:pt>
                <c:pt idx="246" formatCode="_-* #,##0_-;\-* #,##0_-;_-* &quot;-&quot;??_-;_-@_-">
                  <c:v>17.608968831694359</c:v>
                </c:pt>
                <c:pt idx="247" formatCode="_-* #,##0_-;\-* #,##0_-;_-* &quot;-&quot;??_-;_-@_-">
                  <c:v>35.487404320651123</c:v>
                </c:pt>
                <c:pt idx="248" formatCode="_-* #,##0_-;\-* #,##0_-;_-* &quot;-&quot;??_-;_-@_-">
                  <c:v>24.97498361875968</c:v>
                </c:pt>
                <c:pt idx="249" formatCode="_-* #,##0_-;\-* #,##0_-;_-* &quot;-&quot;??_-;_-@_-">
                  <c:v>14.528541219768172</c:v>
                </c:pt>
                <c:pt idx="250" formatCode="_-* #,##0_-;\-* #,##0_-;_-* &quot;-&quot;??_-;_-@_-">
                  <c:v>15.30893234752898</c:v>
                </c:pt>
                <c:pt idx="251" formatCode="_-* #,##0_-;\-* #,##0_-;_-* &quot;-&quot;??_-;_-@_-">
                  <c:v>23.146405914826129</c:v>
                </c:pt>
                <c:pt idx="252" formatCode="_-* #,##0_-;\-* #,##0_-;_-* &quot;-&quot;??_-;_-@_-">
                  <c:v>29.89455600683349</c:v>
                </c:pt>
                <c:pt idx="253" formatCode="_-* #,##0_-;\-* #,##0_-;_-* &quot;-&quot;??_-;_-@_-">
                  <c:v>14.780391127760808</c:v>
                </c:pt>
                <c:pt idx="254" formatCode="_-* #,##0_-;\-* #,##0_-;_-* &quot;-&quot;??_-;_-@_-">
                  <c:v>16.764270609884083</c:v>
                </c:pt>
                <c:pt idx="255" formatCode="_-* #,##0_-;\-* #,##0_-;_-* &quot;-&quot;??_-;_-@_-">
                  <c:v>18.837473567297145</c:v>
                </c:pt>
                <c:pt idx="256" formatCode="_-* #,##0_-;\-* #,##0_-;_-* &quot;-&quot;??_-;_-@_-">
                  <c:v>22.519114674338084</c:v>
                </c:pt>
                <c:pt idx="257" formatCode="_-* #,##0_-;\-* #,##0_-;_-* &quot;-&quot;??_-;_-@_-">
                  <c:v>18.901880966758689</c:v>
                </c:pt>
                <c:pt idx="258" formatCode="_-* #,##0_-;\-* #,##0_-;_-* &quot;-&quot;??_-;_-@_-">
                  <c:v>17.605283212235108</c:v>
                </c:pt>
                <c:pt idx="259" formatCode="_-* #,##0_-;\-* #,##0_-;_-* &quot;-&quot;??_-;_-@_-">
                  <c:v>35.495076475805845</c:v>
                </c:pt>
                <c:pt idx="260" formatCode="_-* #,##0_-;\-* #,##0_-;_-* &quot;-&quot;??_-;_-@_-">
                  <c:v>24.976030405389583</c:v>
                </c:pt>
                <c:pt idx="261" formatCode="_-* #,##0_-;\-* #,##0_-;_-* &quot;-&quot;??_-;_-@_-">
                  <c:v>14.531065169682389</c:v>
                </c:pt>
                <c:pt idx="262" formatCode="_-* #,##0_-;\-* #,##0_-;_-* &quot;-&quot;??_-;_-@_-">
                  <c:v>15.308616853789704</c:v>
                </c:pt>
                <c:pt idx="263" formatCode="_-* #,##0_-;\-* #,##0_-;_-* &quot;-&quot;??_-;_-@_-">
                  <c:v>23.148298877261791</c:v>
                </c:pt>
                <c:pt idx="264" formatCode="_-* #,##0_-;\-* #,##0_-;_-* &quot;-&quot;??_-;_-@_-">
                  <c:v>29.901812362836861</c:v>
                </c:pt>
              </c:numCache>
            </c:numRef>
          </c:val>
        </c:ser>
        <c:ser>
          <c:idx val="1"/>
          <c:order val="2"/>
          <c:tx>
            <c:strRef>
              <c:f>'PoI data'!$X$1</c:f>
              <c:strCache>
                <c:ptCount val="1"/>
                <c:pt idx="0">
                  <c:v>Forecast 2015</c:v>
                </c:pt>
              </c:strCache>
            </c:strRef>
          </c:tx>
          <c:spPr>
            <a:ln w="31750">
              <a:solidFill>
                <a:srgbClr val="92D050"/>
              </a:solidFill>
            </a:ln>
          </c:spPr>
          <c:marker>
            <c:symbol val="none"/>
          </c:marker>
          <c:cat>
            <c:numRef>
              <c:f>'PoI data'!$A$2:$A$266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'PoI data'!$X$2:$X$266</c:f>
              <c:numCache>
                <c:formatCode>_-* #,##0_-;\-* #,##0_-;_-* "-"??_-;_-@_-</c:formatCode>
                <c:ptCount val="265"/>
                <c:pt idx="137">
                  <c:v>14.652640868593917</c:v>
                </c:pt>
                <c:pt idx="138">
                  <c:v>13.937912895124967</c:v>
                </c:pt>
                <c:pt idx="139">
                  <c:v>26.613151932117468</c:v>
                </c:pt>
                <c:pt idx="140">
                  <c:v>16.906651636115619</c:v>
                </c:pt>
                <c:pt idx="141">
                  <c:v>14.137404614349411</c:v>
                </c:pt>
                <c:pt idx="142">
                  <c:v>15.623364724846603</c:v>
                </c:pt>
                <c:pt idx="143">
                  <c:v>17.818904757464683</c:v>
                </c:pt>
                <c:pt idx="144">
                  <c:v>19.547818849626815</c:v>
                </c:pt>
                <c:pt idx="145">
                  <c:v>19.322320000246485</c:v>
                </c:pt>
                <c:pt idx="146">
                  <c:v>15.052213708187512</c:v>
                </c:pt>
                <c:pt idx="147">
                  <c:v>23.766736486917278</c:v>
                </c:pt>
                <c:pt idx="148">
                  <c:v>20.63477703646501</c:v>
                </c:pt>
                <c:pt idx="149">
                  <c:v>17.021099188674434</c:v>
                </c:pt>
                <c:pt idx="150">
                  <c:v>13.849774573743147</c:v>
                </c:pt>
                <c:pt idx="151">
                  <c:v>27.335410865893287</c:v>
                </c:pt>
                <c:pt idx="152">
                  <c:v>16.879773945473438</c:v>
                </c:pt>
                <c:pt idx="153">
                  <c:v>14.357656734893904</c:v>
                </c:pt>
                <c:pt idx="154">
                  <c:v>15.615168400671932</c:v>
                </c:pt>
                <c:pt idx="155">
                  <c:v>17.886070415562866</c:v>
                </c:pt>
                <c:pt idx="156">
                  <c:v>19.545319388982271</c:v>
                </c:pt>
                <c:pt idx="157">
                  <c:v>19.342802098746194</c:v>
                </c:pt>
                <c:pt idx="158">
                  <c:v>15.05145150022935</c:v>
                </c:pt>
                <c:pt idx="159">
                  <c:v>23.772982481832397</c:v>
                </c:pt>
                <c:pt idx="160">
                  <c:v>20.634544601930482</c:v>
                </c:pt>
                <c:pt idx="161">
                  <c:v>17.023003898413048</c:v>
                </c:pt>
                <c:pt idx="162">
                  <c:v>13.849703693070408</c:v>
                </c:pt>
                <c:pt idx="163">
                  <c:v>27.335991705173125</c:v>
                </c:pt>
                <c:pt idx="164">
                  <c:v>16.879752330485037</c:v>
                </c:pt>
                <c:pt idx="165">
                  <c:v>14.357833861236131</c:v>
                </c:pt>
                <c:pt idx="166">
                  <c:v>15.615161809203403</c:v>
                </c:pt>
                <c:pt idx="167">
                  <c:v>17.88612443005913</c:v>
                </c:pt>
                <c:pt idx="168">
                  <c:v>19.545317378920711</c:v>
                </c:pt>
                <c:pt idx="169">
                  <c:v>19.342818570411392</c:v>
                </c:pt>
                <c:pt idx="170">
                  <c:v>15.051450887263139</c:v>
                </c:pt>
                <c:pt idx="171">
                  <c:v>23.772987504849791</c:v>
                </c:pt>
                <c:pt idx="172">
                  <c:v>20.634544415007067</c:v>
                </c:pt>
                <c:pt idx="173">
                  <c:v>17.023005430177047</c:v>
                </c:pt>
                <c:pt idx="174">
                  <c:v>13.849703636068304</c:v>
                </c:pt>
                <c:pt idx="175">
                  <c:v>27.335992172282985</c:v>
                </c:pt>
                <c:pt idx="176">
                  <c:v>16.879752313102305</c:v>
                </c:pt>
                <c:pt idx="177">
                  <c:v>14.357834003680804</c:v>
                </c:pt>
                <c:pt idx="178">
                  <c:v>15.615161803902557</c:v>
                </c:pt>
                <c:pt idx="179">
                  <c:v>17.886124473497485</c:v>
                </c:pt>
                <c:pt idx="180">
                  <c:v>19.545317377304222</c:v>
                </c:pt>
                <c:pt idx="181">
                  <c:v>19.342818583657873</c:v>
                </c:pt>
                <c:pt idx="182">
                  <c:v>15.051450886770192</c:v>
                </c:pt>
                <c:pt idx="183">
                  <c:v>23.77298750888929</c:v>
                </c:pt>
                <c:pt idx="184">
                  <c:v>20.634544414856745</c:v>
                </c:pt>
                <c:pt idx="185">
                  <c:v>17.02300543140889</c:v>
                </c:pt>
                <c:pt idx="186">
                  <c:v>13.849703636022463</c:v>
                </c:pt>
                <c:pt idx="187">
                  <c:v>27.335992172658635</c:v>
                </c:pt>
                <c:pt idx="188">
                  <c:v>16.879752313088325</c:v>
                </c:pt>
                <c:pt idx="189">
                  <c:v>14.357834003795357</c:v>
                </c:pt>
                <c:pt idx="190">
                  <c:v>15.615161803898294</c:v>
                </c:pt>
                <c:pt idx="191">
                  <c:v>17.886124473532419</c:v>
                </c:pt>
                <c:pt idx="192">
                  <c:v>19.545317377302922</c:v>
                </c:pt>
                <c:pt idx="193">
                  <c:v>19.342818583668524</c:v>
                </c:pt>
                <c:pt idx="194">
                  <c:v>15.051450886769796</c:v>
                </c:pt>
                <c:pt idx="195">
                  <c:v>23.772987508892538</c:v>
                </c:pt>
                <c:pt idx="196">
                  <c:v>20.634544414856624</c:v>
                </c:pt>
                <c:pt idx="197">
                  <c:v>17.023005431409882</c:v>
                </c:pt>
                <c:pt idx="198">
                  <c:v>13.849703636022426</c:v>
                </c:pt>
                <c:pt idx="199">
                  <c:v>27.335992172658937</c:v>
                </c:pt>
                <c:pt idx="200">
                  <c:v>16.879752313088314</c:v>
                </c:pt>
                <c:pt idx="201">
                  <c:v>14.35783400379545</c:v>
                </c:pt>
                <c:pt idx="202">
                  <c:v>15.615161803898291</c:v>
                </c:pt>
                <c:pt idx="203">
                  <c:v>17.886124473532448</c:v>
                </c:pt>
                <c:pt idx="204">
                  <c:v>19.545317377302922</c:v>
                </c:pt>
                <c:pt idx="205">
                  <c:v>19.342818583668532</c:v>
                </c:pt>
                <c:pt idx="206">
                  <c:v>15.051450886769796</c:v>
                </c:pt>
                <c:pt idx="207">
                  <c:v>23.772987508892541</c:v>
                </c:pt>
                <c:pt idx="208">
                  <c:v>20.634544414856624</c:v>
                </c:pt>
                <c:pt idx="209">
                  <c:v>17.023005431409882</c:v>
                </c:pt>
                <c:pt idx="210">
                  <c:v>13.849703636022426</c:v>
                </c:pt>
                <c:pt idx="211">
                  <c:v>27.335992172658937</c:v>
                </c:pt>
                <c:pt idx="212">
                  <c:v>16.879752313088314</c:v>
                </c:pt>
                <c:pt idx="213">
                  <c:v>14.35783400379545</c:v>
                </c:pt>
                <c:pt idx="214">
                  <c:v>15.615161803898291</c:v>
                </c:pt>
                <c:pt idx="215">
                  <c:v>17.886124473532448</c:v>
                </c:pt>
                <c:pt idx="216">
                  <c:v>19.545317377302922</c:v>
                </c:pt>
                <c:pt idx="217">
                  <c:v>19.342818583668532</c:v>
                </c:pt>
                <c:pt idx="218">
                  <c:v>15.051450886769796</c:v>
                </c:pt>
                <c:pt idx="219">
                  <c:v>23.772987508892541</c:v>
                </c:pt>
                <c:pt idx="220">
                  <c:v>20.634544414856624</c:v>
                </c:pt>
                <c:pt idx="221">
                  <c:v>17.023005431409882</c:v>
                </c:pt>
                <c:pt idx="222">
                  <c:v>13.849703636022426</c:v>
                </c:pt>
                <c:pt idx="223">
                  <c:v>27.335992172658937</c:v>
                </c:pt>
                <c:pt idx="224">
                  <c:v>16.879752313088314</c:v>
                </c:pt>
                <c:pt idx="225">
                  <c:v>14.35783400379545</c:v>
                </c:pt>
                <c:pt idx="226">
                  <c:v>15.615161803898291</c:v>
                </c:pt>
                <c:pt idx="227">
                  <c:v>17.886124473532448</c:v>
                </c:pt>
                <c:pt idx="228">
                  <c:v>19.545317377302922</c:v>
                </c:pt>
                <c:pt idx="229">
                  <c:v>19.342818583668532</c:v>
                </c:pt>
                <c:pt idx="230">
                  <c:v>15.051450886769796</c:v>
                </c:pt>
                <c:pt idx="231">
                  <c:v>23.772987508892541</c:v>
                </c:pt>
                <c:pt idx="232">
                  <c:v>20.634544414856624</c:v>
                </c:pt>
                <c:pt idx="233">
                  <c:v>17.023005431409882</c:v>
                </c:pt>
                <c:pt idx="234">
                  <c:v>13.849703636022426</c:v>
                </c:pt>
                <c:pt idx="235">
                  <c:v>27.335992172658937</c:v>
                </c:pt>
                <c:pt idx="236">
                  <c:v>16.879752313088314</c:v>
                </c:pt>
                <c:pt idx="237">
                  <c:v>14.35783400379545</c:v>
                </c:pt>
                <c:pt idx="238">
                  <c:v>15.615161803898291</c:v>
                </c:pt>
                <c:pt idx="239">
                  <c:v>17.886124473532448</c:v>
                </c:pt>
                <c:pt idx="240">
                  <c:v>19.545317377302922</c:v>
                </c:pt>
                <c:pt idx="241">
                  <c:v>19.342818583668532</c:v>
                </c:pt>
                <c:pt idx="242">
                  <c:v>15.051450886769796</c:v>
                </c:pt>
                <c:pt idx="243">
                  <c:v>23.772987508892541</c:v>
                </c:pt>
                <c:pt idx="244">
                  <c:v>20.634544414856624</c:v>
                </c:pt>
                <c:pt idx="245">
                  <c:v>17.023005431409882</c:v>
                </c:pt>
                <c:pt idx="246">
                  <c:v>13.849703636022426</c:v>
                </c:pt>
                <c:pt idx="247">
                  <c:v>27.335992172658937</c:v>
                </c:pt>
                <c:pt idx="248">
                  <c:v>16.879752313088314</c:v>
                </c:pt>
                <c:pt idx="249">
                  <c:v>14.35783400379545</c:v>
                </c:pt>
                <c:pt idx="250">
                  <c:v>15.615161803898291</c:v>
                </c:pt>
                <c:pt idx="251">
                  <c:v>17.886124473532448</c:v>
                </c:pt>
                <c:pt idx="252">
                  <c:v>19.545317377302922</c:v>
                </c:pt>
              </c:numCache>
            </c:numRef>
          </c:val>
        </c:ser>
        <c:marker val="1"/>
        <c:axId val="83169664"/>
        <c:axId val="83171584"/>
      </c:lineChart>
      <c:dateAx>
        <c:axId val="83169664"/>
        <c:scaling>
          <c:orientation val="minMax"/>
        </c:scaling>
        <c:axPos val="b"/>
        <c:title>
          <c:tx>
            <c:rich>
              <a:bodyPr/>
              <a:lstStyle/>
              <a:p>
                <a:pPr>
                  <a:defRPr sz="1400" b="1" i="0" u="none" strike="noStrike" baseline="0">
                    <a:solidFill>
                      <a:srgbClr val="000000"/>
                    </a:solidFill>
                    <a:latin typeface="Arial"/>
                    <a:ea typeface="Arial"/>
                    <a:cs typeface="Arial"/>
                  </a:defRPr>
                </a:pPr>
                <a:r>
                  <a:rPr lang="en-NZ"/>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3171584"/>
        <c:crosses val="autoZero"/>
        <c:auto val="1"/>
        <c:lblOffset val="100"/>
        <c:majorUnit val="12"/>
        <c:majorTimeUnit val="months"/>
      </c:dateAx>
      <c:valAx>
        <c:axId val="83171584"/>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Reports</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8316966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u="none" strike="noStrike" baseline="0"/>
              <a:t>Home Detention starts</a:t>
            </a:r>
            <a:endParaRPr lang="en-NZ"/>
          </a:p>
        </c:rich>
      </c:tx>
    </c:title>
    <c:plotArea>
      <c:layout/>
      <c:lineChart>
        <c:grouping val="standard"/>
        <c:ser>
          <c:idx val="0"/>
          <c:order val="0"/>
          <c:tx>
            <c:strRef>
              <c:f>'Community starts'!$B$1</c:f>
              <c:strCache>
                <c:ptCount val="1"/>
                <c:pt idx="0">
                  <c:v>Home Detention</c:v>
                </c:pt>
              </c:strCache>
            </c:strRef>
          </c:tx>
          <c:spPr>
            <a:ln w="38100">
              <a:solidFill>
                <a:schemeClr val="tx2"/>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starts'!$B$2:$B$266</c:f>
              <c:numCache>
                <c:formatCode>_-* #,##0_-;\-* #,##0_-;_-* "-"??_-;_-@_-</c:formatCode>
                <c:ptCount val="265"/>
                <c:pt idx="41" formatCode="#,##0">
                  <c:v>188</c:v>
                </c:pt>
                <c:pt idx="42" formatCode="#,##0">
                  <c:v>189</c:v>
                </c:pt>
                <c:pt idx="43" formatCode="#,##0">
                  <c:v>172</c:v>
                </c:pt>
                <c:pt idx="44" formatCode="#,##0">
                  <c:v>237</c:v>
                </c:pt>
                <c:pt idx="45" formatCode="#,##0">
                  <c:v>227</c:v>
                </c:pt>
                <c:pt idx="46" formatCode="#,##0">
                  <c:v>276</c:v>
                </c:pt>
                <c:pt idx="47" formatCode="#,##0">
                  <c:v>264</c:v>
                </c:pt>
                <c:pt idx="48" formatCode="#,##0">
                  <c:v>272</c:v>
                </c:pt>
                <c:pt idx="49" formatCode="#,##0">
                  <c:v>318</c:v>
                </c:pt>
                <c:pt idx="50" formatCode="#,##0">
                  <c:v>261</c:v>
                </c:pt>
                <c:pt idx="51" formatCode="#,##0">
                  <c:v>321</c:v>
                </c:pt>
                <c:pt idx="52" formatCode="#,##0">
                  <c:v>237</c:v>
                </c:pt>
                <c:pt idx="53" formatCode="#,##0">
                  <c:v>244</c:v>
                </c:pt>
                <c:pt idx="54" formatCode="#,##0">
                  <c:v>266</c:v>
                </c:pt>
                <c:pt idx="55" formatCode="#,##0">
                  <c:v>166</c:v>
                </c:pt>
                <c:pt idx="56" formatCode="#,##0">
                  <c:v>270</c:v>
                </c:pt>
                <c:pt idx="57" formatCode="#,##0">
                  <c:v>248</c:v>
                </c:pt>
                <c:pt idx="58" formatCode="#,##0">
                  <c:v>229</c:v>
                </c:pt>
                <c:pt idx="59" formatCode="#,##0">
                  <c:v>292</c:v>
                </c:pt>
                <c:pt idx="60" formatCode="#,##0">
                  <c:v>303</c:v>
                </c:pt>
                <c:pt idx="61" formatCode="#,##0">
                  <c:v>298</c:v>
                </c:pt>
                <c:pt idx="62" formatCode="#,##0">
                  <c:v>271</c:v>
                </c:pt>
                <c:pt idx="63" formatCode="#,##0">
                  <c:v>286</c:v>
                </c:pt>
                <c:pt idx="64" formatCode="#,##0">
                  <c:v>274</c:v>
                </c:pt>
                <c:pt idx="65" formatCode="#,##0">
                  <c:v>303</c:v>
                </c:pt>
                <c:pt idx="66" formatCode="#,##0">
                  <c:v>282</c:v>
                </c:pt>
                <c:pt idx="67" formatCode="#,##0">
                  <c:v>192</c:v>
                </c:pt>
                <c:pt idx="68" formatCode="#,##0">
                  <c:v>258</c:v>
                </c:pt>
                <c:pt idx="69" formatCode="#,##0">
                  <c:v>340</c:v>
                </c:pt>
                <c:pt idx="70" formatCode="#,##0">
                  <c:v>283</c:v>
                </c:pt>
                <c:pt idx="71" formatCode="#,##0">
                  <c:v>337</c:v>
                </c:pt>
                <c:pt idx="72" formatCode="#,##0">
                  <c:v>361</c:v>
                </c:pt>
                <c:pt idx="73" formatCode="#,##0">
                  <c:v>402</c:v>
                </c:pt>
                <c:pt idx="74" formatCode="#,##0">
                  <c:v>378</c:v>
                </c:pt>
                <c:pt idx="75" formatCode="#,##0">
                  <c:v>338</c:v>
                </c:pt>
                <c:pt idx="76" formatCode="#,##0">
                  <c:v>324</c:v>
                </c:pt>
                <c:pt idx="77" formatCode="#,##0">
                  <c:v>329</c:v>
                </c:pt>
                <c:pt idx="78" formatCode="#,##0">
                  <c:v>343</c:v>
                </c:pt>
                <c:pt idx="79" formatCode="#,##0">
                  <c:v>167</c:v>
                </c:pt>
                <c:pt idx="80" formatCode="#,##0">
                  <c:v>277</c:v>
                </c:pt>
                <c:pt idx="81" formatCode="#,##0">
                  <c:v>303</c:v>
                </c:pt>
                <c:pt idx="82" formatCode="#,##0">
                  <c:v>245</c:v>
                </c:pt>
                <c:pt idx="83" formatCode="#,##0">
                  <c:v>285</c:v>
                </c:pt>
                <c:pt idx="84" formatCode="#,##0">
                  <c:v>250</c:v>
                </c:pt>
                <c:pt idx="85" formatCode="#,##0">
                  <c:v>271</c:v>
                </c:pt>
                <c:pt idx="86" formatCode="#,##0">
                  <c:v>318</c:v>
                </c:pt>
                <c:pt idx="87" formatCode="#,##0">
                  <c:v>286</c:v>
                </c:pt>
                <c:pt idx="88" formatCode="#,##0">
                  <c:v>281</c:v>
                </c:pt>
                <c:pt idx="89" formatCode="#,##0">
                  <c:v>299</c:v>
                </c:pt>
                <c:pt idx="90" formatCode="#,##0">
                  <c:v>274</c:v>
                </c:pt>
                <c:pt idx="91" formatCode="#,##0">
                  <c:v>186</c:v>
                </c:pt>
                <c:pt idx="92" formatCode="#,##0">
                  <c:v>290</c:v>
                </c:pt>
                <c:pt idx="93" formatCode="#,##0">
                  <c:v>298</c:v>
                </c:pt>
                <c:pt idx="94" formatCode="#,##0">
                  <c:v>220</c:v>
                </c:pt>
                <c:pt idx="95" formatCode="#,##0">
                  <c:v>345</c:v>
                </c:pt>
                <c:pt idx="96" formatCode="#,##0">
                  <c:v>297</c:v>
                </c:pt>
                <c:pt idx="97" formatCode="#,##0">
                  <c:v>292</c:v>
                </c:pt>
                <c:pt idx="98" formatCode="#,##0">
                  <c:v>334</c:v>
                </c:pt>
                <c:pt idx="99" formatCode="#,##0">
                  <c:v>307</c:v>
                </c:pt>
                <c:pt idx="100" formatCode="#,##0">
                  <c:v>329</c:v>
                </c:pt>
                <c:pt idx="101" formatCode="#,##0">
                  <c:v>352</c:v>
                </c:pt>
                <c:pt idx="102" formatCode="#,##0">
                  <c:v>276</c:v>
                </c:pt>
                <c:pt idx="103" formatCode="#,##0">
                  <c:v>208</c:v>
                </c:pt>
                <c:pt idx="104" formatCode="#,##0">
                  <c:v>261</c:v>
                </c:pt>
                <c:pt idx="105" formatCode="#,##0">
                  <c:v>265</c:v>
                </c:pt>
                <c:pt idx="106" formatCode="#,##0">
                  <c:v>303</c:v>
                </c:pt>
                <c:pt idx="107" formatCode="#,##0">
                  <c:v>343</c:v>
                </c:pt>
                <c:pt idx="108" formatCode="#,##0">
                  <c:v>264</c:v>
                </c:pt>
                <c:pt idx="109" formatCode="#,##0">
                  <c:v>326</c:v>
                </c:pt>
                <c:pt idx="110" formatCode="#,##0">
                  <c:v>311</c:v>
                </c:pt>
                <c:pt idx="111" formatCode="#,##0">
                  <c:v>275</c:v>
                </c:pt>
                <c:pt idx="112" formatCode="#,##0">
                  <c:v>353</c:v>
                </c:pt>
                <c:pt idx="113" formatCode="#,##0">
                  <c:v>284</c:v>
                </c:pt>
                <c:pt idx="114" formatCode="#,##0">
                  <c:v>292</c:v>
                </c:pt>
                <c:pt idx="115" formatCode="#,##0">
                  <c:v>220</c:v>
                </c:pt>
                <c:pt idx="116" formatCode="#,##0">
                  <c:v>235</c:v>
                </c:pt>
                <c:pt idx="117" formatCode="#,##0">
                  <c:v>237</c:v>
                </c:pt>
                <c:pt idx="118" formatCode="#,##0">
                  <c:v>239</c:v>
                </c:pt>
                <c:pt idx="119" formatCode="#,##0">
                  <c:v>298</c:v>
                </c:pt>
                <c:pt idx="120" formatCode="#,##0">
                  <c:v>263</c:v>
                </c:pt>
                <c:pt idx="121" formatCode="#,##0">
                  <c:v>338</c:v>
                </c:pt>
                <c:pt idx="122" formatCode="#,##0">
                  <c:v>292</c:v>
                </c:pt>
                <c:pt idx="123" formatCode="#,##0">
                  <c:v>342</c:v>
                </c:pt>
                <c:pt idx="124" formatCode="#,##0">
                  <c:v>290</c:v>
                </c:pt>
                <c:pt idx="125" formatCode="#,##0">
                  <c:v>267</c:v>
                </c:pt>
                <c:pt idx="126" formatCode="#,##0">
                  <c:v>307</c:v>
                </c:pt>
                <c:pt idx="127" formatCode="#,##0">
                  <c:v>146</c:v>
                </c:pt>
                <c:pt idx="128" formatCode="#,##0">
                  <c:v>189</c:v>
                </c:pt>
                <c:pt idx="129" formatCode="#,##0">
                  <c:v>285</c:v>
                </c:pt>
                <c:pt idx="130" formatCode="#,##0">
                  <c:v>239</c:v>
                </c:pt>
                <c:pt idx="131" formatCode="#,##0">
                  <c:v>251</c:v>
                </c:pt>
                <c:pt idx="132" formatCode="#,##0">
                  <c:v>310</c:v>
                </c:pt>
                <c:pt idx="133" formatCode="#,##0">
                  <c:v>358</c:v>
                </c:pt>
                <c:pt idx="134" formatCode="#,##0">
                  <c:v>324</c:v>
                </c:pt>
                <c:pt idx="135" formatCode="#,##0">
                  <c:v>304</c:v>
                </c:pt>
                <c:pt idx="136" formatCode="#,##0">
                  <c:v>324</c:v>
                </c:pt>
                <c:pt idx="137" formatCode="#,##0">
                  <c:v>289</c:v>
                </c:pt>
                <c:pt idx="138" formatCode="#,##0">
                  <c:v>246</c:v>
                </c:pt>
                <c:pt idx="139" formatCode="#,##0">
                  <c:v>177</c:v>
                </c:pt>
                <c:pt idx="140" formatCode="#,##0">
                  <c:v>240</c:v>
                </c:pt>
                <c:pt idx="141" formatCode="#,##0">
                  <c:v>301</c:v>
                </c:pt>
                <c:pt idx="142" formatCode="#,##0">
                  <c:v>279</c:v>
                </c:pt>
                <c:pt idx="143" formatCode="#,##0">
                  <c:v>318</c:v>
                </c:pt>
                <c:pt idx="144" formatCode="#,##0">
                  <c:v>298</c:v>
                </c:pt>
                <c:pt idx="145" formatCode="#,##0">
                  <c:v>323</c:v>
                </c:pt>
                <c:pt idx="146" formatCode="#,##0">
                  <c:v>312</c:v>
                </c:pt>
                <c:pt idx="147" formatCode="#,##0">
                  <c:v>333</c:v>
                </c:pt>
              </c:numCache>
            </c:numRef>
          </c:val>
        </c:ser>
        <c:ser>
          <c:idx val="2"/>
          <c:order val="1"/>
          <c:tx>
            <c:strRef>
              <c:f>'Community starts'!$F$1</c:f>
              <c:strCache>
                <c:ptCount val="1"/>
                <c:pt idx="0">
                  <c:v>Forecast 2016</c:v>
                </c:pt>
              </c:strCache>
            </c:strRef>
          </c:tx>
          <c:spPr>
            <a:ln w="34925">
              <a:solidFill>
                <a:srgbClr val="0092D0"/>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starts'!$F$2:$F$266</c:f>
              <c:numCache>
                <c:formatCode>_-* #,##0_-;\-* #,##0_-;_-* "-"??_-;_-@_-</c:formatCode>
                <c:ptCount val="265"/>
                <c:pt idx="148" formatCode="#,##0">
                  <c:v>316.19259976156189</c:v>
                </c:pt>
                <c:pt idx="149" formatCode="#,##0">
                  <c:v>295.04330482045697</c:v>
                </c:pt>
                <c:pt idx="150" formatCode="#,##0">
                  <c:v>293.65758828046796</c:v>
                </c:pt>
                <c:pt idx="151" formatCode="#,##0">
                  <c:v>191.18811225526929</c:v>
                </c:pt>
                <c:pt idx="152" formatCode="#,##0">
                  <c:v>248.37847180954475</c:v>
                </c:pt>
                <c:pt idx="153" formatCode="#,##0">
                  <c:v>293.78159078736115</c:v>
                </c:pt>
                <c:pt idx="154" formatCode="#,##0">
                  <c:v>269.16238489188396</c:v>
                </c:pt>
                <c:pt idx="155" formatCode="#,##0">
                  <c:v>311.08540450178845</c:v>
                </c:pt>
                <c:pt idx="156" formatCode="#,##0">
                  <c:v>300.78580166937115</c:v>
                </c:pt>
                <c:pt idx="157" formatCode="#,##0">
                  <c:v>338.81124212361203</c:v>
                </c:pt>
                <c:pt idx="158" formatCode="#,##0">
                  <c:v>321.13012889734932</c:v>
                </c:pt>
                <c:pt idx="159" formatCode="#,##0">
                  <c:v>323.63196356534172</c:v>
                </c:pt>
                <c:pt idx="160" formatCode="#,##0">
                  <c:v>321.52920711446239</c:v>
                </c:pt>
                <c:pt idx="161" formatCode="#,##0">
                  <c:v>300.47432019619833</c:v>
                </c:pt>
                <c:pt idx="162" formatCode="#,##0">
                  <c:v>291.39481558208797</c:v>
                </c:pt>
                <c:pt idx="163" formatCode="#,##0">
                  <c:v>193.32583782450502</c:v>
                </c:pt>
                <c:pt idx="164" formatCode="#,##0">
                  <c:v>251.60403926432986</c:v>
                </c:pt>
                <c:pt idx="165" formatCode="#,##0">
                  <c:v>294.44131453543054</c:v>
                </c:pt>
                <c:pt idx="166" formatCode="#,##0">
                  <c:v>271.38748533248611</c:v>
                </c:pt>
                <c:pt idx="167" formatCode="#,##0">
                  <c:v>314.18776605260842</c:v>
                </c:pt>
                <c:pt idx="168" formatCode="#,##0">
                  <c:v>303.02260877252962</c:v>
                </c:pt>
                <c:pt idx="169" formatCode="#,##0">
                  <c:v>341.4870254333656</c:v>
                </c:pt>
                <c:pt idx="170" formatCode="#,##0">
                  <c:v>324.23184169739824</c:v>
                </c:pt>
                <c:pt idx="171" formatCode="#,##0">
                  <c:v>326.4543700204041</c:v>
                </c:pt>
                <c:pt idx="172" formatCode="#,##0">
                  <c:v>324.4651773637778</c:v>
                </c:pt>
                <c:pt idx="173" formatCode="#,##0">
                  <c:v>303.59709909244492</c:v>
                </c:pt>
                <c:pt idx="174" formatCode="#,##0">
                  <c:v>294.43708698747156</c:v>
                </c:pt>
                <c:pt idx="175" formatCode="#,##0">
                  <c:v>196.40324371202746</c:v>
                </c:pt>
                <c:pt idx="176" formatCode="#,##0">
                  <c:v>254.77699489285845</c:v>
                </c:pt>
                <c:pt idx="177" formatCode="#,##0">
                  <c:v>297.61199154075831</c:v>
                </c:pt>
                <c:pt idx="178" formatCode="#,##0">
                  <c:v>274.57508947120408</c:v>
                </c:pt>
                <c:pt idx="179" formatCode="#,##0">
                  <c:v>317.40544163825092</c:v>
                </c:pt>
                <c:pt idx="180" formatCode="#,##0">
                  <c:v>306.22214794904227</c:v>
                </c:pt>
                <c:pt idx="181" formatCode="#,##0">
                  <c:v>344.66436998195769</c:v>
                </c:pt>
                <c:pt idx="182" formatCode="#,##0">
                  <c:v>327.39839207434142</c:v>
                </c:pt>
                <c:pt idx="183" formatCode="#,##0">
                  <c:v>329.60761694255518</c:v>
                </c:pt>
                <c:pt idx="184" formatCode="#,##0">
                  <c:v>327.61615211142691</c:v>
                </c:pt>
                <c:pt idx="185" formatCode="#,##0">
                  <c:v>306.74406673349489</c:v>
                </c:pt>
                <c:pt idx="186" formatCode="#,##0">
                  <c:v>297.53956217945887</c:v>
                </c:pt>
                <c:pt idx="187" formatCode="#,##0">
                  <c:v>199.40241516103217</c:v>
                </c:pt>
                <c:pt idx="188" formatCode="#,##0">
                  <c:v>257.61604816416633</c:v>
                </c:pt>
                <c:pt idx="189" formatCode="#,##0">
                  <c:v>300.21638203018023</c:v>
                </c:pt>
                <c:pt idx="190" formatCode="#,##0">
                  <c:v>276.96759195479342</c:v>
                </c:pt>
                <c:pt idx="191" formatCode="#,##0">
                  <c:v>319.72972969857665</c:v>
                </c:pt>
                <c:pt idx="192" formatCode="#,##0">
                  <c:v>308.672973414203</c:v>
                </c:pt>
                <c:pt idx="193" formatCode="#,##0">
                  <c:v>347.27424844166251</c:v>
                </c:pt>
                <c:pt idx="194" formatCode="#,##0">
                  <c:v>329.96906530202426</c:v>
                </c:pt>
                <c:pt idx="195" formatCode="#,##0">
                  <c:v>331.82570570288834</c:v>
                </c:pt>
                <c:pt idx="196" formatCode="#,##0">
                  <c:v>329.27111828634418</c:v>
                </c:pt>
                <c:pt idx="197" formatCode="#,##0">
                  <c:v>307.88504345540127</c:v>
                </c:pt>
                <c:pt idx="198" formatCode="#,##0">
                  <c:v>298.42760409164077</c:v>
                </c:pt>
                <c:pt idx="199" formatCode="#,##0">
                  <c:v>200.2854211482252</c:v>
                </c:pt>
                <c:pt idx="200" formatCode="#,##0">
                  <c:v>258.64292551909733</c:v>
                </c:pt>
                <c:pt idx="201" formatCode="#,##0">
                  <c:v>301.46018821402129</c:v>
                </c:pt>
                <c:pt idx="202" formatCode="#,##0">
                  <c:v>278.41359202761612</c:v>
                </c:pt>
                <c:pt idx="203" formatCode="#,##0">
                  <c:v>321.23027769902518</c:v>
                </c:pt>
                <c:pt idx="204" formatCode="#,##0">
                  <c:v>310.02697515240305</c:v>
                </c:pt>
                <c:pt idx="205" formatCode="#,##0">
                  <c:v>348.450504540054</c:v>
                </c:pt>
                <c:pt idx="206" formatCode="#,##0">
                  <c:v>331.17144488720896</c:v>
                </c:pt>
                <c:pt idx="207" formatCode="#,##0">
                  <c:v>333.37405543788589</c:v>
                </c:pt>
                <c:pt idx="208" formatCode="#,##0">
                  <c:v>331.38034257172478</c:v>
                </c:pt>
                <c:pt idx="209" formatCode="#,##0">
                  <c:v>310.51309674812143</c:v>
                </c:pt>
                <c:pt idx="210" formatCode="#,##0">
                  <c:v>301.32808932674538</c:v>
                </c:pt>
                <c:pt idx="211" formatCode="#,##0">
                  <c:v>203.23069990362669</c:v>
                </c:pt>
                <c:pt idx="212" formatCode="#,##0">
                  <c:v>261.511354063743</c:v>
                </c:pt>
                <c:pt idx="213" formatCode="#,##0">
                  <c:v>304.23038703480023</c:v>
                </c:pt>
                <c:pt idx="214" formatCode="#,##0">
                  <c:v>281.07239261429521</c:v>
                </c:pt>
                <c:pt idx="215" formatCode="#,##0">
                  <c:v>323.78403988001401</c:v>
                </c:pt>
                <c:pt idx="216" formatCode="#,##0">
                  <c:v>312.48258062580567</c:v>
                </c:pt>
                <c:pt idx="217" formatCode="#,##0">
                  <c:v>350.81228685262153</c:v>
                </c:pt>
                <c:pt idx="218" formatCode="#,##0">
                  <c:v>333.44675151659311</c:v>
                </c:pt>
                <c:pt idx="219" formatCode="#,##0">
                  <c:v>335.56680849966506</c:v>
                </c:pt>
                <c:pt idx="220" formatCode="#,##0">
                  <c:v>333.48898323922151</c:v>
                </c:pt>
                <c:pt idx="221" formatCode="#,##0">
                  <c:v>312.54233622327394</c:v>
                </c:pt>
                <c:pt idx="222" formatCode="#,##0">
                  <c:v>303.30079883807741</c:v>
                </c:pt>
                <c:pt idx="223" formatCode="#,##0">
                  <c:v>205.18582733110983</c:v>
                </c:pt>
                <c:pt idx="224" formatCode="#,##0">
                  <c:v>263.49215430049912</c:v>
                </c:pt>
                <c:pt idx="225" formatCode="#,##0">
                  <c:v>306.27208472733247</c:v>
                </c:pt>
                <c:pt idx="226" formatCode="#,##0">
                  <c:v>283.17218994534716</c:v>
                </c:pt>
                <c:pt idx="227" formatCode="#,##0">
                  <c:v>325.91935094629736</c:v>
                </c:pt>
                <c:pt idx="228" formatCode="#,##0">
                  <c:v>314.63010764149101</c:v>
                </c:pt>
                <c:pt idx="229" formatCode="#,##0">
                  <c:v>352.96462484526467</c:v>
                </c:pt>
                <c:pt idx="230" formatCode="#,##0">
                  <c:v>335.61414635060282</c:v>
                </c:pt>
                <c:pt idx="231" formatCode="#,##0">
                  <c:v>337.77798772187305</c:v>
                </c:pt>
                <c:pt idx="232" formatCode="#,##0">
                  <c:v>335.77219220817665</c:v>
                </c:pt>
                <c:pt idx="233" formatCode="#,##0">
                  <c:v>314.88827612803675</c:v>
                </c:pt>
                <c:pt idx="234" formatCode="#,##0">
                  <c:v>305.64795259105216</c:v>
                </c:pt>
                <c:pt idx="235" formatCode="#,##0">
                  <c:v>207.44396192834202</c:v>
                </c:pt>
                <c:pt idx="236" formatCode="#,##0">
                  <c:v>265.55261856369248</c:v>
                </c:pt>
                <c:pt idx="237" formatCode="#,##0">
                  <c:v>308.03718277661449</c:v>
                </c:pt>
                <c:pt idx="238" formatCode="#,##0">
                  <c:v>284.68745157402878</c:v>
                </c:pt>
                <c:pt idx="239" formatCode="#,##0">
                  <c:v>327.36798410841749</c:v>
                </c:pt>
                <c:pt idx="240" formatCode="#,##0">
                  <c:v>316.2383879655664</c:v>
                </c:pt>
                <c:pt idx="241" formatCode="#,##0">
                  <c:v>354.76047200045144</c:v>
                </c:pt>
                <c:pt idx="242" formatCode="#,##0">
                  <c:v>337.37151338229353</c:v>
                </c:pt>
                <c:pt idx="243" formatCode="#,##0">
                  <c:v>339.1525984786241</c:v>
                </c:pt>
                <c:pt idx="244" formatCode="#,##0">
                  <c:v>336.54038796824221</c:v>
                </c:pt>
                <c:pt idx="245" formatCode="#,##0">
                  <c:v>315.10878213996773</c:v>
                </c:pt>
                <c:pt idx="246" formatCode="#,##0">
                  <c:v>305.59738018115377</c:v>
                </c:pt>
                <c:pt idx="247" formatCode="#,##0">
                  <c:v>207.38846907695552</c:v>
                </c:pt>
                <c:pt idx="248" formatCode="#,##0">
                  <c:v>265.67356395884008</c:v>
                </c:pt>
                <c:pt idx="249" formatCode="#,##0">
                  <c:v>308.40728679954998</c:v>
                </c:pt>
                <c:pt idx="250" formatCode="#,##0">
                  <c:v>285.29382053951508</c:v>
                </c:pt>
                <c:pt idx="251" formatCode="#,##0">
                  <c:v>328.04173358223682</c:v>
                </c:pt>
                <c:pt idx="252" formatCode="#,##0">
                  <c:v>316.76620978230409</c:v>
                </c:pt>
                <c:pt idx="253" formatCode="#,##0">
                  <c:v>355.1329422164996</c:v>
                </c:pt>
                <c:pt idx="254" formatCode="#,##0">
                  <c:v>337.8294220649916</c:v>
                </c:pt>
                <c:pt idx="255" formatCode="#,##0">
                  <c:v>340.03425407822641</c:v>
                </c:pt>
                <c:pt idx="256" formatCode="#,##0">
                  <c:v>338.0500556508548</c:v>
                </c:pt>
                <c:pt idx="257" formatCode="#,##0">
                  <c:v>317.18262643066413</c:v>
                </c:pt>
                <c:pt idx="258" formatCode="#,##0">
                  <c:v>307.98571304011068</c:v>
                </c:pt>
                <c:pt idx="259" formatCode="#,##0">
                  <c:v>209.87404747116221</c:v>
                </c:pt>
                <c:pt idx="260" formatCode="#,##0">
                  <c:v>268.17719983669264</c:v>
                </c:pt>
                <c:pt idx="261" formatCode="#,##0">
                  <c:v>310.92680933559882</c:v>
                </c:pt>
                <c:pt idx="262" formatCode="#,##0">
                  <c:v>287.80554812632124</c:v>
                </c:pt>
                <c:pt idx="263" formatCode="#,##0">
                  <c:v>330.58121046628571</c:v>
                </c:pt>
                <c:pt idx="264" formatCode="#,##0">
                  <c:v>319.37638962055797</c:v>
                </c:pt>
              </c:numCache>
            </c:numRef>
          </c:val>
        </c:ser>
        <c:ser>
          <c:idx val="1"/>
          <c:order val="2"/>
          <c:tx>
            <c:strRef>
              <c:f>'Community starts'!$D$1</c:f>
              <c:strCache>
                <c:ptCount val="1"/>
                <c:pt idx="0">
                  <c:v>Forecast 2015</c:v>
                </c:pt>
              </c:strCache>
            </c:strRef>
          </c:tx>
          <c:spPr>
            <a:ln w="31750">
              <a:solidFill>
                <a:srgbClr val="98B954"/>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starts'!$D$2:$D$266</c:f>
              <c:numCache>
                <c:formatCode>_-* #,##0_-;\-* #,##0_-;_-* "-"??_-;_-@_-</c:formatCode>
                <c:ptCount val="265"/>
                <c:pt idx="137">
                  <c:v>300.88786403447892</c:v>
                </c:pt>
                <c:pt idx="138">
                  <c:v>291.27835334758845</c:v>
                </c:pt>
                <c:pt idx="139">
                  <c:v>188.61550964851023</c:v>
                </c:pt>
                <c:pt idx="140">
                  <c:v>241.85048913243116</c:v>
                </c:pt>
                <c:pt idx="141">
                  <c:v>274.70978246442189</c:v>
                </c:pt>
                <c:pt idx="142">
                  <c:v>253.70467370493586</c:v>
                </c:pt>
                <c:pt idx="143">
                  <c:v>297.30791071854117</c:v>
                </c:pt>
                <c:pt idx="144">
                  <c:v>289.18555711097503</c:v>
                </c:pt>
                <c:pt idx="145">
                  <c:v>335.88771052309994</c:v>
                </c:pt>
                <c:pt idx="146">
                  <c:v>315.1619350715186</c:v>
                </c:pt>
                <c:pt idx="147">
                  <c:v>308.85999307211824</c:v>
                </c:pt>
                <c:pt idx="148">
                  <c:v>313.57505441156184</c:v>
                </c:pt>
                <c:pt idx="149">
                  <c:v>294.56336462785225</c:v>
                </c:pt>
                <c:pt idx="150">
                  <c:v>292.09875908183074</c:v>
                </c:pt>
                <c:pt idx="151">
                  <c:v>184.42759945922026</c:v>
                </c:pt>
                <c:pt idx="152">
                  <c:v>237.89663370685304</c:v>
                </c:pt>
                <c:pt idx="153">
                  <c:v>274.17745970885818</c:v>
                </c:pt>
                <c:pt idx="154">
                  <c:v>251.60734214417718</c:v>
                </c:pt>
                <c:pt idx="155">
                  <c:v>294.95714326314828</c:v>
                </c:pt>
                <c:pt idx="156">
                  <c:v>288.38833031775664</c:v>
                </c:pt>
                <c:pt idx="157">
                  <c:v>334.71402397610808</c:v>
                </c:pt>
                <c:pt idx="158">
                  <c:v>313.78131709805706</c:v>
                </c:pt>
                <c:pt idx="159">
                  <c:v>308.16340757127267</c:v>
                </c:pt>
                <c:pt idx="160">
                  <c:v>312.86003909288672</c:v>
                </c:pt>
                <c:pt idx="161">
                  <c:v>293.74654661810672</c:v>
                </c:pt>
                <c:pt idx="162">
                  <c:v>291.58063984583049</c:v>
                </c:pt>
                <c:pt idx="163">
                  <c:v>183.97021811644171</c:v>
                </c:pt>
                <c:pt idx="164">
                  <c:v>237.40539308335653</c:v>
                </c:pt>
                <c:pt idx="165">
                  <c:v>273.81911542288657</c:v>
                </c:pt>
                <c:pt idx="166">
                  <c:v>251.30850901929756</c:v>
                </c:pt>
                <c:pt idx="167">
                  <c:v>294.65618500040034</c:v>
                </c:pt>
                <c:pt idx="168">
                  <c:v>288.14950734395029</c:v>
                </c:pt>
                <c:pt idx="169">
                  <c:v>334.51768785457307</c:v>
                </c:pt>
                <c:pt idx="170">
                  <c:v>313.59385421749812</c:v>
                </c:pt>
                <c:pt idx="171">
                  <c:v>308.0072891003079</c:v>
                </c:pt>
                <c:pt idx="172">
                  <c:v>312.73122815882795</c:v>
                </c:pt>
                <c:pt idx="173">
                  <c:v>293.62826410346622</c:v>
                </c:pt>
                <c:pt idx="174">
                  <c:v>291.4795758136276</c:v>
                </c:pt>
                <c:pt idx="175">
                  <c:v>183.8860250314832</c:v>
                </c:pt>
                <c:pt idx="176">
                  <c:v>237.33008278408113</c:v>
                </c:pt>
                <c:pt idx="177">
                  <c:v>273.75398409415925</c:v>
                </c:pt>
                <c:pt idx="178">
                  <c:v>251.2536941380888</c:v>
                </c:pt>
                <c:pt idx="179">
                  <c:v>294.60795398889786</c:v>
                </c:pt>
                <c:pt idx="180">
                  <c:v>288.10760352586675</c:v>
                </c:pt>
                <c:pt idx="181">
                  <c:v>334.48211636142281</c:v>
                </c:pt>
                <c:pt idx="182">
                  <c:v>313.56285721376105</c:v>
                </c:pt>
                <c:pt idx="183">
                  <c:v>307.98033706984711</c:v>
                </c:pt>
                <c:pt idx="184">
                  <c:v>312.70820045045991</c:v>
                </c:pt>
                <c:pt idx="185">
                  <c:v>293.60830427164018</c:v>
                </c:pt>
                <c:pt idx="186">
                  <c:v>291.4622352626393</c:v>
                </c:pt>
                <c:pt idx="187">
                  <c:v>183.87114264076399</c:v>
                </c:pt>
                <c:pt idx="188">
                  <c:v>237.31721749454783</c:v>
                </c:pt>
                <c:pt idx="189">
                  <c:v>273.74282198856901</c:v>
                </c:pt>
                <c:pt idx="190">
                  <c:v>251.2440863259234</c:v>
                </c:pt>
                <c:pt idx="191">
                  <c:v>294.59965801010298</c:v>
                </c:pt>
                <c:pt idx="192">
                  <c:v>288.10041509039894</c:v>
                </c:pt>
                <c:pt idx="193">
                  <c:v>334.47591782175863</c:v>
                </c:pt>
                <c:pt idx="194">
                  <c:v>313.55750696380397</c:v>
                </c:pt>
                <c:pt idx="195">
                  <c:v>307.97570592321682</c:v>
                </c:pt>
                <c:pt idx="196">
                  <c:v>312.70420293881983</c:v>
                </c:pt>
                <c:pt idx="197">
                  <c:v>293.60485379674276</c:v>
                </c:pt>
                <c:pt idx="198">
                  <c:v>291.45925081658498</c:v>
                </c:pt>
                <c:pt idx="199">
                  <c:v>183.86856511767917</c:v>
                </c:pt>
                <c:pt idx="200">
                  <c:v>237.31499234651432</c:v>
                </c:pt>
                <c:pt idx="201">
                  <c:v>273.74089836155071</c:v>
                </c:pt>
                <c:pt idx="202">
                  <c:v>251.24242454604004</c:v>
                </c:pt>
                <c:pt idx="203">
                  <c:v>294.59822314995068</c:v>
                </c:pt>
                <c:pt idx="204">
                  <c:v>288.09917506653636</c:v>
                </c:pt>
                <c:pt idx="205">
                  <c:v>334.47484648053535</c:v>
                </c:pt>
                <c:pt idx="206">
                  <c:v>313.55658176660603</c:v>
                </c:pt>
                <c:pt idx="207">
                  <c:v>307.97490651188855</c:v>
                </c:pt>
                <c:pt idx="208">
                  <c:v>312.70351225647977</c:v>
                </c:pt>
                <c:pt idx="209">
                  <c:v>293.60425725742272</c:v>
                </c:pt>
                <c:pt idx="210">
                  <c:v>291.45873543617404</c:v>
                </c:pt>
                <c:pt idx="211">
                  <c:v>183.8681198401386</c:v>
                </c:pt>
                <c:pt idx="212">
                  <c:v>237.31460772837701</c:v>
                </c:pt>
                <c:pt idx="213">
                  <c:v>273.74056608903851</c:v>
                </c:pt>
                <c:pt idx="214">
                  <c:v>251.24213747656609</c:v>
                </c:pt>
                <c:pt idx="215">
                  <c:v>294.59797517308118</c:v>
                </c:pt>
                <c:pt idx="216">
                  <c:v>288.09896084411071</c:v>
                </c:pt>
                <c:pt idx="217">
                  <c:v>334.47466140582338</c:v>
                </c:pt>
                <c:pt idx="218">
                  <c:v>313.5564218892921</c:v>
                </c:pt>
                <c:pt idx="219">
                  <c:v>307.9747683981642</c:v>
                </c:pt>
                <c:pt idx="220">
                  <c:v>312.7033929372792</c:v>
                </c:pt>
                <c:pt idx="221">
                  <c:v>293.60415418103929</c:v>
                </c:pt>
                <c:pt idx="222">
                  <c:v>291.45864639131418</c:v>
                </c:pt>
                <c:pt idx="223">
                  <c:v>183.86804291364351</c:v>
                </c:pt>
                <c:pt idx="224">
                  <c:v>237.31454127306611</c:v>
                </c:pt>
                <c:pt idx="225">
                  <c:v>273.74050867997397</c:v>
                </c:pt>
                <c:pt idx="226">
                  <c:v>251.2420878809634</c:v>
                </c:pt>
                <c:pt idx="227">
                  <c:v>294.59793232816185</c:v>
                </c:pt>
                <c:pt idx="228">
                  <c:v>288.09892383134371</c:v>
                </c:pt>
                <c:pt idx="229">
                  <c:v>334.4746294307584</c:v>
                </c:pt>
                <c:pt idx="230">
                  <c:v>313.55639426643506</c:v>
                </c:pt>
                <c:pt idx="231">
                  <c:v>307.97474453532323</c:v>
                </c:pt>
                <c:pt idx="232">
                  <c:v>312.70337232242218</c:v>
                </c:pt>
                <c:pt idx="233">
                  <c:v>293.60413637211201</c:v>
                </c:pt>
                <c:pt idx="234">
                  <c:v>291.45863100649638</c:v>
                </c:pt>
                <c:pt idx="235">
                  <c:v>183.86802962289096</c:v>
                </c:pt>
                <c:pt idx="236">
                  <c:v>237.31452979134622</c:v>
                </c:pt>
                <c:pt idx="237">
                  <c:v>273.74049876110183</c:v>
                </c:pt>
                <c:pt idx="238">
                  <c:v>251.24207931218319</c:v>
                </c:pt>
                <c:pt idx="239">
                  <c:v>294.5979249256996</c:v>
                </c:pt>
                <c:pt idx="240">
                  <c:v>288.09891743646898</c:v>
                </c:pt>
                <c:pt idx="241">
                  <c:v>334.47462390631512</c:v>
                </c:pt>
                <c:pt idx="242">
                  <c:v>313.55638949393961</c:v>
                </c:pt>
                <c:pt idx="243">
                  <c:v>307.9747404124339</c:v>
                </c:pt>
                <c:pt idx="244">
                  <c:v>312.70336876071616</c:v>
                </c:pt>
                <c:pt idx="245">
                  <c:v>293.60413329520122</c:v>
                </c:pt>
                <c:pt idx="246">
                  <c:v>291.45862834839681</c:v>
                </c:pt>
                <c:pt idx="247">
                  <c:v>183.86802732659626</c:v>
                </c:pt>
                <c:pt idx="248">
                  <c:v>237.3145278076081</c:v>
                </c:pt>
                <c:pt idx="249">
                  <c:v>273.74049704737826</c:v>
                </c:pt>
                <c:pt idx="250">
                  <c:v>251.2420778317215</c:v>
                </c:pt>
                <c:pt idx="251">
                  <c:v>294.59792364674894</c:v>
                </c:pt>
                <c:pt idx="252">
                  <c:v>288.09891633160123</c:v>
                </c:pt>
              </c:numCache>
            </c:numRef>
          </c:val>
        </c:ser>
        <c:marker val="1"/>
        <c:axId val="81702912"/>
        <c:axId val="81704832"/>
      </c:lineChart>
      <c:dateAx>
        <c:axId val="8170291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81704832"/>
        <c:crosses val="autoZero"/>
        <c:auto val="1"/>
        <c:lblOffset val="100"/>
        <c:majorUnit val="12"/>
        <c:majorTimeUnit val="months"/>
      </c:dateAx>
      <c:valAx>
        <c:axId val="81704832"/>
        <c:scaling>
          <c:orientation val="minMax"/>
          <c:max val="500"/>
          <c:min val="0"/>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0" sourceLinked="0"/>
        <c:tickLblPos val="nextTo"/>
        <c:txPr>
          <a:bodyPr/>
          <a:lstStyle/>
          <a:p>
            <a:pPr>
              <a:defRPr sz="1400" b="1">
                <a:solidFill>
                  <a:schemeClr val="tx2"/>
                </a:solidFill>
                <a:latin typeface="Arial" pitchFamily="34" charset="0"/>
                <a:cs typeface="Arial" pitchFamily="34" charset="0"/>
              </a:defRPr>
            </a:pPr>
            <a:endParaRPr lang="en-US"/>
          </a:p>
        </c:txPr>
        <c:crossAx val="81702912"/>
        <c:crosses val="autoZero"/>
        <c:crossBetween val="between"/>
        <c:minorUnit val="100"/>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Time on Home Detention muster</a:t>
            </a:r>
          </a:p>
        </c:rich>
      </c:tx>
    </c:title>
    <c:plotArea>
      <c:layout/>
      <c:lineChart>
        <c:grouping val="standard"/>
        <c:ser>
          <c:idx val="0"/>
          <c:order val="0"/>
          <c:tx>
            <c:strRef>
              <c:f>'Community times'!$B$1</c:f>
              <c:strCache>
                <c:ptCount val="1"/>
                <c:pt idx="0">
                  <c:v>Home Detention</c:v>
                </c:pt>
              </c:strCache>
            </c:strRef>
          </c:tx>
          <c:spPr>
            <a:ln w="38100">
              <a:solidFill>
                <a:schemeClr val="tx2"/>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times'!$B$2:$B$230</c:f>
              <c:numCache>
                <c:formatCode>_-* #,##0_-;\-* #,##0_-;_-* "-"??_-;_-@_-</c:formatCode>
                <c:ptCount val="229"/>
                <c:pt idx="10">
                  <c:v>152.34910783553141</c:v>
                </c:pt>
                <c:pt idx="11">
                  <c:v>160.07472527472527</c:v>
                </c:pt>
                <c:pt idx="12">
                  <c:v>165.15745856353593</c:v>
                </c:pt>
                <c:pt idx="13">
                  <c:v>162.47553324968632</c:v>
                </c:pt>
                <c:pt idx="14">
                  <c:v>167.39678615574783</c:v>
                </c:pt>
                <c:pt idx="15">
                  <c:v>166.21787383177571</c:v>
                </c:pt>
                <c:pt idx="16">
                  <c:v>169.59234907352061</c:v>
                </c:pt>
                <c:pt idx="17">
                  <c:v>169.49364791288565</c:v>
                </c:pt>
                <c:pt idx="18">
                  <c:v>168.13600485731632</c:v>
                </c:pt>
                <c:pt idx="19">
                  <c:v>173.16923076923078</c:v>
                </c:pt>
                <c:pt idx="20">
                  <c:v>172.09441489361703</c:v>
                </c:pt>
                <c:pt idx="21">
                  <c:v>177.16701607267646</c:v>
                </c:pt>
                <c:pt idx="22">
                  <c:v>168.53478566408995</c:v>
                </c:pt>
                <c:pt idx="23">
                  <c:v>170.49354180829368</c:v>
                </c:pt>
                <c:pt idx="24">
                  <c:v>170.91777188328913</c:v>
                </c:pt>
                <c:pt idx="25">
                  <c:v>159.80975609756098</c:v>
                </c:pt>
                <c:pt idx="26">
                  <c:v>165.83546617915906</c:v>
                </c:pt>
                <c:pt idx="27">
                  <c:v>164.03513996426443</c:v>
                </c:pt>
                <c:pt idx="28">
                  <c:v>159.77262180974478</c:v>
                </c:pt>
                <c:pt idx="29">
                  <c:v>162.43227665706053</c:v>
                </c:pt>
                <c:pt idx="30">
                  <c:v>167.0385064177363</c:v>
                </c:pt>
                <c:pt idx="31">
                  <c:v>170.84079601990049</c:v>
                </c:pt>
                <c:pt idx="32">
                  <c:v>167.15548589341694</c:v>
                </c:pt>
                <c:pt idx="33">
                  <c:v>166.87932080048515</c:v>
                </c:pt>
                <c:pt idx="34">
                  <c:v>165.71652593486127</c:v>
                </c:pt>
                <c:pt idx="35">
                  <c:v>171.5661938534279</c:v>
                </c:pt>
                <c:pt idx="36">
                  <c:v>170.16657255787692</c:v>
                </c:pt>
                <c:pt idx="37">
                  <c:v>162.72640080767289</c:v>
                </c:pt>
                <c:pt idx="38">
                  <c:v>162.89386006663494</c:v>
                </c:pt>
                <c:pt idx="39">
                  <c:v>162.42448785135778</c:v>
                </c:pt>
                <c:pt idx="40">
                  <c:v>160.69906542056074</c:v>
                </c:pt>
                <c:pt idx="41">
                  <c:v>158.1078799249531</c:v>
                </c:pt>
                <c:pt idx="42">
                  <c:v>155.97350993377484</c:v>
                </c:pt>
                <c:pt idx="43">
                  <c:v>160.69398616285258</c:v>
                </c:pt>
                <c:pt idx="44">
                  <c:v>165.3228346456693</c:v>
                </c:pt>
                <c:pt idx="45">
                  <c:v>164.14457831325302</c:v>
                </c:pt>
                <c:pt idx="46">
                  <c:v>160.55048076923077</c:v>
                </c:pt>
                <c:pt idx="47">
                  <c:v>163.80000000000001</c:v>
                </c:pt>
                <c:pt idx="48">
                  <c:v>169.14669286182055</c:v>
                </c:pt>
                <c:pt idx="49">
                  <c:v>159.35990190067443</c:v>
                </c:pt>
                <c:pt idx="50">
                  <c:v>162.10047846889952</c:v>
                </c:pt>
                <c:pt idx="51">
                  <c:v>162.54380664652567</c:v>
                </c:pt>
                <c:pt idx="52">
                  <c:v>159.7350680070964</c:v>
                </c:pt>
                <c:pt idx="53">
                  <c:v>160.46041055718476</c:v>
                </c:pt>
                <c:pt idx="54">
                  <c:v>158.24638519375361</c:v>
                </c:pt>
                <c:pt idx="55">
                  <c:v>158.3698296836983</c:v>
                </c:pt>
                <c:pt idx="56">
                  <c:v>161.615099009901</c:v>
                </c:pt>
                <c:pt idx="57">
                  <c:v>166.36363636363637</c:v>
                </c:pt>
                <c:pt idx="58">
                  <c:v>166.66879387364389</c:v>
                </c:pt>
                <c:pt idx="59">
                  <c:v>171.76813391196529</c:v>
                </c:pt>
                <c:pt idx="60">
                  <c:v>169.20660146699265</c:v>
                </c:pt>
                <c:pt idx="61">
                  <c:v>160.47761194029852</c:v>
                </c:pt>
                <c:pt idx="62">
                  <c:v>164.01343784994401</c:v>
                </c:pt>
                <c:pt idx="63">
                  <c:v>167.70752089136491</c:v>
                </c:pt>
                <c:pt idx="64">
                  <c:v>164.28571428571428</c:v>
                </c:pt>
                <c:pt idx="65">
                  <c:v>164.90109890109889</c:v>
                </c:pt>
                <c:pt idx="66">
                  <c:v>164.72380952380954</c:v>
                </c:pt>
                <c:pt idx="67">
                  <c:v>162.40088593576965</c:v>
                </c:pt>
                <c:pt idx="68">
                  <c:v>164.91575302942874</c:v>
                </c:pt>
                <c:pt idx="69">
                  <c:v>162.08870490833826</c:v>
                </c:pt>
                <c:pt idx="70">
                  <c:v>168.49849849849849</c:v>
                </c:pt>
                <c:pt idx="71">
                  <c:v>176.06521739130434</c:v>
                </c:pt>
                <c:pt idx="72">
                  <c:v>176.59610705596108</c:v>
                </c:pt>
                <c:pt idx="73">
                  <c:v>167.95402951191826</c:v>
                </c:pt>
                <c:pt idx="74">
                  <c:v>171.7130242825607</c:v>
                </c:pt>
                <c:pt idx="75">
                  <c:v>169.44072447859494</c:v>
                </c:pt>
                <c:pt idx="76">
                  <c:v>172.59829059829059</c:v>
                </c:pt>
                <c:pt idx="77">
                  <c:v>175.12686155543298</c:v>
                </c:pt>
                <c:pt idx="78">
                  <c:v>173.10592069527431</c:v>
                </c:pt>
                <c:pt idx="79">
                  <c:v>174.66743515850143</c:v>
                </c:pt>
                <c:pt idx="80">
                  <c:v>174.3447860156721</c:v>
                </c:pt>
                <c:pt idx="81">
                  <c:v>170.32325724861198</c:v>
                </c:pt>
                <c:pt idx="82">
                  <c:v>175.23490378234905</c:v>
                </c:pt>
                <c:pt idx="83">
                  <c:v>175.41880341880341</c:v>
                </c:pt>
                <c:pt idx="84">
                  <c:v>180.87876758204956</c:v>
                </c:pt>
                <c:pt idx="85">
                  <c:v>178.0788330229671</c:v>
                </c:pt>
                <c:pt idx="86">
                  <c:v>176.71942446043167</c:v>
                </c:pt>
                <c:pt idx="87">
                  <c:v>174.85062006764375</c:v>
                </c:pt>
                <c:pt idx="88">
                  <c:v>173.80581459133296</c:v>
                </c:pt>
                <c:pt idx="89">
                  <c:v>172.07310267857142</c:v>
                </c:pt>
                <c:pt idx="90">
                  <c:v>170.57080610021785</c:v>
                </c:pt>
                <c:pt idx="91">
                  <c:v>175.60583941605839</c:v>
                </c:pt>
                <c:pt idx="92">
                  <c:v>172.19078520441272</c:v>
                </c:pt>
                <c:pt idx="93">
                  <c:v>170.47169811320754</c:v>
                </c:pt>
                <c:pt idx="94">
                  <c:v>175.4424284717376</c:v>
                </c:pt>
                <c:pt idx="95">
                  <c:v>180.07339449541286</c:v>
                </c:pt>
                <c:pt idx="96">
                  <c:v>188.13802816901409</c:v>
                </c:pt>
                <c:pt idx="97">
                  <c:v>177.00735294117646</c:v>
                </c:pt>
                <c:pt idx="98">
                  <c:v>171.08771929824562</c:v>
                </c:pt>
                <c:pt idx="99">
                  <c:v>172.24132138857783</c:v>
                </c:pt>
                <c:pt idx="100">
                  <c:v>169.83858898984499</c:v>
                </c:pt>
                <c:pt idx="101">
                  <c:v>166.3200628601362</c:v>
                </c:pt>
                <c:pt idx="102">
                  <c:v>169.33983739837399</c:v>
                </c:pt>
                <c:pt idx="103">
                  <c:v>175.81730769230768</c:v>
                </c:pt>
                <c:pt idx="104">
                  <c:v>176.81645569620252</c:v>
                </c:pt>
                <c:pt idx="105">
                  <c:v>177.89410272669625</c:v>
                </c:pt>
                <c:pt idx="106">
                  <c:v>182.35639686684073</c:v>
                </c:pt>
                <c:pt idx="107">
                  <c:v>183.46893017296605</c:v>
                </c:pt>
                <c:pt idx="108">
                  <c:v>180.871667699938</c:v>
                </c:pt>
                <c:pt idx="109">
                  <c:v>169.48038658328596</c:v>
                </c:pt>
                <c:pt idx="110">
                  <c:v>168.22282905516113</c:v>
                </c:pt>
                <c:pt idx="111">
                  <c:v>169.64090177133656</c:v>
                </c:pt>
              </c:numCache>
            </c:numRef>
          </c:val>
        </c:ser>
        <c:ser>
          <c:idx val="2"/>
          <c:order val="1"/>
          <c:tx>
            <c:strRef>
              <c:f>'Community times'!$D$1</c:f>
              <c:strCache>
                <c:ptCount val="1"/>
                <c:pt idx="0">
                  <c:v>Forecast 2016</c:v>
                </c:pt>
              </c:strCache>
            </c:strRef>
          </c:tx>
          <c:spPr>
            <a:ln w="34925">
              <a:solidFill>
                <a:schemeClr val="accent1"/>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times'!$D$2:$D$230</c:f>
              <c:numCache>
                <c:formatCode>_-* #,##0_-;\-* #,##0_-;_-* "-"??_-;_-@_-</c:formatCode>
                <c:ptCount val="229"/>
                <c:pt idx="112" formatCode="#,##0">
                  <c:v>166.91642644892414</c:v>
                </c:pt>
                <c:pt idx="113" formatCode="#,##0">
                  <c:v>163.8992503077225</c:v>
                </c:pt>
                <c:pt idx="114" formatCode="#,##0">
                  <c:v>167.28960971672888</c:v>
                </c:pt>
                <c:pt idx="115" formatCode="#,##0">
                  <c:v>174.04100670776197</c:v>
                </c:pt>
                <c:pt idx="116" formatCode="#,##0">
                  <c:v>175.2426342009791</c:v>
                </c:pt>
                <c:pt idx="117" formatCode="#,##0">
                  <c:v>176.46994880323683</c:v>
                </c:pt>
                <c:pt idx="118" formatCode="#,##0">
                  <c:v>181.04287331938988</c:v>
                </c:pt>
                <c:pt idx="119" formatCode="#,##0">
                  <c:v>182.23718172182726</c:v>
                </c:pt>
                <c:pt idx="120" formatCode="#,##0">
                  <c:v>179.70036527292123</c:v>
                </c:pt>
                <c:pt idx="121" formatCode="#,##0">
                  <c:v>168.35376428502406</c:v>
                </c:pt>
                <c:pt idx="122" formatCode="#,##0">
                  <c:v>167.12923314588917</c:v>
                </c:pt>
                <c:pt idx="123" formatCode="#,##0">
                  <c:v>168.57171810974856</c:v>
                </c:pt>
                <c:pt idx="124" formatCode="#,##0">
                  <c:v>166.86528768583125</c:v>
                </c:pt>
                <c:pt idx="125" formatCode="#,##0">
                  <c:v>163.86144986422698</c:v>
                </c:pt>
                <c:pt idx="126" formatCode="#,##0">
                  <c:v>167.26166861213346</c:v>
                </c:pt>
                <c:pt idx="127" formatCode="#,##0">
                  <c:v>174.02035337002786</c:v>
                </c:pt>
                <c:pt idx="128" formatCode="#,##0">
                  <c:v>175.22736779094501</c:v>
                </c:pt>
                <c:pt idx="129" formatCode="#,##0">
                  <c:v>176.45866427003793</c:v>
                </c:pt>
                <c:pt idx="130" formatCode="#,##0">
                  <c:v>181.03453208597398</c:v>
                </c:pt>
                <c:pt idx="131" formatCode="#,##0">
                  <c:v>182.23101609905206</c:v>
                </c:pt>
                <c:pt idx="132" formatCode="#,##0">
                  <c:v>179.69580780494132</c:v>
                </c:pt>
                <c:pt idx="133" formatCode="#,##0">
                  <c:v>168.35039552323869</c:v>
                </c:pt>
                <c:pt idx="134" formatCode="#,##0">
                  <c:v>167.12674304480311</c:v>
                </c:pt>
                <c:pt idx="135" formatCode="#,##0">
                  <c:v>168.56987749179638</c:v>
                </c:pt>
                <c:pt idx="136" formatCode="#,##0">
                  <c:v>166.86392714891775</c:v>
                </c:pt>
                <c:pt idx="137" formatCode="#,##0">
                  <c:v>163.86044419072977</c:v>
                </c:pt>
                <c:pt idx="138" formatCode="#,##0">
                  <c:v>167.26092524444314</c:v>
                </c:pt>
                <c:pt idx="139" formatCode="#,##0">
                  <c:v>174.01980389196709</c:v>
                </c:pt>
                <c:pt idx="140" formatCode="#,##0">
                  <c:v>175.2269616310551</c:v>
                </c:pt>
                <c:pt idx="141" formatCode="#,##0">
                  <c:v>176.45836404721203</c:v>
                </c:pt>
                <c:pt idx="142" formatCode="#,##0">
                  <c:v>181.03431016907024</c:v>
                </c:pt>
                <c:pt idx="143" formatCode="#,##0">
                  <c:v>182.23085206384914</c:v>
                </c:pt>
                <c:pt idx="144" formatCode="#,##0">
                  <c:v>179.6956865543861</c:v>
                </c:pt>
                <c:pt idx="145" formatCode="#,##0">
                  <c:v>168.35030589798214</c:v>
                </c:pt>
                <c:pt idx="146" formatCode="#,##0">
                  <c:v>167.12667679614472</c:v>
                </c:pt>
                <c:pt idx="147" formatCode="#,##0">
                  <c:v>168.5698285225113</c:v>
                </c:pt>
                <c:pt idx="148" formatCode="#,##0">
                  <c:v>166.863890952096</c:v>
                </c:pt>
                <c:pt idx="149" formatCode="#,##0">
                  <c:v>163.86041743498063</c:v>
                </c:pt>
                <c:pt idx="150" formatCode="#,##0">
                  <c:v>167.26090546728935</c:v>
                </c:pt>
                <c:pt idx="151" formatCode="#,##0">
                  <c:v>174.01978927320943</c:v>
                </c:pt>
                <c:pt idx="152" formatCode="#,##0">
                  <c:v>175.2269508252497</c:v>
                </c:pt>
                <c:pt idx="153" formatCode="#,##0">
                  <c:v>176.45835605984175</c:v>
                </c:pt>
                <c:pt idx="154" formatCode="#,##0">
                  <c:v>181.03430426501387</c:v>
                </c:pt>
                <c:pt idx="155" formatCode="#,##0">
                  <c:v>182.23084769972425</c:v>
                </c:pt>
                <c:pt idx="156" formatCode="#,##0">
                  <c:v>179.69568332853851</c:v>
                </c:pt>
                <c:pt idx="157" formatCode="#,##0">
                  <c:v>168.35030351351949</c:v>
                </c:pt>
                <c:pt idx="158" formatCode="#,##0">
                  <c:v>167.12667503361197</c:v>
                </c:pt>
                <c:pt idx="159" formatCode="#,##0">
                  <c:v>168.56982721969294</c:v>
                </c:pt>
                <c:pt idx="160" formatCode="#,##0">
                  <c:v>166.86388998908654</c:v>
                </c:pt>
                <c:pt idx="161" formatCode="#,##0">
                  <c:v>163.86041672314909</c:v>
                </c:pt>
                <c:pt idx="162" formatCode="#,##0">
                  <c:v>167.26090494112199</c:v>
                </c:pt>
                <c:pt idx="163" formatCode="#,##0">
                  <c:v>174.01978888428019</c:v>
                </c:pt>
                <c:pt idx="164" formatCode="#,##0">
                  <c:v>175.22695053776334</c:v>
                </c:pt>
                <c:pt idx="165" formatCode="#,##0">
                  <c:v>176.45835584733931</c:v>
                </c:pt>
                <c:pt idx="166" formatCode="#,##0">
                  <c:v>181.0343041079376</c:v>
                </c:pt>
                <c:pt idx="167" formatCode="#,##0">
                  <c:v>182.23084758361756</c:v>
                </c:pt>
                <c:pt idx="168" formatCode="#,##0">
                  <c:v>179.69568324271546</c:v>
                </c:pt>
                <c:pt idx="169" formatCode="#,##0">
                  <c:v>168.35030345008133</c:v>
                </c:pt>
                <c:pt idx="170" formatCode="#,##0">
                  <c:v>167.12667498672013</c:v>
                </c:pt>
                <c:pt idx="171" formatCode="#,##0">
                  <c:v>168.5698271850317</c:v>
                </c:pt>
                <c:pt idx="172" formatCode="#,##0">
                  <c:v>166.86388996346585</c:v>
                </c:pt>
                <c:pt idx="173" formatCode="#,##0">
                  <c:v>163.86041670421093</c:v>
                </c:pt>
                <c:pt idx="174" formatCode="#,##0">
                  <c:v>167.26090492712342</c:v>
                </c:pt>
                <c:pt idx="175" formatCode="#,##0">
                  <c:v>174.01978887393281</c:v>
                </c:pt>
                <c:pt idx="176" formatCode="#,##0">
                  <c:v>175.22695053011483</c:v>
                </c:pt>
                <c:pt idx="177" formatCode="#,##0">
                  <c:v>176.45835584168572</c:v>
                </c:pt>
                <c:pt idx="178" formatCode="#,##0">
                  <c:v>181.03430410375861</c:v>
                </c:pt>
                <c:pt idx="179" formatCode="#,##0">
                  <c:v>182.23084758052858</c:v>
                </c:pt>
                <c:pt idx="180" formatCode="#,##0">
                  <c:v>179.69568324043215</c:v>
                </c:pt>
                <c:pt idx="181" formatCode="#,##0">
                  <c:v>168.35030344839356</c:v>
                </c:pt>
                <c:pt idx="182" formatCode="#,##0">
                  <c:v>167.12667498547259</c:v>
                </c:pt>
                <c:pt idx="183" formatCode="#,##0">
                  <c:v>168.56982718410956</c:v>
                </c:pt>
                <c:pt idx="184" formatCode="#,##0">
                  <c:v>166.86388996278421</c:v>
                </c:pt>
                <c:pt idx="185" formatCode="#,##0">
                  <c:v>163.8604167037071</c:v>
                </c:pt>
                <c:pt idx="186" formatCode="#,##0">
                  <c:v>167.26090492675098</c:v>
                </c:pt>
                <c:pt idx="187" formatCode="#,##0">
                  <c:v>174.01978887365752</c:v>
                </c:pt>
                <c:pt idx="188" formatCode="#,##0">
                  <c:v>175.22695052991133</c:v>
                </c:pt>
                <c:pt idx="189" formatCode="#,##0">
                  <c:v>176.45835584153531</c:v>
                </c:pt>
                <c:pt idx="190" formatCode="#,##0">
                  <c:v>181.03430410364743</c:v>
                </c:pt>
                <c:pt idx="191" formatCode="#,##0">
                  <c:v>182.23084758044638</c:v>
                </c:pt>
                <c:pt idx="192" formatCode="#,##0">
                  <c:v>179.69568324037141</c:v>
                </c:pt>
                <c:pt idx="193" formatCode="#,##0">
                  <c:v>168.35030344834865</c:v>
                </c:pt>
                <c:pt idx="194" formatCode="#,##0">
                  <c:v>167.12667498543939</c:v>
                </c:pt>
                <c:pt idx="195" formatCode="#,##0">
                  <c:v>168.56982718408503</c:v>
                </c:pt>
                <c:pt idx="196" formatCode="#,##0">
                  <c:v>166.86388996276608</c:v>
                </c:pt>
                <c:pt idx="197" formatCode="#,##0">
                  <c:v>163.86041670369369</c:v>
                </c:pt>
                <c:pt idx="198" formatCode="#,##0">
                  <c:v>167.26090492674106</c:v>
                </c:pt>
                <c:pt idx="199" formatCode="#,##0">
                  <c:v>174.01978887365019</c:v>
                </c:pt>
                <c:pt idx="200" formatCode="#,##0">
                  <c:v>175.22695052990593</c:v>
                </c:pt>
                <c:pt idx="201" formatCode="#,##0">
                  <c:v>176.4583558415313</c:v>
                </c:pt>
                <c:pt idx="202" formatCode="#,##0">
                  <c:v>181.03430410364447</c:v>
                </c:pt>
                <c:pt idx="203" formatCode="#,##0">
                  <c:v>182.23084758044419</c:v>
                </c:pt>
                <c:pt idx="204" formatCode="#,##0">
                  <c:v>179.69568324036979</c:v>
                </c:pt>
                <c:pt idx="205" formatCode="#,##0">
                  <c:v>168.35030344834746</c:v>
                </c:pt>
                <c:pt idx="206" formatCode="#,##0">
                  <c:v>167.12667498543851</c:v>
                </c:pt>
                <c:pt idx="207" formatCode="#,##0">
                  <c:v>168.56982718408437</c:v>
                </c:pt>
                <c:pt idx="208" formatCode="#,##0">
                  <c:v>166.8638899627656</c:v>
                </c:pt>
                <c:pt idx="209" formatCode="#,##0">
                  <c:v>163.86041670369332</c:v>
                </c:pt>
                <c:pt idx="210" formatCode="#,##0">
                  <c:v>167.26090492674081</c:v>
                </c:pt>
                <c:pt idx="211" formatCode="#,##0">
                  <c:v>174.01978887364999</c:v>
                </c:pt>
                <c:pt idx="212" formatCode="#,##0">
                  <c:v>175.22695052990579</c:v>
                </c:pt>
                <c:pt idx="213" formatCode="#,##0">
                  <c:v>176.45835584153119</c:v>
                </c:pt>
                <c:pt idx="214" formatCode="#,##0">
                  <c:v>181.03430410364439</c:v>
                </c:pt>
                <c:pt idx="215" formatCode="#,##0">
                  <c:v>182.23084758044413</c:v>
                </c:pt>
                <c:pt idx="216" formatCode="#,##0">
                  <c:v>179.69568324036973</c:v>
                </c:pt>
                <c:pt idx="217" formatCode="#,##0">
                  <c:v>168.35030344834743</c:v>
                </c:pt>
                <c:pt idx="218" formatCode="#,##0">
                  <c:v>167.12667498543848</c:v>
                </c:pt>
                <c:pt idx="219" formatCode="#,##0">
                  <c:v>168.56982718408435</c:v>
                </c:pt>
                <c:pt idx="220" formatCode="#,##0">
                  <c:v>166.8638899627656</c:v>
                </c:pt>
                <c:pt idx="221" formatCode="#,##0">
                  <c:v>163.86041670369332</c:v>
                </c:pt>
                <c:pt idx="222" formatCode="#,##0">
                  <c:v>167.26090492674081</c:v>
                </c:pt>
                <c:pt idx="223" formatCode="#,##0">
                  <c:v>174.01978887364999</c:v>
                </c:pt>
                <c:pt idx="224" formatCode="#,##0">
                  <c:v>175.22695052990579</c:v>
                </c:pt>
                <c:pt idx="225" formatCode="#,##0">
                  <c:v>176.45835584153119</c:v>
                </c:pt>
                <c:pt idx="226" formatCode="#,##0">
                  <c:v>181.03430410364439</c:v>
                </c:pt>
                <c:pt idx="227" formatCode="#,##0">
                  <c:v>182.23084758044413</c:v>
                </c:pt>
                <c:pt idx="228" formatCode="#,##0">
                  <c:v>179.69568324036973</c:v>
                </c:pt>
              </c:numCache>
            </c:numRef>
          </c:val>
        </c:ser>
        <c:ser>
          <c:idx val="1"/>
          <c:order val="2"/>
          <c:tx>
            <c:strRef>
              <c:f>'Community times'!$C$1</c:f>
              <c:strCache>
                <c:ptCount val="1"/>
                <c:pt idx="0">
                  <c:v>Forecast 2015</c:v>
                </c:pt>
              </c:strCache>
            </c:strRef>
          </c:tx>
          <c:spPr>
            <a:ln w="34925">
              <a:solidFill>
                <a:srgbClr val="92D050"/>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times'!$C$2:$C$230</c:f>
              <c:numCache>
                <c:formatCode>_-* #,##0_-;\-* #,##0_-;_-* "-"??_-;_-@_-</c:formatCode>
                <c:ptCount val="229"/>
                <c:pt idx="101">
                  <c:v>169.66059899861096</c:v>
                </c:pt>
                <c:pt idx="102">
                  <c:v>172.37174266865543</c:v>
                </c:pt>
                <c:pt idx="103">
                  <c:v>171.16242942689885</c:v>
                </c:pt>
                <c:pt idx="104">
                  <c:v>169.2126386577167</c:v>
                </c:pt>
                <c:pt idx="105">
                  <c:v>173.31590706789828</c:v>
                </c:pt>
                <c:pt idx="106">
                  <c:v>177.1566116061733</c:v>
                </c:pt>
                <c:pt idx="107">
                  <c:v>182.47412472178084</c:v>
                </c:pt>
                <c:pt idx="108">
                  <c:v>174.04187709019104</c:v>
                </c:pt>
                <c:pt idx="109">
                  <c:v>171.74695444176376</c:v>
                </c:pt>
                <c:pt idx="110">
                  <c:v>171.75753521453024</c:v>
                </c:pt>
                <c:pt idx="111">
                  <c:v>171.08518983717104</c:v>
                </c:pt>
                <c:pt idx="112">
                  <c:v>170.86499791928227</c:v>
                </c:pt>
                <c:pt idx="113">
                  <c:v>169.36878754403944</c:v>
                </c:pt>
                <c:pt idx="114">
                  <c:v>172.12518493485172</c:v>
                </c:pt>
                <c:pt idx="115">
                  <c:v>170.95410752881682</c:v>
                </c:pt>
                <c:pt idx="116">
                  <c:v>169.03662303431284</c:v>
                </c:pt>
                <c:pt idx="117">
                  <c:v>173.1671877063358</c:v>
                </c:pt>
                <c:pt idx="118">
                  <c:v>177.03095543954535</c:v>
                </c:pt>
                <c:pt idx="119">
                  <c:v>182.36795514139979</c:v>
                </c:pt>
                <c:pt idx="120">
                  <c:v>173.95217214294667</c:v>
                </c:pt>
                <c:pt idx="121">
                  <c:v>171.67116081489593</c:v>
                </c:pt>
                <c:pt idx="122">
                  <c:v>171.69349555952513</c:v>
                </c:pt>
                <c:pt idx="123">
                  <c:v>171.03108136416813</c:v>
                </c:pt>
                <c:pt idx="124">
                  <c:v>170.8192805141764</c:v>
                </c:pt>
                <c:pt idx="125">
                  <c:v>169.33015993151187</c:v>
                </c:pt>
                <c:pt idx="126">
                  <c:v>172.09254763957821</c:v>
                </c:pt>
                <c:pt idx="127">
                  <c:v>170.92653158060077</c:v>
                </c:pt>
                <c:pt idx="128">
                  <c:v>169.01332352638357</c:v>
                </c:pt>
                <c:pt idx="129">
                  <c:v>173.14750145418981</c:v>
                </c:pt>
                <c:pt idx="130">
                  <c:v>177.01432210442377</c:v>
                </c:pt>
                <c:pt idx="131">
                  <c:v>182.35390128111115</c:v>
                </c:pt>
                <c:pt idx="132">
                  <c:v>173.94029773606621</c:v>
                </c:pt>
                <c:pt idx="133">
                  <c:v>171.66112787477365</c:v>
                </c:pt>
                <c:pt idx="134">
                  <c:v>171.68501851401791</c:v>
                </c:pt>
                <c:pt idx="135">
                  <c:v>171.02391892726968</c:v>
                </c:pt>
                <c:pt idx="136">
                  <c:v>170.81322881818392</c:v>
                </c:pt>
                <c:pt idx="137">
                  <c:v>169.3250467242467</c:v>
                </c:pt>
                <c:pt idx="138">
                  <c:v>172.08822738149368</c:v>
                </c:pt>
                <c:pt idx="139">
                  <c:v>170.9228813022238</c:v>
                </c:pt>
                <c:pt idx="140">
                  <c:v>169.01023932817861</c:v>
                </c:pt>
                <c:pt idx="141">
                  <c:v>173.14489554921897</c:v>
                </c:pt>
                <c:pt idx="142">
                  <c:v>177.01212031962729</c:v>
                </c:pt>
                <c:pt idx="143">
                  <c:v>182.35204094608576</c:v>
                </c:pt>
                <c:pt idx="144">
                  <c:v>173.93872589924902</c:v>
                </c:pt>
                <c:pt idx="145">
                  <c:v>171.6597997962576</c:v>
                </c:pt>
                <c:pt idx="146">
                  <c:v>171.68389639209946</c:v>
                </c:pt>
                <c:pt idx="147">
                  <c:v>171.02297082248171</c:v>
                </c:pt>
                <c:pt idx="148">
                  <c:v>170.81242774418811</c:v>
                </c:pt>
                <c:pt idx="149">
                  <c:v>169.3243698797092</c:v>
                </c:pt>
                <c:pt idx="150">
                  <c:v>172.08765550108018</c:v>
                </c:pt>
                <c:pt idx="151">
                  <c:v>170.92239810824168</c:v>
                </c:pt>
                <c:pt idx="152">
                  <c:v>169.00983106725755</c:v>
                </c:pt>
                <c:pt idx="153">
                  <c:v>173.14455060084248</c:v>
                </c:pt>
                <c:pt idx="154">
                  <c:v>177.01182886537265</c:v>
                </c:pt>
                <c:pt idx="155">
                  <c:v>182.35179469015782</c:v>
                </c:pt>
                <c:pt idx="156">
                  <c:v>173.93851783235314</c:v>
                </c:pt>
                <c:pt idx="157">
                  <c:v>171.65962399609103</c:v>
                </c:pt>
                <c:pt idx="158">
                  <c:v>171.68374785478196</c:v>
                </c:pt>
                <c:pt idx="159">
                  <c:v>171.022845320128</c:v>
                </c:pt>
                <c:pt idx="160">
                  <c:v>170.81232170456755</c:v>
                </c:pt>
                <c:pt idx="161">
                  <c:v>169.32428028456778</c:v>
                </c:pt>
                <c:pt idx="162">
                  <c:v>172.0875798002306</c:v>
                </c:pt>
                <c:pt idx="163">
                  <c:v>170.9223341469762</c:v>
                </c:pt>
                <c:pt idx="164">
                  <c:v>169.00977702501754</c:v>
                </c:pt>
                <c:pt idx="165">
                  <c:v>173.14450493939904</c:v>
                </c:pt>
                <c:pt idx="166">
                  <c:v>177.01179028504333</c:v>
                </c:pt>
                <c:pt idx="167">
                  <c:v>182.35176209281315</c:v>
                </c:pt>
                <c:pt idx="168">
                  <c:v>173.93849029016002</c:v>
                </c:pt>
                <c:pt idx="169">
                  <c:v>171.6596007251035</c:v>
                </c:pt>
                <c:pt idx="170">
                  <c:v>171.68372819262731</c:v>
                </c:pt>
                <c:pt idx="171">
                  <c:v>171.02282870715337</c:v>
                </c:pt>
                <c:pt idx="172">
                  <c:v>170.81230766791029</c:v>
                </c:pt>
                <c:pt idx="173">
                  <c:v>169.3242684246961</c:v>
                </c:pt>
                <c:pt idx="174">
                  <c:v>172.08756977957157</c:v>
                </c:pt>
                <c:pt idx="175">
                  <c:v>170.92232568030727</c:v>
                </c:pt>
                <c:pt idx="176">
                  <c:v>169.00976987134803</c:v>
                </c:pt>
                <c:pt idx="177">
                  <c:v>173.14449889511079</c:v>
                </c:pt>
                <c:pt idx="178">
                  <c:v>177.01178517809504</c:v>
                </c:pt>
                <c:pt idx="179">
                  <c:v>182.3517577778434</c:v>
                </c:pt>
                <c:pt idx="180">
                  <c:v>173.93848664434987</c:v>
                </c:pt>
                <c:pt idx="181">
                  <c:v>171.65959764468059</c:v>
                </c:pt>
                <c:pt idx="182">
                  <c:v>171.68372558991217</c:v>
                </c:pt>
                <c:pt idx="183">
                  <c:v>171.02282650806373</c:v>
                </c:pt>
                <c:pt idx="184">
                  <c:v>170.81230580985246</c:v>
                </c:pt>
                <c:pt idx="185">
                  <c:v>169.32426685478333</c:v>
                </c:pt>
                <c:pt idx="186">
                  <c:v>172.08756845311873</c:v>
                </c:pt>
                <c:pt idx="187">
                  <c:v>170.92232455955892</c:v>
                </c:pt>
                <c:pt idx="188">
                  <c:v>169.0097689244038</c:v>
                </c:pt>
                <c:pt idx="189">
                  <c:v>173.14449809501735</c:v>
                </c:pt>
                <c:pt idx="190">
                  <c:v>177.01178450207902</c:v>
                </c:pt>
                <c:pt idx="191">
                  <c:v>182.35175720666302</c:v>
                </c:pt>
                <c:pt idx="192">
                  <c:v>173.93848616174736</c:v>
                </c:pt>
                <c:pt idx="193">
                  <c:v>171.65959723691941</c:v>
                </c:pt>
                <c:pt idx="194">
                  <c:v>171.68372524538603</c:v>
                </c:pt>
                <c:pt idx="195">
                  <c:v>171.02282621696625</c:v>
                </c:pt>
                <c:pt idx="196">
                  <c:v>170.81230556389798</c:v>
                </c:pt>
                <c:pt idx="197">
                  <c:v>169.32426664697113</c:v>
                </c:pt>
                <c:pt idx="198">
                  <c:v>172.08756827753376</c:v>
                </c:pt>
                <c:pt idx="199">
                  <c:v>170.92232441120342</c:v>
                </c:pt>
                <c:pt idx="200">
                  <c:v>169.00976879905508</c:v>
                </c:pt>
                <c:pt idx="201">
                  <c:v>173.14449798910752</c:v>
                </c:pt>
                <c:pt idx="202">
                  <c:v>177.01178441259356</c:v>
                </c:pt>
                <c:pt idx="203">
                  <c:v>182.35175713105482</c:v>
                </c:pt>
                <c:pt idx="204">
                  <c:v>173.9384860978644</c:v>
                </c:pt>
                <c:pt idx="205">
                  <c:v>171.65959718294332</c:v>
                </c:pt>
                <c:pt idx="206">
                  <c:v>171.68372519978047</c:v>
                </c:pt>
                <c:pt idx="207">
                  <c:v>171.02282617843315</c:v>
                </c:pt>
                <c:pt idx="208">
                  <c:v>170.81230553134054</c:v>
                </c:pt>
                <c:pt idx="209">
                  <c:v>169.32426661946263</c:v>
                </c:pt>
                <c:pt idx="210">
                  <c:v>172.08756825429126</c:v>
                </c:pt>
                <c:pt idx="211">
                  <c:v>170.92232439156533</c:v>
                </c:pt>
                <c:pt idx="212">
                  <c:v>169.00976878246243</c:v>
                </c:pt>
                <c:pt idx="213">
                  <c:v>173.14449797508806</c:v>
                </c:pt>
                <c:pt idx="214">
                  <c:v>177.01178440074821</c:v>
                </c:pt>
                <c:pt idx="215">
                  <c:v>182.35175712104643</c:v>
                </c:pt>
                <c:pt idx="216">
                  <c:v>172</c:v>
                </c:pt>
              </c:numCache>
            </c:numRef>
          </c:val>
        </c:ser>
        <c:marker val="1"/>
        <c:axId val="83691008"/>
        <c:axId val="83891712"/>
      </c:lineChart>
      <c:dateAx>
        <c:axId val="83691008"/>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a:lstStyle/>
          <a:p>
            <a:pPr>
              <a:defRPr sz="1200" b="1">
                <a:solidFill>
                  <a:schemeClr val="tx2"/>
                </a:solidFill>
                <a:latin typeface="Arial" pitchFamily="34" charset="0"/>
                <a:cs typeface="Arial" pitchFamily="34" charset="0"/>
              </a:defRPr>
            </a:pPr>
            <a:endParaRPr lang="en-US"/>
          </a:p>
        </c:txPr>
        <c:crossAx val="83891712"/>
        <c:crosses val="autoZero"/>
        <c:auto val="1"/>
        <c:lblOffset val="100"/>
        <c:majorUnit val="12"/>
        <c:majorTimeUnit val="months"/>
      </c:dateAx>
      <c:valAx>
        <c:axId val="83891712"/>
        <c:scaling>
          <c:orientation val="minMax"/>
          <c:min val="0"/>
        </c:scaling>
        <c:axPos val="l"/>
        <c:majorGridlines/>
        <c:title>
          <c:tx>
            <c:rich>
              <a:bodyPr rot="-5400000" vert="horz"/>
              <a:lstStyle/>
              <a:p>
                <a:pPr>
                  <a:defRPr/>
                </a:pPr>
                <a:r>
                  <a:rPr lang="en-NZ" sz="1400" b="1">
                    <a:solidFill>
                      <a:sysClr val="windowText" lastClr="000000"/>
                    </a:solidFill>
                    <a:latin typeface="Arial" pitchFamily="34" charset="0"/>
                    <a:cs typeface="Arial" pitchFamily="34" charset="0"/>
                  </a:rPr>
                  <a:t>Days</a:t>
                </a:r>
                <a:endParaRPr lang="en-NZ" sz="1200" b="1">
                  <a:solidFill>
                    <a:sysClr val="windowText" lastClr="000000"/>
                  </a:solidFill>
                  <a:latin typeface="Arial" pitchFamily="34" charset="0"/>
                  <a:cs typeface="Arial" pitchFamily="34" charset="0"/>
                </a:endParaRP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8369100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Home Detention muster</a:t>
            </a:r>
          </a:p>
        </c:rich>
      </c:tx>
    </c:title>
    <c:plotArea>
      <c:layout/>
      <c:lineChart>
        <c:grouping val="standard"/>
        <c:ser>
          <c:idx val="0"/>
          <c:order val="0"/>
          <c:tx>
            <c:strRef>
              <c:f>'Community musters'!$V$1</c:f>
              <c:strCache>
                <c:ptCount val="1"/>
                <c:pt idx="0">
                  <c:v>Home Detention</c:v>
                </c:pt>
              </c:strCache>
            </c:strRef>
          </c:tx>
          <c:spPr>
            <a:ln w="38100">
              <a:solidFill>
                <a:schemeClr val="tx2"/>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musters'!$V$2:$V$20</c:f>
              <c:numCache>
                <c:formatCode>_-* #,##0_-;\-* #,##0_-;_-* "-"??_-;_-@_-</c:formatCode>
                <c:ptCount val="19"/>
                <c:pt idx="0">
                  <c:v>1314</c:v>
                </c:pt>
                <c:pt idx="1">
                  <c:v>1555</c:v>
                </c:pt>
                <c:pt idx="2">
                  <c:v>1665</c:v>
                </c:pt>
                <c:pt idx="3">
                  <c:v>1869</c:v>
                </c:pt>
                <c:pt idx="4">
                  <c:v>1521</c:v>
                </c:pt>
                <c:pt idx="5">
                  <c:v>1722</c:v>
                </c:pt>
                <c:pt idx="6">
                  <c:v>1756</c:v>
                </c:pt>
                <c:pt idx="7">
                  <c:v>1722</c:v>
                </c:pt>
                <c:pt idx="8">
                  <c:v>1735</c:v>
                </c:pt>
              </c:numCache>
            </c:numRef>
          </c:val>
        </c:ser>
        <c:ser>
          <c:idx val="2"/>
          <c:order val="1"/>
          <c:tx>
            <c:strRef>
              <c:f>'Community musters'!$X$1</c:f>
              <c:strCache>
                <c:ptCount val="1"/>
                <c:pt idx="0">
                  <c:v>Forecast 2016</c:v>
                </c:pt>
              </c:strCache>
            </c:strRef>
          </c:tx>
          <c:spPr>
            <a:ln w="34925">
              <a:solidFill>
                <a:schemeClr val="tx2">
                  <a:lumMod val="60000"/>
                  <a:lumOff val="40000"/>
                </a:schemeClr>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musters'!$X$2:$X$20</c:f>
              <c:numCache>
                <c:formatCode>General</c:formatCode>
                <c:ptCount val="19"/>
                <c:pt idx="8" formatCode="_-* #,##0_-;\-* #,##0_-;_-* &quot;-&quot;??_-;_-@_-">
                  <c:v>1735</c:v>
                </c:pt>
                <c:pt idx="9" formatCode="_-* #,##0_-;\-* #,##0_-;_-* &quot;-&quot;??_-;_-@_-">
                  <c:v>1769</c:v>
                </c:pt>
                <c:pt idx="10" formatCode="_-* #,##0_-;\-* #,##0_-;_-* &quot;-&quot;??_-;_-@_-">
                  <c:v>1788</c:v>
                </c:pt>
                <c:pt idx="11" formatCode="_-* #,##0_-;\-* #,##0_-;_-* &quot;-&quot;??_-;_-@_-">
                  <c:v>1805</c:v>
                </c:pt>
                <c:pt idx="12" formatCode="_-* #,##0_-;\-* #,##0_-;_-* &quot;-&quot;??_-;_-@_-">
                  <c:v>1822</c:v>
                </c:pt>
                <c:pt idx="13" formatCode="_-* #,##0_-;\-* #,##0_-;_-* &quot;-&quot;??_-;_-@_-">
                  <c:v>1833</c:v>
                </c:pt>
                <c:pt idx="14" formatCode="_-* #,##0_-;\-* #,##0_-;_-* &quot;-&quot;??_-;_-@_-">
                  <c:v>1844</c:v>
                </c:pt>
                <c:pt idx="15" formatCode="_-* #,##0_-;\-* #,##0_-;_-* &quot;-&quot;??_-;_-@_-">
                  <c:v>1856</c:v>
                </c:pt>
                <c:pt idx="16" formatCode="_-* #,##0_-;\-* #,##0_-;_-* &quot;-&quot;??_-;_-@_-">
                  <c:v>1869</c:v>
                </c:pt>
                <c:pt idx="17" formatCode="_-* #,##0_-;\-* #,##0_-;_-* &quot;-&quot;??_-;_-@_-">
                  <c:v>1874</c:v>
                </c:pt>
                <c:pt idx="18" formatCode="_-* #,##0_-;\-* #,##0_-;_-* &quot;-&quot;??_-;_-@_-">
                  <c:v>1882</c:v>
                </c:pt>
              </c:numCache>
            </c:numRef>
          </c:val>
        </c:ser>
        <c:ser>
          <c:idx val="1"/>
          <c:order val="2"/>
          <c:tx>
            <c:strRef>
              <c:f>'Community musters'!$W$1</c:f>
              <c:strCache>
                <c:ptCount val="1"/>
                <c:pt idx="0">
                  <c:v>Forecast 2015</c:v>
                </c:pt>
              </c:strCache>
            </c:strRef>
          </c:tx>
          <c:spPr>
            <a:ln w="34925">
              <a:solidFill>
                <a:srgbClr val="92D050"/>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musters'!$W$2:$W$20</c:f>
              <c:numCache>
                <c:formatCode>_-* #,##0_-;\-* #,##0_-;_-* "-"??_-;_-@_-</c:formatCode>
                <c:ptCount val="19"/>
                <c:pt idx="8">
                  <c:v>1785</c:v>
                </c:pt>
                <c:pt idx="9">
                  <c:v>1735</c:v>
                </c:pt>
                <c:pt idx="10">
                  <c:v>1729</c:v>
                </c:pt>
                <c:pt idx="11">
                  <c:v>1728</c:v>
                </c:pt>
                <c:pt idx="12">
                  <c:v>1728</c:v>
                </c:pt>
                <c:pt idx="13">
                  <c:v>1728</c:v>
                </c:pt>
                <c:pt idx="14">
                  <c:v>1728</c:v>
                </c:pt>
                <c:pt idx="15">
                  <c:v>1728</c:v>
                </c:pt>
                <c:pt idx="16">
                  <c:v>1728</c:v>
                </c:pt>
                <c:pt idx="17">
                  <c:v>1728</c:v>
                </c:pt>
              </c:numCache>
            </c:numRef>
          </c:val>
        </c:ser>
        <c:marker val="1"/>
        <c:axId val="116071424"/>
        <c:axId val="213120128"/>
      </c:lineChart>
      <c:catAx>
        <c:axId val="116071424"/>
        <c:scaling>
          <c:orientation val="minMax"/>
          <c:min val="0"/>
        </c:scaling>
        <c:axPos val="b"/>
        <c:title>
          <c:tx>
            <c:rich>
              <a:bodyPr/>
              <a:lstStyle/>
              <a:p>
                <a:pPr>
                  <a:defRPr/>
                </a:pPr>
                <a:r>
                  <a:rPr lang="en-NZ" sz="1400">
                    <a:latin typeface="Arial" pitchFamily="34" charset="0"/>
                    <a:cs typeface="Arial" pitchFamily="34" charset="0"/>
                  </a:rPr>
                  <a:t>Annual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213120128"/>
        <c:crosses val="autoZero"/>
        <c:auto val="1"/>
        <c:lblAlgn val="ctr"/>
        <c:lblOffset val="100"/>
        <c:tickLblSkip val="1"/>
      </c:catAx>
      <c:valAx>
        <c:axId val="213120128"/>
        <c:scaling>
          <c:orientation val="minMax"/>
        </c:scaling>
        <c:axPos val="l"/>
        <c:majorGridlines/>
        <c:title>
          <c:tx>
            <c:rich>
              <a:bodyPr rot="-5400000" vert="horz"/>
              <a:lstStyle/>
              <a:p>
                <a:pPr>
                  <a:defRPr/>
                </a:pPr>
                <a:r>
                  <a:rPr lang="en-NZ" sz="1400">
                    <a:latin typeface="Arial" pitchFamily="34" charset="0"/>
                    <a:cs typeface="Arial" pitchFamily="34" charset="0"/>
                  </a:rPr>
                  <a:t>Muster</a:t>
                </a: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116071424"/>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Community Detention starts</a:t>
            </a:r>
          </a:p>
        </c:rich>
      </c:tx>
    </c:title>
    <c:plotArea>
      <c:layout/>
      <c:lineChart>
        <c:grouping val="standard"/>
        <c:ser>
          <c:idx val="0"/>
          <c:order val="0"/>
          <c:tx>
            <c:strRef>
              <c:f>'Community starts'!$G$1</c:f>
              <c:strCache>
                <c:ptCount val="1"/>
                <c:pt idx="0">
                  <c:v>Community Detention</c:v>
                </c:pt>
              </c:strCache>
            </c:strRef>
          </c:tx>
          <c:spPr>
            <a:ln w="38100">
              <a:solidFill>
                <a:schemeClr val="tx2"/>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starts'!$G$2:$G$266</c:f>
              <c:numCache>
                <c:formatCode>_-* #,##0_-;\-* #,##0_-;_-* "-"??_-;_-@_-</c:formatCode>
                <c:ptCount val="265"/>
                <c:pt idx="41">
                  <c:v>129</c:v>
                </c:pt>
                <c:pt idx="42">
                  <c:v>145</c:v>
                </c:pt>
                <c:pt idx="43">
                  <c:v>136</c:v>
                </c:pt>
                <c:pt idx="44">
                  <c:v>152</c:v>
                </c:pt>
                <c:pt idx="45">
                  <c:v>141</c:v>
                </c:pt>
                <c:pt idx="46">
                  <c:v>209</c:v>
                </c:pt>
                <c:pt idx="47">
                  <c:v>214</c:v>
                </c:pt>
                <c:pt idx="48">
                  <c:v>224</c:v>
                </c:pt>
                <c:pt idx="49">
                  <c:v>287</c:v>
                </c:pt>
                <c:pt idx="50">
                  <c:v>267</c:v>
                </c:pt>
                <c:pt idx="51">
                  <c:v>272</c:v>
                </c:pt>
                <c:pt idx="52">
                  <c:v>264</c:v>
                </c:pt>
                <c:pt idx="53">
                  <c:v>237</c:v>
                </c:pt>
                <c:pt idx="54">
                  <c:v>259</c:v>
                </c:pt>
                <c:pt idx="55">
                  <c:v>182</c:v>
                </c:pt>
                <c:pt idx="56">
                  <c:v>225</c:v>
                </c:pt>
                <c:pt idx="57">
                  <c:v>254</c:v>
                </c:pt>
                <c:pt idx="58">
                  <c:v>286</c:v>
                </c:pt>
                <c:pt idx="59">
                  <c:v>295</c:v>
                </c:pt>
                <c:pt idx="60">
                  <c:v>365</c:v>
                </c:pt>
                <c:pt idx="61">
                  <c:v>365</c:v>
                </c:pt>
                <c:pt idx="62">
                  <c:v>381</c:v>
                </c:pt>
                <c:pt idx="63">
                  <c:v>367</c:v>
                </c:pt>
                <c:pt idx="64">
                  <c:v>353</c:v>
                </c:pt>
                <c:pt idx="65">
                  <c:v>393</c:v>
                </c:pt>
                <c:pt idx="66">
                  <c:v>392</c:v>
                </c:pt>
                <c:pt idx="67">
                  <c:v>265</c:v>
                </c:pt>
                <c:pt idx="68">
                  <c:v>335</c:v>
                </c:pt>
                <c:pt idx="69">
                  <c:v>468</c:v>
                </c:pt>
                <c:pt idx="70">
                  <c:v>386</c:v>
                </c:pt>
                <c:pt idx="71">
                  <c:v>489</c:v>
                </c:pt>
                <c:pt idx="72">
                  <c:v>496</c:v>
                </c:pt>
                <c:pt idx="73">
                  <c:v>524</c:v>
                </c:pt>
                <c:pt idx="74">
                  <c:v>498</c:v>
                </c:pt>
                <c:pt idx="75">
                  <c:v>479</c:v>
                </c:pt>
                <c:pt idx="76">
                  <c:v>410</c:v>
                </c:pt>
                <c:pt idx="77">
                  <c:v>520</c:v>
                </c:pt>
                <c:pt idx="78">
                  <c:v>471</c:v>
                </c:pt>
                <c:pt idx="79">
                  <c:v>285</c:v>
                </c:pt>
                <c:pt idx="80">
                  <c:v>447</c:v>
                </c:pt>
                <c:pt idx="81">
                  <c:v>480</c:v>
                </c:pt>
                <c:pt idx="82">
                  <c:v>405</c:v>
                </c:pt>
                <c:pt idx="83">
                  <c:v>519</c:v>
                </c:pt>
                <c:pt idx="84">
                  <c:v>462</c:v>
                </c:pt>
                <c:pt idx="85">
                  <c:v>472</c:v>
                </c:pt>
                <c:pt idx="86">
                  <c:v>502</c:v>
                </c:pt>
                <c:pt idx="87">
                  <c:v>536</c:v>
                </c:pt>
                <c:pt idx="88">
                  <c:v>502</c:v>
                </c:pt>
                <c:pt idx="89">
                  <c:v>561</c:v>
                </c:pt>
                <c:pt idx="90">
                  <c:v>412</c:v>
                </c:pt>
                <c:pt idx="91">
                  <c:v>354</c:v>
                </c:pt>
                <c:pt idx="92">
                  <c:v>481</c:v>
                </c:pt>
                <c:pt idx="93">
                  <c:v>544</c:v>
                </c:pt>
                <c:pt idx="94">
                  <c:v>397</c:v>
                </c:pt>
                <c:pt idx="95">
                  <c:v>708</c:v>
                </c:pt>
                <c:pt idx="96">
                  <c:v>506</c:v>
                </c:pt>
                <c:pt idx="97">
                  <c:v>568</c:v>
                </c:pt>
                <c:pt idx="98">
                  <c:v>710</c:v>
                </c:pt>
                <c:pt idx="99">
                  <c:v>541</c:v>
                </c:pt>
                <c:pt idx="100">
                  <c:v>547</c:v>
                </c:pt>
                <c:pt idx="101">
                  <c:v>579</c:v>
                </c:pt>
                <c:pt idx="102">
                  <c:v>425</c:v>
                </c:pt>
                <c:pt idx="103">
                  <c:v>405</c:v>
                </c:pt>
                <c:pt idx="104">
                  <c:v>479</c:v>
                </c:pt>
                <c:pt idx="105">
                  <c:v>500</c:v>
                </c:pt>
                <c:pt idx="106">
                  <c:v>491</c:v>
                </c:pt>
                <c:pt idx="107">
                  <c:v>588</c:v>
                </c:pt>
                <c:pt idx="108">
                  <c:v>456</c:v>
                </c:pt>
                <c:pt idx="109">
                  <c:v>550</c:v>
                </c:pt>
                <c:pt idx="110">
                  <c:v>453</c:v>
                </c:pt>
                <c:pt idx="111">
                  <c:v>472</c:v>
                </c:pt>
                <c:pt idx="112">
                  <c:v>513</c:v>
                </c:pt>
                <c:pt idx="113">
                  <c:v>447</c:v>
                </c:pt>
                <c:pt idx="114">
                  <c:v>395</c:v>
                </c:pt>
                <c:pt idx="115">
                  <c:v>362</c:v>
                </c:pt>
                <c:pt idx="116">
                  <c:v>398</c:v>
                </c:pt>
                <c:pt idx="117">
                  <c:v>444</c:v>
                </c:pt>
                <c:pt idx="118">
                  <c:v>445</c:v>
                </c:pt>
                <c:pt idx="119">
                  <c:v>545</c:v>
                </c:pt>
                <c:pt idx="120">
                  <c:v>396</c:v>
                </c:pt>
                <c:pt idx="121">
                  <c:v>554</c:v>
                </c:pt>
                <c:pt idx="122">
                  <c:v>472</c:v>
                </c:pt>
                <c:pt idx="123">
                  <c:v>491</c:v>
                </c:pt>
                <c:pt idx="124">
                  <c:v>481</c:v>
                </c:pt>
                <c:pt idx="125">
                  <c:v>421</c:v>
                </c:pt>
                <c:pt idx="126">
                  <c:v>405</c:v>
                </c:pt>
                <c:pt idx="127">
                  <c:v>304</c:v>
                </c:pt>
                <c:pt idx="128">
                  <c:v>356</c:v>
                </c:pt>
                <c:pt idx="129">
                  <c:v>435</c:v>
                </c:pt>
                <c:pt idx="130">
                  <c:v>374</c:v>
                </c:pt>
                <c:pt idx="131">
                  <c:v>362</c:v>
                </c:pt>
                <c:pt idx="132">
                  <c:v>479</c:v>
                </c:pt>
                <c:pt idx="133">
                  <c:v>519</c:v>
                </c:pt>
                <c:pt idx="134">
                  <c:v>464</c:v>
                </c:pt>
                <c:pt idx="135">
                  <c:v>498</c:v>
                </c:pt>
                <c:pt idx="136">
                  <c:v>458</c:v>
                </c:pt>
                <c:pt idx="137">
                  <c:v>442</c:v>
                </c:pt>
                <c:pt idx="138">
                  <c:v>356</c:v>
                </c:pt>
                <c:pt idx="139">
                  <c:v>307</c:v>
                </c:pt>
                <c:pt idx="140">
                  <c:v>353</c:v>
                </c:pt>
                <c:pt idx="141">
                  <c:v>431</c:v>
                </c:pt>
                <c:pt idx="142">
                  <c:v>426</c:v>
                </c:pt>
                <c:pt idx="143">
                  <c:v>465</c:v>
                </c:pt>
                <c:pt idx="144">
                  <c:v>421</c:v>
                </c:pt>
                <c:pt idx="145">
                  <c:v>395</c:v>
                </c:pt>
                <c:pt idx="146">
                  <c:v>433</c:v>
                </c:pt>
                <c:pt idx="147">
                  <c:v>409</c:v>
                </c:pt>
              </c:numCache>
            </c:numRef>
          </c:val>
        </c:ser>
        <c:ser>
          <c:idx val="2"/>
          <c:order val="1"/>
          <c:tx>
            <c:strRef>
              <c:f>'Community starts'!$K$1</c:f>
              <c:strCache>
                <c:ptCount val="1"/>
                <c:pt idx="0">
                  <c:v>Forecast 2016</c:v>
                </c:pt>
              </c:strCache>
            </c:strRef>
          </c:tx>
          <c:spPr>
            <a:ln w="31750">
              <a:solidFill>
                <a:schemeClr val="tx2">
                  <a:lumMod val="60000"/>
                  <a:lumOff val="40000"/>
                </a:schemeClr>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starts'!$K$2:$K$266</c:f>
              <c:numCache>
                <c:formatCode>_-* #,##0_-;\-* #,##0_-;_-* "-"??_-;_-@_-</c:formatCode>
                <c:ptCount val="265"/>
                <c:pt idx="148" formatCode="#,##0">
                  <c:v>433.94734588356334</c:v>
                </c:pt>
                <c:pt idx="149" formatCode="#,##0">
                  <c:v>457.78786463749441</c:v>
                </c:pt>
                <c:pt idx="150" formatCode="#,##0">
                  <c:v>370.24285743807508</c:v>
                </c:pt>
                <c:pt idx="151" formatCode="#,##0">
                  <c:v>302.08531208331169</c:v>
                </c:pt>
                <c:pt idx="152" formatCode="#,##0">
                  <c:v>381.55727808327651</c:v>
                </c:pt>
                <c:pt idx="153" formatCode="#,##0">
                  <c:v>427.19867690344404</c:v>
                </c:pt>
                <c:pt idx="154" formatCode="#,##0">
                  <c:v>401.18155274512651</c:v>
                </c:pt>
                <c:pt idx="155" formatCode="#,##0">
                  <c:v>477.82066438657921</c:v>
                </c:pt>
                <c:pt idx="156" formatCode="#,##0">
                  <c:v>428.4080692427932</c:v>
                </c:pt>
                <c:pt idx="157" formatCode="#,##0">
                  <c:v>412.38788385907264</c:v>
                </c:pt>
                <c:pt idx="158" formatCode="#,##0">
                  <c:v>375.46150039107556</c:v>
                </c:pt>
                <c:pt idx="159" formatCode="#,##0">
                  <c:v>487.6408001604114</c:v>
                </c:pt>
                <c:pt idx="160" formatCode="#,##0">
                  <c:v>447.04178739820998</c:v>
                </c:pt>
                <c:pt idx="161" formatCode="#,##0">
                  <c:v>429.15149799600016</c:v>
                </c:pt>
                <c:pt idx="162" formatCode="#,##0">
                  <c:v>391.16646733469599</c:v>
                </c:pt>
                <c:pt idx="163" formatCode="#,##0">
                  <c:v>292.67550425364504</c:v>
                </c:pt>
                <c:pt idx="164" formatCode="#,##0">
                  <c:v>350.06145809174694</c:v>
                </c:pt>
                <c:pt idx="165" formatCode="#,##0">
                  <c:v>393.11645948729517</c:v>
                </c:pt>
                <c:pt idx="166" formatCode="#,##0">
                  <c:v>360.7897488630328</c:v>
                </c:pt>
                <c:pt idx="167" formatCode="#,##0">
                  <c:v>436.83570454853015</c:v>
                </c:pt>
                <c:pt idx="168" formatCode="#,##0">
                  <c:v>424.164050817977</c:v>
                </c:pt>
                <c:pt idx="169" formatCode="#,##0">
                  <c:v>412.38788385907264</c:v>
                </c:pt>
                <c:pt idx="170" formatCode="#,##0">
                  <c:v>375.46150039107556</c:v>
                </c:pt>
                <c:pt idx="171" formatCode="#,##0">
                  <c:v>487.6408001604114</c:v>
                </c:pt>
                <c:pt idx="172" formatCode="#,##0">
                  <c:v>447.04178739820998</c:v>
                </c:pt>
                <c:pt idx="173" formatCode="#,##0">
                  <c:v>429.15149799600016</c:v>
                </c:pt>
                <c:pt idx="174" formatCode="#,##0">
                  <c:v>391.16646733469599</c:v>
                </c:pt>
                <c:pt idx="175" formatCode="#,##0">
                  <c:v>292.67550425364504</c:v>
                </c:pt>
                <c:pt idx="176" formatCode="#,##0">
                  <c:v>350.06145809174694</c:v>
                </c:pt>
                <c:pt idx="177" formatCode="#,##0">
                  <c:v>393.11645948729517</c:v>
                </c:pt>
                <c:pt idx="178" formatCode="#,##0">
                  <c:v>360.7897488630328</c:v>
                </c:pt>
                <c:pt idx="179" formatCode="#,##0">
                  <c:v>436.83570454853015</c:v>
                </c:pt>
                <c:pt idx="180" formatCode="#,##0">
                  <c:v>424.164050817977</c:v>
                </c:pt>
                <c:pt idx="181" formatCode="#,##0">
                  <c:v>412.38788385907264</c:v>
                </c:pt>
                <c:pt idx="182" formatCode="#,##0">
                  <c:v>375.46150039107556</c:v>
                </c:pt>
                <c:pt idx="183" formatCode="#,##0">
                  <c:v>487.6408001604114</c:v>
                </c:pt>
                <c:pt idx="184" formatCode="#,##0">
                  <c:v>447.04178739820998</c:v>
                </c:pt>
                <c:pt idx="185" formatCode="#,##0">
                  <c:v>429.15149799600016</c:v>
                </c:pt>
                <c:pt idx="186" formatCode="#,##0">
                  <c:v>391.16646733469599</c:v>
                </c:pt>
                <c:pt idx="187" formatCode="#,##0">
                  <c:v>292.67550425364504</c:v>
                </c:pt>
                <c:pt idx="188" formatCode="#,##0">
                  <c:v>350.06145809174694</c:v>
                </c:pt>
                <c:pt idx="189" formatCode="#,##0">
                  <c:v>393.11645948729517</c:v>
                </c:pt>
                <c:pt idx="190" formatCode="#,##0">
                  <c:v>360.7897488630328</c:v>
                </c:pt>
                <c:pt idx="191" formatCode="#,##0">
                  <c:v>436.83570454853015</c:v>
                </c:pt>
                <c:pt idx="192" formatCode="#,##0">
                  <c:v>424.164050817977</c:v>
                </c:pt>
                <c:pt idx="193" formatCode="#,##0">
                  <c:v>412.38788385907264</c:v>
                </c:pt>
                <c:pt idx="194" formatCode="#,##0">
                  <c:v>375.46150039107556</c:v>
                </c:pt>
                <c:pt idx="195" formatCode="#,##0">
                  <c:v>487.6408001604114</c:v>
                </c:pt>
                <c:pt idx="196" formatCode="#,##0">
                  <c:v>447.04178739820998</c:v>
                </c:pt>
                <c:pt idx="197" formatCode="#,##0">
                  <c:v>429.15149799600016</c:v>
                </c:pt>
                <c:pt idx="198" formatCode="#,##0">
                  <c:v>391.16646733469599</c:v>
                </c:pt>
                <c:pt idx="199" formatCode="#,##0">
                  <c:v>292.67550425364504</c:v>
                </c:pt>
                <c:pt idx="200" formatCode="#,##0">
                  <c:v>350.06145809174694</c:v>
                </c:pt>
                <c:pt idx="201" formatCode="#,##0">
                  <c:v>393.11645948729517</c:v>
                </c:pt>
                <c:pt idx="202" formatCode="#,##0">
                  <c:v>360.7897488630328</c:v>
                </c:pt>
                <c:pt idx="203" formatCode="#,##0">
                  <c:v>436.83570454853015</c:v>
                </c:pt>
                <c:pt idx="204" formatCode="#,##0">
                  <c:v>424.164050817977</c:v>
                </c:pt>
                <c:pt idx="205" formatCode="#,##0">
                  <c:v>412.38788385907264</c:v>
                </c:pt>
                <c:pt idx="206" formatCode="#,##0">
                  <c:v>375.46150039107556</c:v>
                </c:pt>
                <c:pt idx="207" formatCode="#,##0">
                  <c:v>487.6408001604114</c:v>
                </c:pt>
                <c:pt idx="208" formatCode="#,##0">
                  <c:v>447.04178739820998</c:v>
                </c:pt>
                <c:pt idx="209" formatCode="#,##0">
                  <c:v>429.15149799600016</c:v>
                </c:pt>
                <c:pt idx="210" formatCode="#,##0">
                  <c:v>391.16646733469599</c:v>
                </c:pt>
                <c:pt idx="211" formatCode="#,##0">
                  <c:v>292.67550425364504</c:v>
                </c:pt>
                <c:pt idx="212" formatCode="#,##0">
                  <c:v>350.06145809174694</c:v>
                </c:pt>
                <c:pt idx="213" formatCode="#,##0">
                  <c:v>393.11645948729517</c:v>
                </c:pt>
                <c:pt idx="214" formatCode="#,##0">
                  <c:v>360.7897488630328</c:v>
                </c:pt>
                <c:pt idx="215" formatCode="#,##0">
                  <c:v>436.83570454853015</c:v>
                </c:pt>
                <c:pt idx="216" formatCode="#,##0">
                  <c:v>424.164050817977</c:v>
                </c:pt>
                <c:pt idx="217" formatCode="#,##0">
                  <c:v>412.38788385907264</c:v>
                </c:pt>
                <c:pt idx="218" formatCode="#,##0">
                  <c:v>375.46150039107556</c:v>
                </c:pt>
                <c:pt idx="219" formatCode="#,##0">
                  <c:v>487.6408001604114</c:v>
                </c:pt>
                <c:pt idx="220" formatCode="#,##0">
                  <c:v>447.04178739820998</c:v>
                </c:pt>
                <c:pt idx="221" formatCode="#,##0">
                  <c:v>429.15149799600016</c:v>
                </c:pt>
                <c:pt idx="222" formatCode="#,##0">
                  <c:v>391.16646733469599</c:v>
                </c:pt>
                <c:pt idx="223" formatCode="#,##0">
                  <c:v>292.67550425364504</c:v>
                </c:pt>
                <c:pt idx="224" formatCode="#,##0">
                  <c:v>350.06145809174694</c:v>
                </c:pt>
                <c:pt idx="225" formatCode="#,##0">
                  <c:v>393.11645948729517</c:v>
                </c:pt>
                <c:pt idx="226" formatCode="#,##0">
                  <c:v>360.7897488630328</c:v>
                </c:pt>
                <c:pt idx="227" formatCode="#,##0">
                  <c:v>436.83570454853015</c:v>
                </c:pt>
                <c:pt idx="228" formatCode="#,##0">
                  <c:v>424.164050817977</c:v>
                </c:pt>
                <c:pt idx="229" formatCode="#,##0">
                  <c:v>412.38788385907264</c:v>
                </c:pt>
                <c:pt idx="230" formatCode="#,##0">
                  <c:v>375.46150039107556</c:v>
                </c:pt>
                <c:pt idx="231" formatCode="#,##0">
                  <c:v>487.6408001604114</c:v>
                </c:pt>
                <c:pt idx="232" formatCode="#,##0">
                  <c:v>447.04178739820998</c:v>
                </c:pt>
                <c:pt idx="233" formatCode="#,##0">
                  <c:v>429.15149799600016</c:v>
                </c:pt>
                <c:pt idx="234" formatCode="#,##0">
                  <c:v>391.16646733469599</c:v>
                </c:pt>
                <c:pt idx="235" formatCode="#,##0">
                  <c:v>292.67550425364504</c:v>
                </c:pt>
                <c:pt idx="236" formatCode="#,##0">
                  <c:v>350.06145809174694</c:v>
                </c:pt>
                <c:pt idx="237" formatCode="#,##0">
                  <c:v>393.11645948729517</c:v>
                </c:pt>
                <c:pt idx="238" formatCode="#,##0">
                  <c:v>360.7897488630328</c:v>
                </c:pt>
                <c:pt idx="239" formatCode="#,##0">
                  <c:v>436.83570454853015</c:v>
                </c:pt>
                <c:pt idx="240" formatCode="#,##0">
                  <c:v>424.164050817977</c:v>
                </c:pt>
                <c:pt idx="241" formatCode="#,##0">
                  <c:v>412.38788385907264</c:v>
                </c:pt>
                <c:pt idx="242" formatCode="#,##0">
                  <c:v>375.46150039107556</c:v>
                </c:pt>
                <c:pt idx="243" formatCode="#,##0">
                  <c:v>487.6408001604114</c:v>
                </c:pt>
                <c:pt idx="244" formatCode="#,##0">
                  <c:v>447.04178739820998</c:v>
                </c:pt>
                <c:pt idx="245" formatCode="#,##0">
                  <c:v>429.15149799600016</c:v>
                </c:pt>
                <c:pt idx="246" formatCode="#,##0">
                  <c:v>391.16646733469599</c:v>
                </c:pt>
                <c:pt idx="247" formatCode="#,##0">
                  <c:v>292.67550425364504</c:v>
                </c:pt>
                <c:pt idx="248" formatCode="#,##0">
                  <c:v>350.06145809174694</c:v>
                </c:pt>
                <c:pt idx="249" formatCode="#,##0">
                  <c:v>393.11645948729517</c:v>
                </c:pt>
                <c:pt idx="250" formatCode="#,##0">
                  <c:v>360.7897488630328</c:v>
                </c:pt>
                <c:pt idx="251" formatCode="#,##0">
                  <c:v>436.83570454853015</c:v>
                </c:pt>
                <c:pt idx="252" formatCode="#,##0">
                  <c:v>424.164050817977</c:v>
                </c:pt>
                <c:pt idx="253" formatCode="#,##0">
                  <c:v>412.38788385907264</c:v>
                </c:pt>
                <c:pt idx="254" formatCode="#,##0">
                  <c:v>375.46150039107556</c:v>
                </c:pt>
                <c:pt idx="255" formatCode="#,##0">
                  <c:v>487.6408001604114</c:v>
                </c:pt>
                <c:pt idx="256" formatCode="#,##0">
                  <c:v>447.04178739820998</c:v>
                </c:pt>
                <c:pt idx="257" formatCode="#,##0">
                  <c:v>429.15149799600016</c:v>
                </c:pt>
                <c:pt idx="258" formatCode="#,##0">
                  <c:v>391.16646733469599</c:v>
                </c:pt>
                <c:pt idx="259" formatCode="#,##0">
                  <c:v>292.67550425364504</c:v>
                </c:pt>
                <c:pt idx="260" formatCode="#,##0">
                  <c:v>350.06145809174694</c:v>
                </c:pt>
                <c:pt idx="261" formatCode="#,##0">
                  <c:v>393.11645948729517</c:v>
                </c:pt>
                <c:pt idx="262" formatCode="#,##0">
                  <c:v>360.7897488630328</c:v>
                </c:pt>
                <c:pt idx="263" formatCode="#,##0">
                  <c:v>436.83570454853015</c:v>
                </c:pt>
                <c:pt idx="264" formatCode="#,##0">
                  <c:v>424.164050817977</c:v>
                </c:pt>
              </c:numCache>
            </c:numRef>
          </c:val>
        </c:ser>
        <c:ser>
          <c:idx val="1"/>
          <c:order val="2"/>
          <c:tx>
            <c:strRef>
              <c:f>'Community starts'!$I$1</c:f>
              <c:strCache>
                <c:ptCount val="1"/>
                <c:pt idx="0">
                  <c:v>Forecast 2015</c:v>
                </c:pt>
              </c:strCache>
            </c:strRef>
          </c:tx>
          <c:spPr>
            <a:ln w="31750">
              <a:solidFill>
                <a:srgbClr val="92D050"/>
              </a:solidFill>
            </a:ln>
          </c:spPr>
          <c:marker>
            <c:symbol val="none"/>
          </c:marker>
          <c:cat>
            <c:numRef>
              <c:f>'Community starts'!$A$2:$A$266</c:f>
              <c:numCache>
                <c:formatCode>mmm\-yy</c:formatCode>
                <c:ptCount val="265"/>
                <c:pt idx="0">
                  <c:v>38139</c:v>
                </c:pt>
                <c:pt idx="1">
                  <c:v>38169</c:v>
                </c:pt>
                <c:pt idx="2">
                  <c:v>38200</c:v>
                </c:pt>
                <c:pt idx="3">
                  <c:v>38231</c:v>
                </c:pt>
                <c:pt idx="4">
                  <c:v>38261</c:v>
                </c:pt>
                <c:pt idx="5">
                  <c:v>38292</c:v>
                </c:pt>
                <c:pt idx="6">
                  <c:v>38322</c:v>
                </c:pt>
                <c:pt idx="7">
                  <c:v>38353</c:v>
                </c:pt>
                <c:pt idx="8">
                  <c:v>38384</c:v>
                </c:pt>
                <c:pt idx="9">
                  <c:v>38412</c:v>
                </c:pt>
                <c:pt idx="10">
                  <c:v>38443</c:v>
                </c:pt>
                <c:pt idx="11">
                  <c:v>38473</c:v>
                </c:pt>
                <c:pt idx="12">
                  <c:v>38504</c:v>
                </c:pt>
                <c:pt idx="13">
                  <c:v>38534</c:v>
                </c:pt>
                <c:pt idx="14">
                  <c:v>38565</c:v>
                </c:pt>
                <c:pt idx="15">
                  <c:v>38596</c:v>
                </c:pt>
                <c:pt idx="16">
                  <c:v>38626</c:v>
                </c:pt>
                <c:pt idx="17">
                  <c:v>38657</c:v>
                </c:pt>
                <c:pt idx="18">
                  <c:v>38687</c:v>
                </c:pt>
                <c:pt idx="19">
                  <c:v>38718</c:v>
                </c:pt>
                <c:pt idx="20">
                  <c:v>38749</c:v>
                </c:pt>
                <c:pt idx="21">
                  <c:v>38777</c:v>
                </c:pt>
                <c:pt idx="22">
                  <c:v>38808</c:v>
                </c:pt>
                <c:pt idx="23">
                  <c:v>38838</c:v>
                </c:pt>
                <c:pt idx="24">
                  <c:v>38869</c:v>
                </c:pt>
                <c:pt idx="25">
                  <c:v>38899</c:v>
                </c:pt>
                <c:pt idx="26">
                  <c:v>38930</c:v>
                </c:pt>
                <c:pt idx="27">
                  <c:v>38961</c:v>
                </c:pt>
                <c:pt idx="28">
                  <c:v>38991</c:v>
                </c:pt>
                <c:pt idx="29">
                  <c:v>39022</c:v>
                </c:pt>
                <c:pt idx="30">
                  <c:v>39052</c:v>
                </c:pt>
                <c:pt idx="31">
                  <c:v>39083</c:v>
                </c:pt>
                <c:pt idx="32">
                  <c:v>39114</c:v>
                </c:pt>
                <c:pt idx="33">
                  <c:v>39142</c:v>
                </c:pt>
                <c:pt idx="34">
                  <c:v>39173</c:v>
                </c:pt>
                <c:pt idx="35">
                  <c:v>39203</c:v>
                </c:pt>
                <c:pt idx="36">
                  <c:v>39234</c:v>
                </c:pt>
                <c:pt idx="37">
                  <c:v>39264</c:v>
                </c:pt>
                <c:pt idx="38">
                  <c:v>39295</c:v>
                </c:pt>
                <c:pt idx="39">
                  <c:v>39326</c:v>
                </c:pt>
                <c:pt idx="40">
                  <c:v>39356</c:v>
                </c:pt>
                <c:pt idx="41">
                  <c:v>39387</c:v>
                </c:pt>
                <c:pt idx="42">
                  <c:v>39417</c:v>
                </c:pt>
                <c:pt idx="43">
                  <c:v>39448</c:v>
                </c:pt>
                <c:pt idx="44">
                  <c:v>39479</c:v>
                </c:pt>
                <c:pt idx="45">
                  <c:v>39508</c:v>
                </c:pt>
                <c:pt idx="46">
                  <c:v>39539</c:v>
                </c:pt>
                <c:pt idx="47">
                  <c:v>39569</c:v>
                </c:pt>
                <c:pt idx="48">
                  <c:v>39600</c:v>
                </c:pt>
                <c:pt idx="49">
                  <c:v>39630</c:v>
                </c:pt>
                <c:pt idx="50">
                  <c:v>39661</c:v>
                </c:pt>
                <c:pt idx="51">
                  <c:v>39692</c:v>
                </c:pt>
                <c:pt idx="52">
                  <c:v>39722</c:v>
                </c:pt>
                <c:pt idx="53">
                  <c:v>39753</c:v>
                </c:pt>
                <c:pt idx="54">
                  <c:v>39783</c:v>
                </c:pt>
                <c:pt idx="55">
                  <c:v>39814</c:v>
                </c:pt>
                <c:pt idx="56">
                  <c:v>39845</c:v>
                </c:pt>
                <c:pt idx="57">
                  <c:v>39873</c:v>
                </c:pt>
                <c:pt idx="58">
                  <c:v>39904</c:v>
                </c:pt>
                <c:pt idx="59">
                  <c:v>39934</c:v>
                </c:pt>
                <c:pt idx="60">
                  <c:v>39965</c:v>
                </c:pt>
                <c:pt idx="61">
                  <c:v>39995</c:v>
                </c:pt>
                <c:pt idx="62">
                  <c:v>40026</c:v>
                </c:pt>
                <c:pt idx="63">
                  <c:v>40057</c:v>
                </c:pt>
                <c:pt idx="64">
                  <c:v>40087</c:v>
                </c:pt>
                <c:pt idx="65">
                  <c:v>40118</c:v>
                </c:pt>
                <c:pt idx="66">
                  <c:v>40148</c:v>
                </c:pt>
                <c:pt idx="67">
                  <c:v>40179</c:v>
                </c:pt>
                <c:pt idx="68">
                  <c:v>40210</c:v>
                </c:pt>
                <c:pt idx="69">
                  <c:v>40238</c:v>
                </c:pt>
                <c:pt idx="70">
                  <c:v>40269</c:v>
                </c:pt>
                <c:pt idx="71">
                  <c:v>40299</c:v>
                </c:pt>
                <c:pt idx="72">
                  <c:v>40330</c:v>
                </c:pt>
                <c:pt idx="73">
                  <c:v>40360</c:v>
                </c:pt>
                <c:pt idx="74">
                  <c:v>40391</c:v>
                </c:pt>
                <c:pt idx="75">
                  <c:v>40422</c:v>
                </c:pt>
                <c:pt idx="76">
                  <c:v>40452</c:v>
                </c:pt>
                <c:pt idx="77">
                  <c:v>40483</c:v>
                </c:pt>
                <c:pt idx="78">
                  <c:v>40513</c:v>
                </c:pt>
                <c:pt idx="79">
                  <c:v>40544</c:v>
                </c:pt>
                <c:pt idx="80">
                  <c:v>40575</c:v>
                </c:pt>
                <c:pt idx="81">
                  <c:v>40603</c:v>
                </c:pt>
                <c:pt idx="82">
                  <c:v>40634</c:v>
                </c:pt>
                <c:pt idx="83">
                  <c:v>40664</c:v>
                </c:pt>
                <c:pt idx="84">
                  <c:v>40695</c:v>
                </c:pt>
                <c:pt idx="85">
                  <c:v>40725</c:v>
                </c:pt>
                <c:pt idx="86">
                  <c:v>40756</c:v>
                </c:pt>
                <c:pt idx="87">
                  <c:v>40787</c:v>
                </c:pt>
                <c:pt idx="88">
                  <c:v>40817</c:v>
                </c:pt>
                <c:pt idx="89">
                  <c:v>40848</c:v>
                </c:pt>
                <c:pt idx="90">
                  <c:v>40878</c:v>
                </c:pt>
                <c:pt idx="91">
                  <c:v>40909</c:v>
                </c:pt>
                <c:pt idx="92">
                  <c:v>40940</c:v>
                </c:pt>
                <c:pt idx="93">
                  <c:v>40969</c:v>
                </c:pt>
                <c:pt idx="94">
                  <c:v>41000</c:v>
                </c:pt>
                <c:pt idx="95">
                  <c:v>41030</c:v>
                </c:pt>
                <c:pt idx="96">
                  <c:v>41061</c:v>
                </c:pt>
                <c:pt idx="97">
                  <c:v>41091</c:v>
                </c:pt>
                <c:pt idx="98">
                  <c:v>41122</c:v>
                </c:pt>
                <c:pt idx="99">
                  <c:v>41153</c:v>
                </c:pt>
                <c:pt idx="100">
                  <c:v>41183</c:v>
                </c:pt>
                <c:pt idx="101">
                  <c:v>41214</c:v>
                </c:pt>
                <c:pt idx="102">
                  <c:v>41244</c:v>
                </c:pt>
                <c:pt idx="103">
                  <c:v>41275</c:v>
                </c:pt>
                <c:pt idx="104">
                  <c:v>41306</c:v>
                </c:pt>
                <c:pt idx="105">
                  <c:v>41334</c:v>
                </c:pt>
                <c:pt idx="106">
                  <c:v>41365</c:v>
                </c:pt>
                <c:pt idx="107">
                  <c:v>41395</c:v>
                </c:pt>
                <c:pt idx="108">
                  <c:v>41426</c:v>
                </c:pt>
                <c:pt idx="109">
                  <c:v>41456</c:v>
                </c:pt>
                <c:pt idx="110">
                  <c:v>41487</c:v>
                </c:pt>
                <c:pt idx="111">
                  <c:v>41518</c:v>
                </c:pt>
                <c:pt idx="112">
                  <c:v>41548</c:v>
                </c:pt>
                <c:pt idx="113">
                  <c:v>41579</c:v>
                </c:pt>
                <c:pt idx="114">
                  <c:v>41609</c:v>
                </c:pt>
                <c:pt idx="115">
                  <c:v>41640</c:v>
                </c:pt>
                <c:pt idx="116">
                  <c:v>41671</c:v>
                </c:pt>
                <c:pt idx="117">
                  <c:v>41699</c:v>
                </c:pt>
                <c:pt idx="118">
                  <c:v>41730</c:v>
                </c:pt>
                <c:pt idx="119">
                  <c:v>41760</c:v>
                </c:pt>
                <c:pt idx="120">
                  <c:v>41791</c:v>
                </c:pt>
                <c:pt idx="121">
                  <c:v>41821</c:v>
                </c:pt>
                <c:pt idx="122">
                  <c:v>41852</c:v>
                </c:pt>
                <c:pt idx="123">
                  <c:v>41883</c:v>
                </c:pt>
                <c:pt idx="124">
                  <c:v>41913</c:v>
                </c:pt>
                <c:pt idx="125">
                  <c:v>41944</c:v>
                </c:pt>
                <c:pt idx="126">
                  <c:v>41974</c:v>
                </c:pt>
                <c:pt idx="127">
                  <c:v>42005</c:v>
                </c:pt>
                <c:pt idx="128">
                  <c:v>42036</c:v>
                </c:pt>
                <c:pt idx="129">
                  <c:v>42064</c:v>
                </c:pt>
                <c:pt idx="130">
                  <c:v>42095</c:v>
                </c:pt>
                <c:pt idx="131">
                  <c:v>42125</c:v>
                </c:pt>
                <c:pt idx="132">
                  <c:v>42156</c:v>
                </c:pt>
                <c:pt idx="133">
                  <c:v>42186</c:v>
                </c:pt>
                <c:pt idx="134">
                  <c:v>42217</c:v>
                </c:pt>
                <c:pt idx="135">
                  <c:v>42248</c:v>
                </c:pt>
                <c:pt idx="136">
                  <c:v>42278</c:v>
                </c:pt>
                <c:pt idx="137">
                  <c:v>42309</c:v>
                </c:pt>
                <c:pt idx="138">
                  <c:v>42339</c:v>
                </c:pt>
                <c:pt idx="139">
                  <c:v>42370</c:v>
                </c:pt>
                <c:pt idx="140">
                  <c:v>42401</c:v>
                </c:pt>
                <c:pt idx="141">
                  <c:v>42430</c:v>
                </c:pt>
                <c:pt idx="142">
                  <c:v>42461</c:v>
                </c:pt>
                <c:pt idx="143">
                  <c:v>42491</c:v>
                </c:pt>
                <c:pt idx="144">
                  <c:v>42522</c:v>
                </c:pt>
                <c:pt idx="145">
                  <c:v>42552</c:v>
                </c:pt>
                <c:pt idx="146">
                  <c:v>42583</c:v>
                </c:pt>
                <c:pt idx="147">
                  <c:v>42614</c:v>
                </c:pt>
                <c:pt idx="148">
                  <c:v>42644</c:v>
                </c:pt>
                <c:pt idx="149">
                  <c:v>42675</c:v>
                </c:pt>
                <c:pt idx="150">
                  <c:v>42705</c:v>
                </c:pt>
                <c:pt idx="151">
                  <c:v>42736</c:v>
                </c:pt>
                <c:pt idx="152">
                  <c:v>42767</c:v>
                </c:pt>
                <c:pt idx="153">
                  <c:v>42795</c:v>
                </c:pt>
                <c:pt idx="154">
                  <c:v>42826</c:v>
                </c:pt>
                <c:pt idx="155">
                  <c:v>42856</c:v>
                </c:pt>
                <c:pt idx="156">
                  <c:v>42887</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43282</c:v>
                </c:pt>
                <c:pt idx="170">
                  <c:v>43313</c:v>
                </c:pt>
                <c:pt idx="171">
                  <c:v>43344</c:v>
                </c:pt>
                <c:pt idx="172">
                  <c:v>43374</c:v>
                </c:pt>
                <c:pt idx="173">
                  <c:v>43405</c:v>
                </c:pt>
                <c:pt idx="174">
                  <c:v>43435</c:v>
                </c:pt>
                <c:pt idx="175">
                  <c:v>43466</c:v>
                </c:pt>
                <c:pt idx="176">
                  <c:v>43497</c:v>
                </c:pt>
                <c:pt idx="177">
                  <c:v>43525</c:v>
                </c:pt>
                <c:pt idx="178">
                  <c:v>43556</c:v>
                </c:pt>
                <c:pt idx="179">
                  <c:v>43586</c:v>
                </c:pt>
                <c:pt idx="180">
                  <c:v>43617</c:v>
                </c:pt>
                <c:pt idx="181">
                  <c:v>43647</c:v>
                </c:pt>
                <c:pt idx="182">
                  <c:v>43678</c:v>
                </c:pt>
                <c:pt idx="183">
                  <c:v>43709</c:v>
                </c:pt>
                <c:pt idx="184">
                  <c:v>43739</c:v>
                </c:pt>
                <c:pt idx="185">
                  <c:v>43770</c:v>
                </c:pt>
                <c:pt idx="186">
                  <c:v>43800</c:v>
                </c:pt>
                <c:pt idx="187">
                  <c:v>43831</c:v>
                </c:pt>
                <c:pt idx="188">
                  <c:v>43862</c:v>
                </c:pt>
                <c:pt idx="189">
                  <c:v>43891</c:v>
                </c:pt>
                <c:pt idx="190">
                  <c:v>43922</c:v>
                </c:pt>
                <c:pt idx="191">
                  <c:v>43952</c:v>
                </c:pt>
                <c:pt idx="192">
                  <c:v>43983</c:v>
                </c:pt>
                <c:pt idx="193">
                  <c:v>44013</c:v>
                </c:pt>
                <c:pt idx="194">
                  <c:v>44044</c:v>
                </c:pt>
                <c:pt idx="195">
                  <c:v>44075</c:v>
                </c:pt>
                <c:pt idx="196">
                  <c:v>44105</c:v>
                </c:pt>
                <c:pt idx="197">
                  <c:v>44136</c:v>
                </c:pt>
                <c:pt idx="198">
                  <c:v>44166</c:v>
                </c:pt>
                <c:pt idx="199">
                  <c:v>44197</c:v>
                </c:pt>
                <c:pt idx="200">
                  <c:v>44228</c:v>
                </c:pt>
                <c:pt idx="201">
                  <c:v>44256</c:v>
                </c:pt>
                <c:pt idx="202">
                  <c:v>44287</c:v>
                </c:pt>
                <c:pt idx="203">
                  <c:v>44317</c:v>
                </c:pt>
                <c:pt idx="204">
                  <c:v>44348</c:v>
                </c:pt>
                <c:pt idx="205">
                  <c:v>44378</c:v>
                </c:pt>
                <c:pt idx="206">
                  <c:v>44409</c:v>
                </c:pt>
                <c:pt idx="207">
                  <c:v>44440</c:v>
                </c:pt>
                <c:pt idx="208">
                  <c:v>44470</c:v>
                </c:pt>
                <c:pt idx="209">
                  <c:v>44501</c:v>
                </c:pt>
                <c:pt idx="210">
                  <c:v>44531</c:v>
                </c:pt>
                <c:pt idx="211">
                  <c:v>44562</c:v>
                </c:pt>
                <c:pt idx="212">
                  <c:v>44593</c:v>
                </c:pt>
                <c:pt idx="213">
                  <c:v>44621</c:v>
                </c:pt>
                <c:pt idx="214">
                  <c:v>44652</c:v>
                </c:pt>
                <c:pt idx="215">
                  <c:v>44682</c:v>
                </c:pt>
                <c:pt idx="216">
                  <c:v>44713</c:v>
                </c:pt>
                <c:pt idx="217">
                  <c:v>44743</c:v>
                </c:pt>
                <c:pt idx="218">
                  <c:v>44774</c:v>
                </c:pt>
                <c:pt idx="219">
                  <c:v>44805</c:v>
                </c:pt>
                <c:pt idx="220">
                  <c:v>44835</c:v>
                </c:pt>
                <c:pt idx="221">
                  <c:v>44866</c:v>
                </c:pt>
                <c:pt idx="222">
                  <c:v>44896</c:v>
                </c:pt>
                <c:pt idx="223">
                  <c:v>44927</c:v>
                </c:pt>
                <c:pt idx="224">
                  <c:v>44958</c:v>
                </c:pt>
                <c:pt idx="225">
                  <c:v>44986</c:v>
                </c:pt>
                <c:pt idx="226">
                  <c:v>45017</c:v>
                </c:pt>
                <c:pt idx="227">
                  <c:v>45047</c:v>
                </c:pt>
                <c:pt idx="228">
                  <c:v>45078</c:v>
                </c:pt>
                <c:pt idx="229">
                  <c:v>45108</c:v>
                </c:pt>
                <c:pt idx="230">
                  <c:v>45139</c:v>
                </c:pt>
                <c:pt idx="231">
                  <c:v>45170</c:v>
                </c:pt>
                <c:pt idx="232">
                  <c:v>45200</c:v>
                </c:pt>
                <c:pt idx="233">
                  <c:v>45231</c:v>
                </c:pt>
                <c:pt idx="234">
                  <c:v>45261</c:v>
                </c:pt>
                <c:pt idx="235">
                  <c:v>45292</c:v>
                </c:pt>
                <c:pt idx="236">
                  <c:v>45323</c:v>
                </c:pt>
                <c:pt idx="237">
                  <c:v>45352</c:v>
                </c:pt>
                <c:pt idx="238">
                  <c:v>45383</c:v>
                </c:pt>
                <c:pt idx="239">
                  <c:v>45413</c:v>
                </c:pt>
                <c:pt idx="240">
                  <c:v>45444</c:v>
                </c:pt>
                <c:pt idx="241">
                  <c:v>45504</c:v>
                </c:pt>
                <c:pt idx="242">
                  <c:v>45535</c:v>
                </c:pt>
                <c:pt idx="243">
                  <c:v>45565</c:v>
                </c:pt>
                <c:pt idx="244">
                  <c:v>45596</c:v>
                </c:pt>
                <c:pt idx="245">
                  <c:v>45626</c:v>
                </c:pt>
                <c:pt idx="246">
                  <c:v>45657</c:v>
                </c:pt>
                <c:pt idx="247">
                  <c:v>45688</c:v>
                </c:pt>
                <c:pt idx="248">
                  <c:v>45716</c:v>
                </c:pt>
                <c:pt idx="249">
                  <c:v>45747</c:v>
                </c:pt>
                <c:pt idx="250">
                  <c:v>45777</c:v>
                </c:pt>
                <c:pt idx="251">
                  <c:v>45808</c:v>
                </c:pt>
                <c:pt idx="252">
                  <c:v>45838</c:v>
                </c:pt>
                <c:pt idx="253">
                  <c:v>45869</c:v>
                </c:pt>
                <c:pt idx="254">
                  <c:v>45900</c:v>
                </c:pt>
                <c:pt idx="255">
                  <c:v>45930</c:v>
                </c:pt>
                <c:pt idx="256">
                  <c:v>45961</c:v>
                </c:pt>
                <c:pt idx="257">
                  <c:v>45991</c:v>
                </c:pt>
                <c:pt idx="258">
                  <c:v>46022</c:v>
                </c:pt>
                <c:pt idx="259">
                  <c:v>46053</c:v>
                </c:pt>
                <c:pt idx="260">
                  <c:v>46081</c:v>
                </c:pt>
                <c:pt idx="261">
                  <c:v>46112</c:v>
                </c:pt>
                <c:pt idx="262">
                  <c:v>46142</c:v>
                </c:pt>
                <c:pt idx="263">
                  <c:v>46173</c:v>
                </c:pt>
                <c:pt idx="264">
                  <c:v>46203</c:v>
                </c:pt>
              </c:numCache>
            </c:numRef>
          </c:cat>
          <c:val>
            <c:numRef>
              <c:f>'Community starts'!$I$2:$I$266</c:f>
              <c:numCache>
                <c:formatCode>_-* #,##0_-;\-* #,##0_-;_-* "-"??_-;_-@_-</c:formatCode>
                <c:ptCount val="265"/>
                <c:pt idx="137">
                  <c:v>443.5846297910457</c:v>
                </c:pt>
                <c:pt idx="138">
                  <c:v>407.3572342471611</c:v>
                </c:pt>
                <c:pt idx="139">
                  <c:v>315.15517733414862</c:v>
                </c:pt>
                <c:pt idx="140">
                  <c:v>385.38466599764655</c:v>
                </c:pt>
                <c:pt idx="141">
                  <c:v>449.91127413741702</c:v>
                </c:pt>
                <c:pt idx="142">
                  <c:v>395.88790584454875</c:v>
                </c:pt>
                <c:pt idx="143">
                  <c:v>474.91461764194344</c:v>
                </c:pt>
                <c:pt idx="144">
                  <c:v>446.65082236545487</c:v>
                </c:pt>
                <c:pt idx="145">
                  <c:v>516.18085337034461</c:v>
                </c:pt>
                <c:pt idx="146">
                  <c:v>479.39433564411354</c:v>
                </c:pt>
                <c:pt idx="147">
                  <c:v>483.73087516856594</c:v>
                </c:pt>
                <c:pt idx="148">
                  <c:v>470.1546437886156</c:v>
                </c:pt>
                <c:pt idx="149">
                  <c:v>449.69420252743265</c:v>
                </c:pt>
                <c:pt idx="150">
                  <c:v>399.45430954192767</c:v>
                </c:pt>
                <c:pt idx="151">
                  <c:v>318.93820272001921</c:v>
                </c:pt>
                <c:pt idx="152">
                  <c:v>386.99762630056244</c:v>
                </c:pt>
                <c:pt idx="153">
                  <c:v>445.84236252694814</c:v>
                </c:pt>
                <c:pt idx="154">
                  <c:v>398.88969618938904</c:v>
                </c:pt>
                <c:pt idx="155">
                  <c:v>474.73012139981336</c:v>
                </c:pt>
                <c:pt idx="156">
                  <c:v>444.8803955981432</c:v>
                </c:pt>
                <c:pt idx="157">
                  <c:v>518.11192685800222</c:v>
                </c:pt>
                <c:pt idx="158">
                  <c:v>478.72711773075201</c:v>
                </c:pt>
                <c:pt idx="159">
                  <c:v>483.15294304757913</c:v>
                </c:pt>
                <c:pt idx="160">
                  <c:v>471.2280482334246</c:v>
                </c:pt>
                <c:pt idx="161">
                  <c:v>449.07443085669485</c:v>
                </c:pt>
                <c:pt idx="162">
                  <c:v>399.40204186826656</c:v>
                </c:pt>
                <c:pt idx="163">
                  <c:v>319.45824069916711</c:v>
                </c:pt>
                <c:pt idx="164">
                  <c:v>386.57110464952649</c:v>
                </c:pt>
                <c:pt idx="165">
                  <c:v>445.96784696819276</c:v>
                </c:pt>
                <c:pt idx="166">
                  <c:v>399.10277242452554</c:v>
                </c:pt>
                <c:pt idx="167">
                  <c:v>474.48629780356163</c:v>
                </c:pt>
                <c:pt idx="168">
                  <c:v>445.02909213057882</c:v>
                </c:pt>
                <c:pt idx="169">
                  <c:v>518.1779691525669</c:v>
                </c:pt>
                <c:pt idx="170">
                  <c:v>478.6114280663117</c:v>
                </c:pt>
                <c:pt idx="171">
                  <c:v>483.27174579178921</c:v>
                </c:pt>
                <c:pt idx="172">
                  <c:v>471.23616741072362</c:v>
                </c:pt>
                <c:pt idx="173">
                  <c:v>449.03439214581886</c:v>
                </c:pt>
                <c:pt idx="174">
                  <c:v>399.48321601772841</c:v>
                </c:pt>
                <c:pt idx="175">
                  <c:v>319.45129123419963</c:v>
                </c:pt>
                <c:pt idx="176">
                  <c:v>386.56957993375772</c:v>
                </c:pt>
                <c:pt idx="177">
                  <c:v>446.01946338342356</c:v>
                </c:pt>
                <c:pt idx="178">
                  <c:v>399.0977008934135</c:v>
                </c:pt>
                <c:pt idx="179">
                  <c:v>474.50117859423239</c:v>
                </c:pt>
                <c:pt idx="180">
                  <c:v>445.0617126987492</c:v>
                </c:pt>
                <c:pt idx="181">
                  <c:v>518.1791918018148</c:v>
                </c:pt>
                <c:pt idx="182">
                  <c:v>478.63132504166941</c:v>
                </c:pt>
                <c:pt idx="183">
                  <c:v>483.2937244735312</c:v>
                </c:pt>
                <c:pt idx="184">
                  <c:v>471.24310251768713</c:v>
                </c:pt>
                <c:pt idx="185">
                  <c:v>449.05433479846215</c:v>
                </c:pt>
                <c:pt idx="186">
                  <c:v>399.49990595874664</c:v>
                </c:pt>
                <c:pt idx="187">
                  <c:v>319.46202335732363</c:v>
                </c:pt>
                <c:pt idx="188">
                  <c:v>386.58792465663345</c:v>
                </c:pt>
                <c:pt idx="189">
                  <c:v>446.03381990793889</c:v>
                </c:pt>
                <c:pt idx="190">
                  <c:v>399.11045557533515</c:v>
                </c:pt>
                <c:pt idx="191">
                  <c:v>474.51774676217428</c:v>
                </c:pt>
                <c:pt idx="192">
                  <c:v>445.07514662756216</c:v>
                </c:pt>
                <c:pt idx="193">
                  <c:v>518.19273895464949</c:v>
                </c:pt>
                <c:pt idx="194">
                  <c:v>478.64643269573361</c:v>
                </c:pt>
                <c:pt idx="195">
                  <c:v>483.30679140101859</c:v>
                </c:pt>
                <c:pt idx="196">
                  <c:v>471.25672483741567</c:v>
                </c:pt>
                <c:pt idx="197">
                  <c:v>449.06836227404534</c:v>
                </c:pt>
                <c:pt idx="198">
                  <c:v>399.51275298807678</c:v>
                </c:pt>
                <c:pt idx="199">
                  <c:v>319.47536291367072</c:v>
                </c:pt>
                <c:pt idx="200">
                  <c:v>386.60116910960807</c:v>
                </c:pt>
                <c:pt idx="201">
                  <c:v>446.04643426354227</c:v>
                </c:pt>
                <c:pt idx="202">
                  <c:v>399.1233668182299</c:v>
                </c:pt>
                <c:pt idx="203">
                  <c:v>474.53040104466447</c:v>
                </c:pt>
                <c:pt idx="204">
                  <c:v>445.0874750404052</c:v>
                </c:pt>
                <c:pt idx="205">
                  <c:v>518.20518486761785</c:v>
                </c:pt>
                <c:pt idx="206">
                  <c:v>478.6586081206994</c:v>
                </c:pt>
                <c:pt idx="207">
                  <c:v>483.318787199013</c:v>
                </c:pt>
                <c:pt idx="208">
                  <c:v>471.26871517561347</c:v>
                </c:pt>
                <c:pt idx="209">
                  <c:v>449.08011818778238</c:v>
                </c:pt>
                <c:pt idx="210">
                  <c:v>399.52438826681924</c:v>
                </c:pt>
                <c:pt idx="211">
                  <c:v>319.48692240744634</c:v>
                </c:pt>
                <c:pt idx="212">
                  <c:v>386.61253622236268</c:v>
                </c:pt>
                <c:pt idx="213">
                  <c:v>446.05769815735653</c:v>
                </c:pt>
                <c:pt idx="214">
                  <c:v>399.13452129911269</c:v>
                </c:pt>
                <c:pt idx="215">
                  <c:v>474.54139634856642</c:v>
                </c:pt>
                <c:pt idx="216">
                  <c:v>445.09836830615802</c:v>
                </c:pt>
                <c:pt idx="217">
                  <c:v>518.21595667314546</c:v>
                </c:pt>
                <c:pt idx="218">
                  <c:v>478.66924310143361</c:v>
                </c:pt>
                <c:pt idx="219">
                  <c:v>483.32931721470209</c:v>
                </c:pt>
                <c:pt idx="220">
                  <c:v>471.27912263430136</c:v>
                </c:pt>
                <c:pt idx="221">
                  <c:v>449.09040272287234</c:v>
                </c:pt>
                <c:pt idx="222">
                  <c:v>399.53456556093857</c:v>
                </c:pt>
                <c:pt idx="223">
                  <c:v>319.49698069783528</c:v>
                </c:pt>
                <c:pt idx="224">
                  <c:v>386.62248009426503</c:v>
                </c:pt>
                <c:pt idx="225">
                  <c:v>446.06753437500589</c:v>
                </c:pt>
                <c:pt idx="226">
                  <c:v>399.14424348447244</c:v>
                </c:pt>
                <c:pt idx="227">
                  <c:v>474.55100962053723</c:v>
                </c:pt>
                <c:pt idx="228">
                  <c:v>445.10787518068378</c:v>
                </c:pt>
                <c:pt idx="229">
                  <c:v>518.22535450239866</c:v>
                </c:pt>
                <c:pt idx="230">
                  <c:v>478.67853604984987</c:v>
                </c:pt>
                <c:pt idx="231">
                  <c:v>483.33850613325836</c:v>
                </c:pt>
                <c:pt idx="232">
                  <c:v>471.28820705158279</c:v>
                </c:pt>
                <c:pt idx="233">
                  <c:v>449.09938565866787</c:v>
                </c:pt>
                <c:pt idx="234">
                  <c:v>399.54344743366102</c:v>
                </c:pt>
                <c:pt idx="235">
                  <c:v>319.50576212496486</c:v>
                </c:pt>
                <c:pt idx="236">
                  <c:v>386.63116320440446</c:v>
                </c:pt>
                <c:pt idx="237">
                  <c:v>446.07611963533617</c:v>
                </c:pt>
                <c:pt idx="238">
                  <c:v>399.15273195921316</c:v>
                </c:pt>
                <c:pt idx="239">
                  <c:v>474.55940286313557</c:v>
                </c:pt>
                <c:pt idx="240">
                  <c:v>445.11617382814842</c:v>
                </c:pt>
                <c:pt idx="241">
                  <c:v>518.23355973772686</c:v>
                </c:pt>
                <c:pt idx="242">
                  <c:v>478.68664909788703</c:v>
                </c:pt>
                <c:pt idx="243">
                  <c:v>483.3465277800446</c:v>
                </c:pt>
                <c:pt idx="244">
                  <c:v>471.29613845761082</c:v>
                </c:pt>
                <c:pt idx="245">
                  <c:v>449.10722787705396</c:v>
                </c:pt>
                <c:pt idx="246">
                  <c:v>399.55120134220999</c:v>
                </c:pt>
                <c:pt idx="247">
                  <c:v>319.51342881639818</c:v>
                </c:pt>
                <c:pt idx="248">
                  <c:v>386.63874364636484</c:v>
                </c:pt>
                <c:pt idx="249">
                  <c:v>446.08361474553379</c:v>
                </c:pt>
                <c:pt idx="250">
                  <c:v>399.16014275917576</c:v>
                </c:pt>
                <c:pt idx="251">
                  <c:v>474.56673027618797</c:v>
                </c:pt>
                <c:pt idx="252">
                  <c:v>445.12341877650971</c:v>
                </c:pt>
              </c:numCache>
            </c:numRef>
          </c:val>
        </c:ser>
        <c:marker val="1"/>
        <c:axId val="230298752"/>
        <c:axId val="230300672"/>
      </c:lineChart>
      <c:dateAx>
        <c:axId val="23029875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230300672"/>
        <c:crosses val="autoZero"/>
        <c:auto val="1"/>
        <c:lblOffset val="100"/>
        <c:majorUnit val="12"/>
        <c:majorTimeUnit val="months"/>
      </c:dateAx>
      <c:valAx>
        <c:axId val="230300672"/>
        <c:scaling>
          <c:orientation val="minMax"/>
        </c:scaling>
        <c:axPos val="l"/>
        <c:majorGridlines/>
        <c:title>
          <c:tx>
            <c:rich>
              <a:bodyPr rot="-5400000" vert="horz"/>
              <a:lstStyle/>
              <a:p>
                <a:pPr>
                  <a:defRPr/>
                </a:pPr>
                <a:r>
                  <a:rPr lang="en-NZ" sz="1400">
                    <a:latin typeface="Arial" pitchFamily="34" charset="0"/>
                    <a:cs typeface="Arial" pitchFamily="34" charset="0"/>
                  </a:rPr>
                  <a:t>Starts</a:t>
                </a:r>
              </a:p>
            </c:rich>
          </c:tx>
        </c:title>
        <c:numFmt formatCode="_-* #,##0_-;\-* #,##0_-;_-* &quot;-&quot;??_-;_-@_-" sourceLinked="1"/>
        <c:tickLblPos val="nextTo"/>
        <c:txPr>
          <a:bodyPr/>
          <a:lstStyle/>
          <a:p>
            <a:pPr>
              <a:defRPr sz="1200" b="1">
                <a:solidFill>
                  <a:schemeClr val="tx2"/>
                </a:solidFill>
                <a:latin typeface="Arial" pitchFamily="34" charset="0"/>
                <a:cs typeface="Arial" pitchFamily="34" charset="0"/>
              </a:defRPr>
            </a:pPr>
            <a:endParaRPr lang="en-US"/>
          </a:p>
        </c:txPr>
        <c:crossAx val="23029875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chart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sz="1800" b="1" i="0" baseline="0"/>
              <a:t>Time on Community Detention muster</a:t>
            </a:r>
            <a:endParaRPr lang="en-NZ"/>
          </a:p>
        </c:rich>
      </c:tx>
    </c:title>
    <c:plotArea>
      <c:layout/>
      <c:lineChart>
        <c:grouping val="standard"/>
        <c:ser>
          <c:idx val="3"/>
          <c:order val="0"/>
          <c:tx>
            <c:strRef>
              <c:f>'Community times'!$E$1</c:f>
              <c:strCache>
                <c:ptCount val="1"/>
                <c:pt idx="0">
                  <c:v>Community Detention</c:v>
                </c:pt>
              </c:strCache>
            </c:strRef>
          </c:tx>
          <c:spPr>
            <a:ln w="38100">
              <a:solidFill>
                <a:schemeClr val="tx2"/>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times'!$E$2:$E$230</c:f>
              <c:numCache>
                <c:formatCode>_-* #,##0_-;\-* #,##0_-;_-* "-"??_-;_-@_-</c:formatCode>
                <c:ptCount val="229"/>
                <c:pt idx="7">
                  <c:v>89.307317073170736</c:v>
                </c:pt>
                <c:pt idx="8">
                  <c:v>98.355658198614321</c:v>
                </c:pt>
                <c:pt idx="9">
                  <c:v>110.72727272727273</c:v>
                </c:pt>
                <c:pt idx="10">
                  <c:v>112.58964143426294</c:v>
                </c:pt>
                <c:pt idx="11">
                  <c:v>114.18439716312056</c:v>
                </c:pt>
                <c:pt idx="12">
                  <c:v>110.12828438948995</c:v>
                </c:pt>
                <c:pt idx="13">
                  <c:v>115.7296551724138</c:v>
                </c:pt>
                <c:pt idx="14">
                  <c:v>116.3598971722365</c:v>
                </c:pt>
                <c:pt idx="15">
                  <c:v>117.39467312348668</c:v>
                </c:pt>
                <c:pt idx="16">
                  <c:v>123.04856787048568</c:v>
                </c:pt>
                <c:pt idx="17">
                  <c:v>122.90297542043984</c:v>
                </c:pt>
                <c:pt idx="18">
                  <c:v>123.11052631578947</c:v>
                </c:pt>
                <c:pt idx="19">
                  <c:v>127.28023598820059</c:v>
                </c:pt>
                <c:pt idx="20">
                  <c:v>121.48648648648648</c:v>
                </c:pt>
                <c:pt idx="21">
                  <c:v>120.49924357034796</c:v>
                </c:pt>
                <c:pt idx="22">
                  <c:v>110.63921568627451</c:v>
                </c:pt>
                <c:pt idx="23">
                  <c:v>113.15449101796408</c:v>
                </c:pt>
                <c:pt idx="24">
                  <c:v>109.18076109936575</c:v>
                </c:pt>
                <c:pt idx="25">
                  <c:v>111.20780487804878</c:v>
                </c:pt>
                <c:pt idx="26">
                  <c:v>108.8928892889289</c:v>
                </c:pt>
                <c:pt idx="27">
                  <c:v>113.65678346810422</c:v>
                </c:pt>
                <c:pt idx="28">
                  <c:v>115.22979109900091</c:v>
                </c:pt>
                <c:pt idx="29">
                  <c:v>116.10062893081761</c:v>
                </c:pt>
                <c:pt idx="30">
                  <c:v>113.7469244288225</c:v>
                </c:pt>
                <c:pt idx="31">
                  <c:v>117.49714285714286</c:v>
                </c:pt>
                <c:pt idx="32">
                  <c:v>118.57862903225806</c:v>
                </c:pt>
                <c:pt idx="33">
                  <c:v>117.64044943820225</c:v>
                </c:pt>
                <c:pt idx="34">
                  <c:v>106.59041211101766</c:v>
                </c:pt>
                <c:pt idx="35">
                  <c:v>108.23529411764706</c:v>
                </c:pt>
                <c:pt idx="36">
                  <c:v>112.10722100656456</c:v>
                </c:pt>
                <c:pt idx="37">
                  <c:v>111.8754141815772</c:v>
                </c:pt>
                <c:pt idx="38">
                  <c:v>113.03030303030303</c:v>
                </c:pt>
                <c:pt idx="39">
                  <c:v>111.5522984676882</c:v>
                </c:pt>
                <c:pt idx="40">
                  <c:v>114.95025234318673</c:v>
                </c:pt>
                <c:pt idx="41">
                  <c:v>113.41092973740241</c:v>
                </c:pt>
                <c:pt idx="42">
                  <c:v>111.96288365453248</c:v>
                </c:pt>
                <c:pt idx="43">
                  <c:v>111.32288401253919</c:v>
                </c:pt>
                <c:pt idx="44">
                  <c:v>114.3142144638404</c:v>
                </c:pt>
                <c:pt idx="45">
                  <c:v>113.98514851485149</c:v>
                </c:pt>
                <c:pt idx="46">
                  <c:v>103.69969969969969</c:v>
                </c:pt>
                <c:pt idx="47">
                  <c:v>108.31623931623932</c:v>
                </c:pt>
                <c:pt idx="48">
                  <c:v>110.17171717171718</c:v>
                </c:pt>
                <c:pt idx="49">
                  <c:v>109.03234686854783</c:v>
                </c:pt>
                <c:pt idx="50">
                  <c:v>110.1949860724234</c:v>
                </c:pt>
                <c:pt idx="51">
                  <c:v>108.57218543046358</c:v>
                </c:pt>
                <c:pt idx="52">
                  <c:v>107.23376623376623</c:v>
                </c:pt>
                <c:pt idx="53">
                  <c:v>108.47154471544715</c:v>
                </c:pt>
                <c:pt idx="54">
                  <c:v>113.70576271186441</c:v>
                </c:pt>
                <c:pt idx="55">
                  <c:v>114.46269781461945</c:v>
                </c:pt>
                <c:pt idx="56">
                  <c:v>120.19005613472333</c:v>
                </c:pt>
                <c:pt idx="57">
                  <c:v>111.25888324873097</c:v>
                </c:pt>
                <c:pt idx="58">
                  <c:v>104.68354430379746</c:v>
                </c:pt>
                <c:pt idx="59">
                  <c:v>106.33838690115222</c:v>
                </c:pt>
                <c:pt idx="60">
                  <c:v>110.20546244568591</c:v>
                </c:pt>
                <c:pt idx="61">
                  <c:v>105.88776655443323</c:v>
                </c:pt>
                <c:pt idx="62">
                  <c:v>112.78251121076234</c:v>
                </c:pt>
                <c:pt idx="63">
                  <c:v>110.96646509070918</c:v>
                </c:pt>
                <c:pt idx="64">
                  <c:v>111.49499443826474</c:v>
                </c:pt>
                <c:pt idx="65">
                  <c:v>114.80083983203359</c:v>
                </c:pt>
                <c:pt idx="66">
                  <c:v>115.43004513217279</c:v>
                </c:pt>
                <c:pt idx="67">
                  <c:v>117.00780695528744</c:v>
                </c:pt>
                <c:pt idx="68">
                  <c:v>120.32085561497327</c:v>
                </c:pt>
                <c:pt idx="69">
                  <c:v>110.48410404624278</c:v>
                </c:pt>
                <c:pt idx="70">
                  <c:v>105.64965986394557</c:v>
                </c:pt>
                <c:pt idx="71">
                  <c:v>109.94553514882837</c:v>
                </c:pt>
                <c:pt idx="72">
                  <c:v>110.68208469055375</c:v>
                </c:pt>
                <c:pt idx="73">
                  <c:v>112.25846925972397</c:v>
                </c:pt>
                <c:pt idx="74">
                  <c:v>117.09664153529815</c:v>
                </c:pt>
                <c:pt idx="75">
                  <c:v>116.76203389830509</c:v>
                </c:pt>
                <c:pt idx="76">
                  <c:v>119.25452016689847</c:v>
                </c:pt>
                <c:pt idx="77">
                  <c:v>111.97067039106145</c:v>
                </c:pt>
                <c:pt idx="78">
                  <c:v>113.99852398523986</c:v>
                </c:pt>
                <c:pt idx="79">
                  <c:v>113.90215492137449</c:v>
                </c:pt>
                <c:pt idx="80">
                  <c:v>116.32958801498127</c:v>
                </c:pt>
                <c:pt idx="81">
                  <c:v>118.12445278298937</c:v>
                </c:pt>
                <c:pt idx="82">
                  <c:v>113.95997574287446</c:v>
                </c:pt>
                <c:pt idx="83">
                  <c:v>110.31096563011457</c:v>
                </c:pt>
                <c:pt idx="84">
                  <c:v>113.01472995090016</c:v>
                </c:pt>
                <c:pt idx="85">
                  <c:v>113.77457539886773</c:v>
                </c:pt>
                <c:pt idx="86">
                  <c:v>114.75837563451776</c:v>
                </c:pt>
                <c:pt idx="87">
                  <c:v>118.43237597911227</c:v>
                </c:pt>
                <c:pt idx="88">
                  <c:v>115.79729729729729</c:v>
                </c:pt>
                <c:pt idx="89">
                  <c:v>119.12171581769437</c:v>
                </c:pt>
                <c:pt idx="90">
                  <c:v>117.25027808676307</c:v>
                </c:pt>
                <c:pt idx="91">
                  <c:v>118.95344506517691</c:v>
                </c:pt>
                <c:pt idx="92">
                  <c:v>116.68909825033647</c:v>
                </c:pt>
                <c:pt idx="93">
                  <c:v>118.90266666666666</c:v>
                </c:pt>
                <c:pt idx="94">
                  <c:v>119.34649421375084</c:v>
                </c:pt>
                <c:pt idx="95">
                  <c:v>113.7917485265226</c:v>
                </c:pt>
                <c:pt idx="96">
                  <c:v>113.12727272727273</c:v>
                </c:pt>
                <c:pt idx="97">
                  <c:v>116.1603229527105</c:v>
                </c:pt>
                <c:pt idx="98">
                  <c:v>114.57072368421052</c:v>
                </c:pt>
                <c:pt idx="99">
                  <c:v>109.55102040816327</c:v>
                </c:pt>
                <c:pt idx="100">
                  <c:v>113.42135121196493</c:v>
                </c:pt>
                <c:pt idx="101" formatCode="#,##0">
                  <c:v>115.44790547798067</c:v>
                </c:pt>
                <c:pt idx="102" formatCode="#,##0">
                  <c:v>111.49714937286203</c:v>
                </c:pt>
                <c:pt idx="103" formatCode="#,##0">
                  <c:v>117.33397312859884</c:v>
                </c:pt>
                <c:pt idx="104" formatCode="#,##0">
                  <c:v>114.52674897119341</c:v>
                </c:pt>
                <c:pt idx="105" formatCode="#,##0">
                  <c:v>119.1333794056669</c:v>
                </c:pt>
                <c:pt idx="106" formatCode="#,##0">
                  <c:v>116.37376400791035</c:v>
                </c:pt>
                <c:pt idx="107" formatCode="#,##0">
                  <c:v>112.69253731343284</c:v>
                </c:pt>
                <c:pt idx="108" formatCode="#,##0">
                  <c:v>114.02065404475043</c:v>
                </c:pt>
                <c:pt idx="109" formatCode="#,##0">
                  <c:v>116.35383714118336</c:v>
                </c:pt>
                <c:pt idx="110" formatCode="#,##0">
                  <c:v>116.61318553092183</c:v>
                </c:pt>
                <c:pt idx="111" formatCode="#,##0">
                  <c:v>117.73220747889023</c:v>
                </c:pt>
              </c:numCache>
            </c:numRef>
          </c:val>
        </c:ser>
        <c:ser>
          <c:idx val="5"/>
          <c:order val="1"/>
          <c:tx>
            <c:strRef>
              <c:f>'Community times'!$G$1</c:f>
              <c:strCache>
                <c:ptCount val="1"/>
                <c:pt idx="0">
                  <c:v>Forecast 2016</c:v>
                </c:pt>
              </c:strCache>
            </c:strRef>
          </c:tx>
          <c:spPr>
            <a:ln w="34925">
              <a:solidFill>
                <a:schemeClr val="accent1"/>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times'!$G$2:$G$230</c:f>
              <c:numCache>
                <c:formatCode>_-* #,##0_-;\-* #,##0_-;_-* "-"??_-;_-@_-</c:formatCode>
                <c:ptCount val="229"/>
                <c:pt idx="112" formatCode="#,##0">
                  <c:v>116.70814546357104</c:v>
                </c:pt>
                <c:pt idx="113" formatCode="#,##0">
                  <c:v>117.52011689459354</c:v>
                </c:pt>
                <c:pt idx="114" formatCode="#,##0">
                  <c:v>115.63492545469082</c:v>
                </c:pt>
                <c:pt idx="115" formatCode="#,##0">
                  <c:v>118.39782659858629</c:v>
                </c:pt>
                <c:pt idx="116" formatCode="#,##0">
                  <c:v>116.2238867648868</c:v>
                </c:pt>
                <c:pt idx="117" formatCode="#,##0">
                  <c:v>119.41499539589935</c:v>
                </c:pt>
                <c:pt idx="118" formatCode="#,##0">
                  <c:v>117.71771751512362</c:v>
                </c:pt>
                <c:pt idx="119" formatCode="#,##0">
                  <c:v>113.43046000964964</c:v>
                </c:pt>
                <c:pt idx="120" formatCode="#,##0">
                  <c:v>114.42464290665764</c:v>
                </c:pt>
                <c:pt idx="121" formatCode="#,##0">
                  <c:v>116.67233079315574</c:v>
                </c:pt>
                <c:pt idx="122" formatCode="#,##0">
                  <c:v>115.64861348394666</c:v>
                </c:pt>
                <c:pt idx="123" formatCode="#,##0">
                  <c:v>116.27634718628558</c:v>
                </c:pt>
                <c:pt idx="124" formatCode="#,##0">
                  <c:v>115.96996215755017</c:v>
                </c:pt>
                <c:pt idx="125" formatCode="#,##0">
                  <c:v>116.83681815866409</c:v>
                </c:pt>
                <c:pt idx="126" formatCode="#,##0">
                  <c:v>114.84793354664102</c:v>
                </c:pt>
                <c:pt idx="127" formatCode="#,##0">
                  <c:v>117.74897416742444</c:v>
                </c:pt>
                <c:pt idx="128" formatCode="#,##0">
                  <c:v>115.6684310004019</c:v>
                </c:pt>
                <c:pt idx="129" formatCode="#,##0">
                  <c:v>118.88404763267992</c:v>
                </c:pt>
                <c:pt idx="130" formatCode="#,##0">
                  <c:v>117.2385751855643</c:v>
                </c:pt>
                <c:pt idx="131" formatCode="#,##0">
                  <c:v>113.00632472094881</c:v>
                </c:pt>
                <c:pt idx="132" formatCode="#,##0">
                  <c:v>114.03842612811995</c:v>
                </c:pt>
                <c:pt idx="133" formatCode="#,##0">
                  <c:v>116.32183286238458</c:v>
                </c:pt>
                <c:pt idx="134" formatCode="#,##0">
                  <c:v>115.33346559529677</c:v>
                </c:pt>
                <c:pt idx="135" formatCode="#,##0">
                  <c:v>115.99165084978384</c:v>
                </c:pt>
                <c:pt idx="136" formatCode="#,##0">
                  <c:v>115.71233593902902</c:v>
                </c:pt>
                <c:pt idx="137" formatCode="#,##0">
                  <c:v>116.60424332375166</c:v>
                </c:pt>
                <c:pt idx="138" formatCode="#,##0">
                  <c:v>114.63792110130321</c:v>
                </c:pt>
                <c:pt idx="139" formatCode="#,##0">
                  <c:v>117.55918474776429</c:v>
                </c:pt>
                <c:pt idx="140" formatCode="#,##0">
                  <c:v>115.49698403938929</c:v>
                </c:pt>
                <c:pt idx="141" formatCode="#,##0">
                  <c:v>118.72919368945058</c:v>
                </c:pt>
                <c:pt idx="142" formatCode="#,##0">
                  <c:v>117.09868023844928</c:v>
                </c:pt>
                <c:pt idx="143" formatCode="#,##0">
                  <c:v>112.87994610042698</c:v>
                </c:pt>
                <c:pt idx="144" formatCode="#,##0">
                  <c:v>113.92426565877862</c:v>
                </c:pt>
                <c:pt idx="145" formatCode="#,##0">
                  <c:v>116.21870598064353</c:v>
                </c:pt>
                <c:pt idx="146" formatCode="#,##0">
                  <c:v>115.24030467396723</c:v>
                </c:pt>
                <c:pt idx="147" formatCode="#,##0">
                  <c:v>115.90749422479514</c:v>
                </c:pt>
                <c:pt idx="148" formatCode="#,##0">
                  <c:v>115.63631321219383</c:v>
                </c:pt>
                <c:pt idx="149" formatCode="#,##0">
                  <c:v>116.53556794063263</c:v>
                </c:pt>
                <c:pt idx="150" formatCode="#,##0">
                  <c:v>114.5758831310719</c:v>
                </c:pt>
                <c:pt idx="151" formatCode="#,##0">
                  <c:v>117.50314275569404</c:v>
                </c:pt>
                <c:pt idx="152" formatCode="#,##0">
                  <c:v>115.44635844119999</c:v>
                </c:pt>
                <c:pt idx="153" formatCode="#,##0">
                  <c:v>118.68346100140519</c:v>
                </c:pt>
                <c:pt idx="154" formatCode="#,##0">
                  <c:v>117.05736758641427</c:v>
                </c:pt>
                <c:pt idx="155" formatCode="#,##0">
                  <c:v>112.84262628242739</c:v>
                </c:pt>
                <c:pt idx="156" formatCode="#,##0">
                  <c:v>113.890552767234</c:v>
                </c:pt>
                <c:pt idx="157" formatCode="#,##0">
                  <c:v>116.18825141304883</c:v>
                </c:pt>
                <c:pt idx="158" formatCode="#,##0">
                  <c:v>115.21279351573861</c:v>
                </c:pt>
                <c:pt idx="159" formatCode="#,##0">
                  <c:v>115.88264199674616</c:v>
                </c:pt>
                <c:pt idx="160" formatCode="#,##0">
                  <c:v>115.61386293137969</c:v>
                </c:pt>
                <c:pt idx="161" formatCode="#,##0">
                  <c:v>116.51528746102558</c:v>
                </c:pt>
                <c:pt idx="162" formatCode="#,##0">
                  <c:v>114.55756274298187</c:v>
                </c:pt>
                <c:pt idx="163" formatCode="#,##0">
                  <c:v>117.48659301791044</c:v>
                </c:pt>
                <c:pt idx="164" formatCode="#,##0">
                  <c:v>115.43140822189376</c:v>
                </c:pt>
                <c:pt idx="165" formatCode="#,##0">
                  <c:v>118.66995570841732</c:v>
                </c:pt>
                <c:pt idx="166" formatCode="#,##0">
                  <c:v>117.04516756880287</c:v>
                </c:pt>
                <c:pt idx="167" formatCode="#,##0">
                  <c:v>112.83160538641826</c:v>
                </c:pt>
                <c:pt idx="168" formatCode="#,##0">
                  <c:v>113.88059703170016</c:v>
                </c:pt>
                <c:pt idx="169" formatCode="#,##0">
                  <c:v>116.17925789110943</c:v>
                </c:pt>
                <c:pt idx="170" formatCode="#,##0">
                  <c:v>115.2046692102476</c:v>
                </c:pt>
                <c:pt idx="171" formatCode="#,##0">
                  <c:v>115.87530289865407</c:v>
                </c:pt>
                <c:pt idx="172" formatCode="#,##0">
                  <c:v>115.60723315104106</c:v>
                </c:pt>
                <c:pt idx="173" formatCode="#,##0">
                  <c:v>116.50929844346692</c:v>
                </c:pt>
                <c:pt idx="174" formatCode="#,##0">
                  <c:v>114.5521525590112</c:v>
                </c:pt>
                <c:pt idx="175" formatCode="#,##0">
                  <c:v>117.48170572374072</c:v>
                </c:pt>
                <c:pt idx="176" formatCode="#,##0">
                  <c:v>115.42699328065868</c:v>
                </c:pt>
                <c:pt idx="177" formatCode="#,##0">
                  <c:v>118.66596746759689</c:v>
                </c:pt>
                <c:pt idx="178" formatCode="#,##0">
                  <c:v>117.04156478815534</c:v>
                </c:pt>
                <c:pt idx="179" formatCode="#,##0">
                  <c:v>112.82835081153709</c:v>
                </c:pt>
                <c:pt idx="180" formatCode="#,##0">
                  <c:v>113.87765700878636</c:v>
                </c:pt>
                <c:pt idx="181" formatCode="#,##0">
                  <c:v>116.1766020189758</c:v>
                </c:pt>
                <c:pt idx="182" formatCode="#,##0">
                  <c:v>115.20227002595654</c:v>
                </c:pt>
                <c:pt idx="183" formatCode="#,##0">
                  <c:v>115.87313559353814</c:v>
                </c:pt>
                <c:pt idx="184" formatCode="#,##0">
                  <c:v>115.60527531416997</c:v>
                </c:pt>
                <c:pt idx="185" formatCode="#,##0">
                  <c:v>116.50752982990826</c:v>
                </c:pt>
                <c:pt idx="186" formatCode="#,##0">
                  <c:v>114.55055488048852</c:v>
                </c:pt>
                <c:pt idx="187" formatCode="#,##0">
                  <c:v>117.48026245952433</c:v>
                </c:pt>
                <c:pt idx="188" formatCode="#,##0">
                  <c:v>115.42568950673372</c:v>
                </c:pt>
                <c:pt idx="189" formatCode="#,##0">
                  <c:v>118.6647897023422</c:v>
                </c:pt>
                <c:pt idx="190" formatCode="#,##0">
                  <c:v>117.0405008529373</c:v>
                </c:pt>
                <c:pt idx="191" formatCode="#,##0">
                  <c:v>112.82738970477691</c:v>
                </c:pt>
                <c:pt idx="192" formatCode="#,##0">
                  <c:v>113.87678879219871</c:v>
                </c:pt>
                <c:pt idx="193" formatCode="#,##0">
                  <c:v>116.17581771480243</c:v>
                </c:pt>
                <c:pt idx="194" formatCode="#,##0">
                  <c:v>115.2015615241321</c:v>
                </c:pt>
                <c:pt idx="195" formatCode="#,##0">
                  <c:v>115.87249556782837</c:v>
                </c:pt>
                <c:pt idx="196" formatCode="#,##0">
                  <c:v>115.60469714641509</c:v>
                </c:pt>
                <c:pt idx="197" formatCode="#,##0">
                  <c:v>116.50700754158815</c:v>
                </c:pt>
                <c:pt idx="198" formatCode="#,##0">
                  <c:v>114.55008307090206</c:v>
                </c:pt>
                <c:pt idx="199" formatCode="#,##0">
                  <c:v>117.47983624994373</c:v>
                </c:pt>
                <c:pt idx="200" formatCode="#,##0">
                  <c:v>115.42530448995618</c:v>
                </c:pt>
                <c:pt idx="201" formatCode="#,##0">
                  <c:v>118.6644418971174</c:v>
                </c:pt>
                <c:pt idx="202" formatCode="#,##0">
                  <c:v>117.04018666279948</c:v>
                </c:pt>
                <c:pt idx="203" formatCode="#,##0">
                  <c:v>112.82710588085574</c:v>
                </c:pt>
                <c:pt idx="204" formatCode="#,##0">
                  <c:v>113.87653239962451</c:v>
                </c:pt>
                <c:pt idx="205" formatCode="#,##0">
                  <c:v>116.17558610235824</c:v>
                </c:pt>
                <c:pt idx="206" formatCode="#,##0">
                  <c:v>115.20135229683885</c:v>
                </c:pt>
                <c:pt idx="207" formatCode="#,##0">
                  <c:v>115.87230656217976</c:v>
                </c:pt>
                <c:pt idx="208" formatCode="#,##0">
                  <c:v>115.60452640800592</c:v>
                </c:pt>
                <c:pt idx="209" formatCode="#,##0">
                  <c:v>116.50685330490485</c:v>
                </c:pt>
                <c:pt idx="210" formatCode="#,##0">
                  <c:v>114.54994374106649</c:v>
                </c:pt>
                <c:pt idx="211" formatCode="#,##0">
                  <c:v>117.4797103862214</c:v>
                </c:pt>
                <c:pt idx="212" formatCode="#,##0">
                  <c:v>115.42519079085838</c:v>
                </c:pt>
                <c:pt idx="213" formatCode="#,##0">
                  <c:v>118.66433918694327</c:v>
                </c:pt>
                <c:pt idx="214" formatCode="#,##0">
                  <c:v>117.04009387947863</c:v>
                </c:pt>
                <c:pt idx="215" formatCode="#,##0">
                  <c:v>112.82702206496602</c:v>
                </c:pt>
                <c:pt idx="216" formatCode="#,##0">
                  <c:v>113.87645668447112</c:v>
                </c:pt>
                <c:pt idx="217" formatCode="#,##0">
                  <c:v>116.17551770501173</c:v>
                </c:pt>
                <c:pt idx="218" formatCode="#,##0">
                  <c:v>115.20129051003924</c:v>
                </c:pt>
                <c:pt idx="219" formatCode="#,##0">
                  <c:v>115.87225074702317</c:v>
                </c:pt>
                <c:pt idx="220" formatCode="#,##0">
                  <c:v>115.60447598733801</c:v>
                </c:pt>
                <c:pt idx="221" formatCode="#,##0">
                  <c:v>116.50680775735275</c:v>
                </c:pt>
                <c:pt idx="222" formatCode="#,##0">
                  <c:v>114.54990259564757</c:v>
                </c:pt>
                <c:pt idx="223" formatCode="#,##0">
                  <c:v>117.47967321747315</c:v>
                </c:pt>
                <c:pt idx="224" formatCode="#,##0">
                  <c:v>115.42515721443888</c:v>
                </c:pt>
                <c:pt idx="225" formatCode="#,##0">
                  <c:v>118.6643088556569</c:v>
                </c:pt>
                <c:pt idx="226" formatCode="#,##0">
                  <c:v>117.04006647968599</c:v>
                </c:pt>
                <c:pt idx="227" formatCode="#,##0">
                  <c:v>112.82699731334064</c:v>
                </c:pt>
                <c:pt idx="228" formatCode="#,##0">
                  <c:v>113.87643432506984</c:v>
                </c:pt>
              </c:numCache>
            </c:numRef>
          </c:val>
        </c:ser>
        <c:ser>
          <c:idx val="4"/>
          <c:order val="2"/>
          <c:tx>
            <c:strRef>
              <c:f>'Community times'!$F$1</c:f>
              <c:strCache>
                <c:ptCount val="1"/>
                <c:pt idx="0">
                  <c:v>Forecast 2015</c:v>
                </c:pt>
              </c:strCache>
            </c:strRef>
          </c:tx>
          <c:spPr>
            <a:ln w="34925">
              <a:solidFill>
                <a:srgbClr val="92D050"/>
              </a:solidFill>
            </a:ln>
          </c:spPr>
          <c:marker>
            <c:symbol val="none"/>
          </c:marker>
          <c:cat>
            <c:numRef>
              <c:f>'Community times'!$A$2:$A$230</c:f>
              <c:numCache>
                <c:formatCode>mmm\-yy</c:formatCode>
                <c:ptCount val="229"/>
                <c:pt idx="0">
                  <c:v>39234</c:v>
                </c:pt>
                <c:pt idx="1">
                  <c:v>39264</c:v>
                </c:pt>
                <c:pt idx="2">
                  <c:v>39295</c:v>
                </c:pt>
                <c:pt idx="3">
                  <c:v>39326</c:v>
                </c:pt>
                <c:pt idx="4">
                  <c:v>39356</c:v>
                </c:pt>
                <c:pt idx="5">
                  <c:v>39387</c:v>
                </c:pt>
                <c:pt idx="6">
                  <c:v>39417</c:v>
                </c:pt>
                <c:pt idx="7">
                  <c:v>39448</c:v>
                </c:pt>
                <c:pt idx="8">
                  <c:v>39479</c:v>
                </c:pt>
                <c:pt idx="9">
                  <c:v>39508</c:v>
                </c:pt>
                <c:pt idx="10">
                  <c:v>39539</c:v>
                </c:pt>
                <c:pt idx="11">
                  <c:v>39569</c:v>
                </c:pt>
                <c:pt idx="12">
                  <c:v>39600</c:v>
                </c:pt>
                <c:pt idx="13">
                  <c:v>39630</c:v>
                </c:pt>
                <c:pt idx="14">
                  <c:v>39661</c:v>
                </c:pt>
                <c:pt idx="15">
                  <c:v>39692</c:v>
                </c:pt>
                <c:pt idx="16">
                  <c:v>39722</c:v>
                </c:pt>
                <c:pt idx="17">
                  <c:v>39753</c:v>
                </c:pt>
                <c:pt idx="18">
                  <c:v>39783</c:v>
                </c:pt>
                <c:pt idx="19">
                  <c:v>39814</c:v>
                </c:pt>
                <c:pt idx="20">
                  <c:v>39845</c:v>
                </c:pt>
                <c:pt idx="21">
                  <c:v>39873</c:v>
                </c:pt>
                <c:pt idx="22">
                  <c:v>39904</c:v>
                </c:pt>
                <c:pt idx="23">
                  <c:v>39934</c:v>
                </c:pt>
                <c:pt idx="24">
                  <c:v>39965</c:v>
                </c:pt>
                <c:pt idx="25">
                  <c:v>39995</c:v>
                </c:pt>
                <c:pt idx="26">
                  <c:v>40026</c:v>
                </c:pt>
                <c:pt idx="27">
                  <c:v>40057</c:v>
                </c:pt>
                <c:pt idx="28">
                  <c:v>40087</c:v>
                </c:pt>
                <c:pt idx="29">
                  <c:v>40118</c:v>
                </c:pt>
                <c:pt idx="30">
                  <c:v>40148</c:v>
                </c:pt>
                <c:pt idx="31">
                  <c:v>40179</c:v>
                </c:pt>
                <c:pt idx="32">
                  <c:v>40210</c:v>
                </c:pt>
                <c:pt idx="33">
                  <c:v>40238</c:v>
                </c:pt>
                <c:pt idx="34">
                  <c:v>40269</c:v>
                </c:pt>
                <c:pt idx="35">
                  <c:v>40299</c:v>
                </c:pt>
                <c:pt idx="36">
                  <c:v>40330</c:v>
                </c:pt>
                <c:pt idx="37">
                  <c:v>40360</c:v>
                </c:pt>
                <c:pt idx="38">
                  <c:v>40391</c:v>
                </c:pt>
                <c:pt idx="39">
                  <c:v>40422</c:v>
                </c:pt>
                <c:pt idx="40">
                  <c:v>40452</c:v>
                </c:pt>
                <c:pt idx="41">
                  <c:v>40483</c:v>
                </c:pt>
                <c:pt idx="42">
                  <c:v>40513</c:v>
                </c:pt>
                <c:pt idx="43">
                  <c:v>40544</c:v>
                </c:pt>
                <c:pt idx="44">
                  <c:v>40575</c:v>
                </c:pt>
                <c:pt idx="45">
                  <c:v>40603</c:v>
                </c:pt>
                <c:pt idx="46">
                  <c:v>40634</c:v>
                </c:pt>
                <c:pt idx="47">
                  <c:v>40664</c:v>
                </c:pt>
                <c:pt idx="48">
                  <c:v>40695</c:v>
                </c:pt>
                <c:pt idx="49">
                  <c:v>40725</c:v>
                </c:pt>
                <c:pt idx="50">
                  <c:v>40756</c:v>
                </c:pt>
                <c:pt idx="51">
                  <c:v>40787</c:v>
                </c:pt>
                <c:pt idx="52">
                  <c:v>40817</c:v>
                </c:pt>
                <c:pt idx="53">
                  <c:v>40848</c:v>
                </c:pt>
                <c:pt idx="54">
                  <c:v>40878</c:v>
                </c:pt>
                <c:pt idx="55">
                  <c:v>40909</c:v>
                </c:pt>
                <c:pt idx="56">
                  <c:v>40940</c:v>
                </c:pt>
                <c:pt idx="57">
                  <c:v>40969</c:v>
                </c:pt>
                <c:pt idx="58">
                  <c:v>41000</c:v>
                </c:pt>
                <c:pt idx="59">
                  <c:v>41030</c:v>
                </c:pt>
                <c:pt idx="60">
                  <c:v>41061</c:v>
                </c:pt>
                <c:pt idx="61">
                  <c:v>41091</c:v>
                </c:pt>
                <c:pt idx="62">
                  <c:v>41122</c:v>
                </c:pt>
                <c:pt idx="63">
                  <c:v>41153</c:v>
                </c:pt>
                <c:pt idx="64">
                  <c:v>41183</c:v>
                </c:pt>
                <c:pt idx="65">
                  <c:v>41214</c:v>
                </c:pt>
                <c:pt idx="66">
                  <c:v>41244</c:v>
                </c:pt>
                <c:pt idx="67">
                  <c:v>41275</c:v>
                </c:pt>
                <c:pt idx="68">
                  <c:v>41306</c:v>
                </c:pt>
                <c:pt idx="69">
                  <c:v>41334</c:v>
                </c:pt>
                <c:pt idx="70">
                  <c:v>41365</c:v>
                </c:pt>
                <c:pt idx="71">
                  <c:v>41395</c:v>
                </c:pt>
                <c:pt idx="72">
                  <c:v>41426</c:v>
                </c:pt>
                <c:pt idx="73">
                  <c:v>41456</c:v>
                </c:pt>
                <c:pt idx="74">
                  <c:v>41487</c:v>
                </c:pt>
                <c:pt idx="75">
                  <c:v>41518</c:v>
                </c:pt>
                <c:pt idx="76">
                  <c:v>41548</c:v>
                </c:pt>
                <c:pt idx="77">
                  <c:v>41579</c:v>
                </c:pt>
                <c:pt idx="78">
                  <c:v>41609</c:v>
                </c:pt>
                <c:pt idx="79">
                  <c:v>41640</c:v>
                </c:pt>
                <c:pt idx="80">
                  <c:v>41671</c:v>
                </c:pt>
                <c:pt idx="81">
                  <c:v>41699</c:v>
                </c:pt>
                <c:pt idx="82">
                  <c:v>41730</c:v>
                </c:pt>
                <c:pt idx="83">
                  <c:v>41760</c:v>
                </c:pt>
                <c:pt idx="84">
                  <c:v>41791</c:v>
                </c:pt>
                <c:pt idx="85">
                  <c:v>41821</c:v>
                </c:pt>
                <c:pt idx="86">
                  <c:v>41852</c:v>
                </c:pt>
                <c:pt idx="87">
                  <c:v>41883</c:v>
                </c:pt>
                <c:pt idx="88">
                  <c:v>41913</c:v>
                </c:pt>
                <c:pt idx="89">
                  <c:v>41944</c:v>
                </c:pt>
                <c:pt idx="90">
                  <c:v>41974</c:v>
                </c:pt>
                <c:pt idx="91">
                  <c:v>42005</c:v>
                </c:pt>
                <c:pt idx="92">
                  <c:v>42036</c:v>
                </c:pt>
                <c:pt idx="93">
                  <c:v>42064</c:v>
                </c:pt>
                <c:pt idx="94">
                  <c:v>42095</c:v>
                </c:pt>
                <c:pt idx="95">
                  <c:v>42125</c:v>
                </c:pt>
                <c:pt idx="96">
                  <c:v>42156</c:v>
                </c:pt>
                <c:pt idx="97">
                  <c:v>42186</c:v>
                </c:pt>
                <c:pt idx="98">
                  <c:v>42217</c:v>
                </c:pt>
                <c:pt idx="99">
                  <c:v>42248</c:v>
                </c:pt>
                <c:pt idx="100">
                  <c:v>42278</c:v>
                </c:pt>
                <c:pt idx="101">
                  <c:v>42309</c:v>
                </c:pt>
                <c:pt idx="102">
                  <c:v>42339</c:v>
                </c:pt>
                <c:pt idx="103">
                  <c:v>42370</c:v>
                </c:pt>
                <c:pt idx="104">
                  <c:v>42401</c:v>
                </c:pt>
                <c:pt idx="105">
                  <c:v>42430</c:v>
                </c:pt>
                <c:pt idx="106">
                  <c:v>42461</c:v>
                </c:pt>
                <c:pt idx="107">
                  <c:v>42491</c:v>
                </c:pt>
                <c:pt idx="108">
                  <c:v>42522</c:v>
                </c:pt>
                <c:pt idx="109">
                  <c:v>42552</c:v>
                </c:pt>
                <c:pt idx="110">
                  <c:v>42583</c:v>
                </c:pt>
                <c:pt idx="111">
                  <c:v>42614</c:v>
                </c:pt>
                <c:pt idx="112">
                  <c:v>42644</c:v>
                </c:pt>
                <c:pt idx="113">
                  <c:v>42675</c:v>
                </c:pt>
                <c:pt idx="114">
                  <c:v>42705</c:v>
                </c:pt>
                <c:pt idx="115">
                  <c:v>42736</c:v>
                </c:pt>
                <c:pt idx="116">
                  <c:v>42767</c:v>
                </c:pt>
                <c:pt idx="117">
                  <c:v>42795</c:v>
                </c:pt>
                <c:pt idx="118">
                  <c:v>42826</c:v>
                </c:pt>
                <c:pt idx="119">
                  <c:v>42856</c:v>
                </c:pt>
                <c:pt idx="120">
                  <c:v>42887</c:v>
                </c:pt>
                <c:pt idx="121">
                  <c:v>42917</c:v>
                </c:pt>
                <c:pt idx="122">
                  <c:v>42948</c:v>
                </c:pt>
                <c:pt idx="123">
                  <c:v>42979</c:v>
                </c:pt>
                <c:pt idx="124">
                  <c:v>43009</c:v>
                </c:pt>
                <c:pt idx="125">
                  <c:v>43040</c:v>
                </c:pt>
                <c:pt idx="126">
                  <c:v>43070</c:v>
                </c:pt>
                <c:pt idx="127">
                  <c:v>43101</c:v>
                </c:pt>
                <c:pt idx="128">
                  <c:v>43132</c:v>
                </c:pt>
                <c:pt idx="129">
                  <c:v>43160</c:v>
                </c:pt>
                <c:pt idx="130">
                  <c:v>43191</c:v>
                </c:pt>
                <c:pt idx="131">
                  <c:v>43221</c:v>
                </c:pt>
                <c:pt idx="132">
                  <c:v>43252</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45504</c:v>
                </c:pt>
                <c:pt idx="206">
                  <c:v>45535</c:v>
                </c:pt>
                <c:pt idx="207">
                  <c:v>45565</c:v>
                </c:pt>
                <c:pt idx="208">
                  <c:v>45596</c:v>
                </c:pt>
                <c:pt idx="209">
                  <c:v>45626</c:v>
                </c:pt>
                <c:pt idx="210">
                  <c:v>45657</c:v>
                </c:pt>
                <c:pt idx="211">
                  <c:v>45688</c:v>
                </c:pt>
                <c:pt idx="212">
                  <c:v>45716</c:v>
                </c:pt>
                <c:pt idx="213">
                  <c:v>45747</c:v>
                </c:pt>
                <c:pt idx="214">
                  <c:v>45777</c:v>
                </c:pt>
                <c:pt idx="215">
                  <c:v>45808</c:v>
                </c:pt>
                <c:pt idx="216">
                  <c:v>45838</c:v>
                </c:pt>
                <c:pt idx="217">
                  <c:v>45869</c:v>
                </c:pt>
                <c:pt idx="218">
                  <c:v>45900</c:v>
                </c:pt>
                <c:pt idx="219">
                  <c:v>45930</c:v>
                </c:pt>
                <c:pt idx="220">
                  <c:v>45961</c:v>
                </c:pt>
                <c:pt idx="221">
                  <c:v>45991</c:v>
                </c:pt>
                <c:pt idx="222">
                  <c:v>46022</c:v>
                </c:pt>
                <c:pt idx="223">
                  <c:v>46053</c:v>
                </c:pt>
                <c:pt idx="224">
                  <c:v>46081</c:v>
                </c:pt>
                <c:pt idx="225">
                  <c:v>46112</c:v>
                </c:pt>
                <c:pt idx="226">
                  <c:v>46142</c:v>
                </c:pt>
                <c:pt idx="227">
                  <c:v>46173</c:v>
                </c:pt>
                <c:pt idx="228">
                  <c:v>46203</c:v>
                </c:pt>
              </c:numCache>
            </c:numRef>
          </c:cat>
          <c:val>
            <c:numRef>
              <c:f>'Community times'!$F$2:$F$230</c:f>
              <c:numCache>
                <c:formatCode>_-* #,##0_-;\-* #,##0_-;_-* "-"??_-;_-@_-</c:formatCode>
                <c:ptCount val="229"/>
                <c:pt idx="101">
                  <c:v>115.93006247958935</c:v>
                </c:pt>
                <c:pt idx="102">
                  <c:v>113.60256846480399</c:v>
                </c:pt>
                <c:pt idx="103">
                  <c:v>115.72806909907038</c:v>
                </c:pt>
                <c:pt idx="104">
                  <c:v>114.07765561476739</c:v>
                </c:pt>
                <c:pt idx="105">
                  <c:v>116.58869496209326</c:v>
                </c:pt>
                <c:pt idx="106">
                  <c:v>117.29738846448193</c:v>
                </c:pt>
                <c:pt idx="107">
                  <c:v>112.02312310758265</c:v>
                </c:pt>
                <c:pt idx="108">
                  <c:v>111.58947871827843</c:v>
                </c:pt>
                <c:pt idx="109">
                  <c:v>114.81626310980977</c:v>
                </c:pt>
                <c:pt idx="110">
                  <c:v>113.40018178018404</c:v>
                </c:pt>
                <c:pt idx="111">
                  <c:v>108.58798678966673</c:v>
                </c:pt>
                <c:pt idx="112">
                  <c:v>109.85044101656619</c:v>
                </c:pt>
                <c:pt idx="113">
                  <c:v>115.1563111109681</c:v>
                </c:pt>
                <c:pt idx="114">
                  <c:v>112.92856015982323</c:v>
                </c:pt>
                <c:pt idx="115">
                  <c:v>115.14086885469499</c:v>
                </c:pt>
                <c:pt idx="116">
                  <c:v>113.56606304669796</c:v>
                </c:pt>
                <c:pt idx="117">
                  <c:v>116.14299646322731</c:v>
                </c:pt>
                <c:pt idx="118">
                  <c:v>116.90909573286393</c:v>
                </c:pt>
                <c:pt idx="119">
                  <c:v>111.68483790468352</c:v>
                </c:pt>
                <c:pt idx="120">
                  <c:v>111.29476197251606</c:v>
                </c:pt>
                <c:pt idx="121">
                  <c:v>114.55950417318104</c:v>
                </c:pt>
                <c:pt idx="122">
                  <c:v>113.17649147044524</c:v>
                </c:pt>
                <c:pt idx="123">
                  <c:v>108.39310608886096</c:v>
                </c:pt>
                <c:pt idx="124">
                  <c:v>109.68065956697787</c:v>
                </c:pt>
                <c:pt idx="125">
                  <c:v>115.0083962880321</c:v>
                </c:pt>
                <c:pt idx="126">
                  <c:v>112.79969568273943</c:v>
                </c:pt>
                <c:pt idx="127">
                  <c:v>115.02860118675393</c:v>
                </c:pt>
                <c:pt idx="128">
                  <c:v>113.46825464096216</c:v>
                </c:pt>
                <c:pt idx="129">
                  <c:v>116.05778506930389</c:v>
                </c:pt>
                <c:pt idx="130">
                  <c:v>116.83485894738004</c:v>
                </c:pt>
                <c:pt idx="131">
                  <c:v>111.62016227822932</c:v>
                </c:pt>
                <c:pt idx="132">
                  <c:v>111.23841609707345</c:v>
                </c:pt>
                <c:pt idx="133">
                  <c:v>114.51041523725597</c:v>
                </c:pt>
                <c:pt idx="134">
                  <c:v>113.13372483298001</c:v>
                </c:pt>
                <c:pt idx="135">
                  <c:v>108.35584748372753</c:v>
                </c:pt>
                <c:pt idx="136">
                  <c:v>109.64819959960168</c:v>
                </c:pt>
                <c:pt idx="137">
                  <c:v>114.98011692872157</c:v>
                </c:pt>
                <c:pt idx="138">
                  <c:v>112.77505849953788</c:v>
                </c:pt>
                <c:pt idx="139">
                  <c:v>115.00713709382784</c:v>
                </c:pt>
                <c:pt idx="140">
                  <c:v>113.44955496732764</c:v>
                </c:pt>
                <c:pt idx="141">
                  <c:v>116.04149377783227</c:v>
                </c:pt>
                <c:pt idx="142">
                  <c:v>116.82066585593893</c:v>
                </c:pt>
                <c:pt idx="143">
                  <c:v>111.60779715389234</c:v>
                </c:pt>
                <c:pt idx="144">
                  <c:v>111.22764351095273</c:v>
                </c:pt>
                <c:pt idx="145">
                  <c:v>114.50103008199463</c:v>
                </c:pt>
                <c:pt idx="146">
                  <c:v>113.12554841755919</c:v>
                </c:pt>
                <c:pt idx="147">
                  <c:v>108.34872413123392</c:v>
                </c:pt>
                <c:pt idx="148">
                  <c:v>109.64199368317784</c:v>
                </c:pt>
                <c:pt idx="149">
                  <c:v>114.97471028926435</c:v>
                </c:pt>
                <c:pt idx="150">
                  <c:v>112.7703481959785</c:v>
                </c:pt>
                <c:pt idx="151">
                  <c:v>115.00303344315961</c:v>
                </c:pt>
                <c:pt idx="152">
                  <c:v>113.44597983706385</c:v>
                </c:pt>
                <c:pt idx="153">
                  <c:v>116.03837909838303</c:v>
                </c:pt>
                <c:pt idx="154">
                  <c:v>116.81795232458325</c:v>
                </c:pt>
                <c:pt idx="155">
                  <c:v>111.60543310566898</c:v>
                </c:pt>
                <c:pt idx="156">
                  <c:v>111.22558393497229</c:v>
                </c:pt>
                <c:pt idx="157">
                  <c:v>114.49923576444336</c:v>
                </c:pt>
                <c:pt idx="158">
                  <c:v>113.12398519507778</c:v>
                </c:pt>
                <c:pt idx="159">
                  <c:v>108.34736224045564</c:v>
                </c:pt>
                <c:pt idx="160">
                  <c:v>109.64080719404144</c:v>
                </c:pt>
                <c:pt idx="161">
                  <c:v>114.97367661131217</c:v>
                </c:pt>
                <c:pt idx="162">
                  <c:v>112.76944764823975</c:v>
                </c:pt>
                <c:pt idx="163">
                  <c:v>115.00224887942963</c:v>
                </c:pt>
                <c:pt idx="164">
                  <c:v>113.44529631944461</c:v>
                </c:pt>
                <c:pt idx="165">
                  <c:v>116.03778361286929</c:v>
                </c:pt>
                <c:pt idx="166">
                  <c:v>116.81743353327913</c:v>
                </c:pt>
                <c:pt idx="167">
                  <c:v>111.60498113091725</c:v>
                </c:pt>
                <c:pt idx="168">
                  <c:v>111.22519017128624</c:v>
                </c:pt>
                <c:pt idx="169">
                  <c:v>114.49889271466047</c:v>
                </c:pt>
                <c:pt idx="170">
                  <c:v>113.12368632761562</c:v>
                </c:pt>
                <c:pt idx="171">
                  <c:v>108.34710186495217</c:v>
                </c:pt>
                <c:pt idx="172">
                  <c:v>109.64058035301191</c:v>
                </c:pt>
                <c:pt idx="173">
                  <c:v>114.97347898575987</c:v>
                </c:pt>
                <c:pt idx="174">
                  <c:v>112.76927547542338</c:v>
                </c:pt>
                <c:pt idx="175">
                  <c:v>115.00209888122166</c:v>
                </c:pt>
                <c:pt idx="176">
                  <c:v>113.4451656399165</c:v>
                </c:pt>
                <c:pt idx="177">
                  <c:v>116.03766976391537</c:v>
                </c:pt>
                <c:pt idx="178">
                  <c:v>116.81733434724369</c:v>
                </c:pt>
                <c:pt idx="179">
                  <c:v>111.60489471932286</c:v>
                </c:pt>
                <c:pt idx="180">
                  <c:v>111.22511488887767</c:v>
                </c:pt>
                <c:pt idx="181">
                  <c:v>114.4988271280794</c:v>
                </c:pt>
                <c:pt idx="182">
                  <c:v>113.12362918810989</c:v>
                </c:pt>
                <c:pt idx="183">
                  <c:v>108.34705208459981</c:v>
                </c:pt>
                <c:pt idx="184">
                  <c:v>109.64053698400743</c:v>
                </c:pt>
                <c:pt idx="185">
                  <c:v>114.97344120236821</c:v>
                </c:pt>
                <c:pt idx="186">
                  <c:v>112.76924255825817</c:v>
                </c:pt>
                <c:pt idx="187">
                  <c:v>115.00207020354827</c:v>
                </c:pt>
                <c:pt idx="188">
                  <c:v>113.44514065571919</c:v>
                </c:pt>
                <c:pt idx="189">
                  <c:v>116.03764799750124</c:v>
                </c:pt>
                <c:pt idx="190">
                  <c:v>116.81731538418562</c:v>
                </c:pt>
                <c:pt idx="191">
                  <c:v>111.60487819856895</c:v>
                </c:pt>
                <c:pt idx="192">
                  <c:v>111.22510049587689</c:v>
                </c:pt>
                <c:pt idx="193">
                  <c:v>114.4988145887926</c:v>
                </c:pt>
                <c:pt idx="194">
                  <c:v>113.12361826379215</c:v>
                </c:pt>
                <c:pt idx="195">
                  <c:v>108.34704256725487</c:v>
                </c:pt>
                <c:pt idx="196">
                  <c:v>109.6405286924274</c:v>
                </c:pt>
                <c:pt idx="197">
                  <c:v>114.97343397868347</c:v>
                </c:pt>
                <c:pt idx="198">
                  <c:v>112.76923626493156</c:v>
                </c:pt>
                <c:pt idx="199">
                  <c:v>115.00206472075644</c:v>
                </c:pt>
                <c:pt idx="200">
                  <c:v>113.44513587907112</c:v>
                </c:pt>
                <c:pt idx="201">
                  <c:v>116.03764383605075</c:v>
                </c:pt>
                <c:pt idx="202">
                  <c:v>116.81731175869973</c:v>
                </c:pt>
                <c:pt idx="203">
                  <c:v>111.60487504001932</c:v>
                </c:pt>
                <c:pt idx="204">
                  <c:v>111.22509774412551</c:v>
                </c:pt>
                <c:pt idx="205">
                  <c:v>114.49881219144682</c:v>
                </c:pt>
                <c:pt idx="206">
                  <c:v>113.12361617520709</c:v>
                </c:pt>
                <c:pt idx="207">
                  <c:v>108.34704074766441</c:v>
                </c:pt>
                <c:pt idx="208">
                  <c:v>109.64052710718697</c:v>
                </c:pt>
                <c:pt idx="209">
                  <c:v>114.9734325976105</c:v>
                </c:pt>
                <c:pt idx="210">
                  <c:v>112.76923506173075</c:v>
                </c:pt>
                <c:pt idx="211">
                  <c:v>115.00206367251916</c:v>
                </c:pt>
                <c:pt idx="212">
                  <c:v>113.44513496583919</c:v>
                </c:pt>
                <c:pt idx="213">
                  <c:v>116.03764304043646</c:v>
                </c:pt>
                <c:pt idx="214">
                  <c:v>116.81731106555478</c:v>
                </c:pt>
                <c:pt idx="215">
                  <c:v>111.60487443614642</c:v>
                </c:pt>
                <c:pt idx="216">
                  <c:v>111.22509721802705</c:v>
                </c:pt>
              </c:numCache>
            </c:numRef>
          </c:val>
        </c:ser>
        <c:marker val="1"/>
        <c:axId val="69432832"/>
        <c:axId val="69434752"/>
      </c:lineChart>
      <c:dateAx>
        <c:axId val="69432832"/>
        <c:scaling>
          <c:orientation val="minMax"/>
        </c:scaling>
        <c:axPos val="b"/>
        <c:title>
          <c:tx>
            <c:rich>
              <a:bodyPr/>
              <a:lstStyle/>
              <a:p>
                <a:pPr>
                  <a:defRPr/>
                </a:pPr>
                <a:r>
                  <a:rPr lang="en-NZ" sz="1400">
                    <a:latin typeface="Arial" pitchFamily="34" charset="0"/>
                    <a:cs typeface="Arial" pitchFamily="34" charset="0"/>
                  </a:rPr>
                  <a:t>Monthly data</a:t>
                </a:r>
              </a:p>
            </c:rich>
          </c:tx>
        </c:title>
        <c:numFmt formatCode="mmm\-yy" sourceLinked="1"/>
        <c:tickLblPos val="nextTo"/>
        <c:txPr>
          <a:bodyPr rot="-2700000"/>
          <a:lstStyle/>
          <a:p>
            <a:pPr>
              <a:defRPr sz="1200" b="1">
                <a:solidFill>
                  <a:schemeClr val="tx2"/>
                </a:solidFill>
                <a:latin typeface="Arial" pitchFamily="34" charset="0"/>
                <a:cs typeface="Arial" pitchFamily="34" charset="0"/>
              </a:defRPr>
            </a:pPr>
            <a:endParaRPr lang="en-US"/>
          </a:p>
        </c:txPr>
        <c:crossAx val="69434752"/>
        <c:crosses val="autoZero"/>
        <c:auto val="1"/>
        <c:lblOffset val="100"/>
        <c:majorUnit val="12"/>
        <c:majorTimeUnit val="months"/>
      </c:dateAx>
      <c:valAx>
        <c:axId val="69434752"/>
        <c:scaling>
          <c:orientation val="minMax"/>
        </c:scaling>
        <c:axPos val="l"/>
        <c:majorGridlines/>
        <c:title>
          <c:tx>
            <c:rich>
              <a:bodyPr rot="-5400000" vert="horz"/>
              <a:lstStyle/>
              <a:p>
                <a:pPr>
                  <a:defRPr/>
                </a:pPr>
                <a:r>
                  <a:rPr lang="en-NZ" sz="1400">
                    <a:latin typeface="Arial" pitchFamily="34" charset="0"/>
                    <a:cs typeface="Arial" pitchFamily="34" charset="0"/>
                  </a:rPr>
                  <a:t>Days</a:t>
                </a:r>
              </a:p>
            </c:rich>
          </c:tx>
        </c:title>
        <c:numFmt formatCode="General" sourceLinked="1"/>
        <c:tickLblPos val="nextTo"/>
        <c:txPr>
          <a:bodyPr/>
          <a:lstStyle/>
          <a:p>
            <a:pPr>
              <a:defRPr sz="1200" b="1">
                <a:solidFill>
                  <a:schemeClr val="tx2"/>
                </a:solidFill>
                <a:latin typeface="Arial" pitchFamily="34" charset="0"/>
                <a:cs typeface="Arial" pitchFamily="34" charset="0"/>
              </a:defRPr>
            </a:pPr>
            <a:endParaRPr lang="en-US"/>
          </a:p>
        </c:txPr>
        <c:crossAx val="69432832"/>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chart>
</c:chartSpace>
</file>

<file path=xl/charts/chart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a:pPr>
            <a:r>
              <a:rPr lang="en-NZ"/>
              <a:t>Community Detention muster</a:t>
            </a:r>
          </a:p>
        </c:rich>
      </c:tx>
    </c:title>
    <c:plotArea>
      <c:layout/>
      <c:lineChart>
        <c:grouping val="standard"/>
        <c:ser>
          <c:idx val="0"/>
          <c:order val="0"/>
          <c:tx>
            <c:strRef>
              <c:f>'Community musters'!$Y$1</c:f>
              <c:strCache>
                <c:ptCount val="1"/>
                <c:pt idx="0">
                  <c:v>Community Detention</c:v>
                </c:pt>
              </c:strCache>
            </c:strRef>
          </c:tx>
          <c:spPr>
            <a:ln w="38100">
              <a:solidFill>
                <a:schemeClr val="tx2"/>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musters'!$Y$2:$Y$20</c:f>
              <c:numCache>
                <c:formatCode>_-* #,##0_-;\-* #,##0_-;_-* "-"??_-;_-@_-</c:formatCode>
                <c:ptCount val="19"/>
                <c:pt idx="0">
                  <c:v>783</c:v>
                </c:pt>
                <c:pt idx="1">
                  <c:v>1135</c:v>
                </c:pt>
                <c:pt idx="2">
                  <c:v>1689</c:v>
                </c:pt>
                <c:pt idx="3">
                  <c:v>1865</c:v>
                </c:pt>
                <c:pt idx="4">
                  <c:v>1951</c:v>
                </c:pt>
                <c:pt idx="5">
                  <c:v>2194</c:v>
                </c:pt>
                <c:pt idx="6">
                  <c:v>1945</c:v>
                </c:pt>
                <c:pt idx="7">
                  <c:v>1881</c:v>
                </c:pt>
                <c:pt idx="8">
                  <c:v>1788</c:v>
                </c:pt>
              </c:numCache>
            </c:numRef>
          </c:val>
        </c:ser>
        <c:ser>
          <c:idx val="2"/>
          <c:order val="1"/>
          <c:tx>
            <c:strRef>
              <c:f>'Community musters'!$AA$1</c:f>
              <c:strCache>
                <c:ptCount val="1"/>
                <c:pt idx="0">
                  <c:v>Forecast 2016</c:v>
                </c:pt>
              </c:strCache>
            </c:strRef>
          </c:tx>
          <c:spPr>
            <a:ln w="31750">
              <a:solidFill>
                <a:schemeClr val="tx2">
                  <a:lumMod val="60000"/>
                  <a:lumOff val="40000"/>
                </a:schemeClr>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musters'!$AA$2:$AA$20</c:f>
              <c:numCache>
                <c:formatCode>General</c:formatCode>
                <c:ptCount val="19"/>
                <c:pt idx="8" formatCode="_-* #,##0_-;\-* #,##0_-;_-* &quot;-&quot;??_-;_-@_-">
                  <c:v>1788</c:v>
                </c:pt>
                <c:pt idx="9" formatCode="_-* #,##0_-;\-* #,##0_-;_-* &quot;-&quot;??_-;_-@_-">
                  <c:v>1666</c:v>
                </c:pt>
                <c:pt idx="10" formatCode="_-* #,##0_-;\-* #,##0_-;_-* &quot;-&quot;??_-;_-@_-">
                  <c:v>1690</c:v>
                </c:pt>
                <c:pt idx="11" formatCode="_-* #,##0_-;\-* #,##0_-;_-* &quot;-&quot;??_-;_-@_-">
                  <c:v>1690</c:v>
                </c:pt>
                <c:pt idx="12" formatCode="_-* #,##0_-;\-* #,##0_-;_-* &quot;-&quot;??_-;_-@_-">
                  <c:v>1690</c:v>
                </c:pt>
                <c:pt idx="13" formatCode="_-* #,##0_-;\-* #,##0_-;_-* &quot;-&quot;??_-;_-@_-">
                  <c:v>1674</c:v>
                </c:pt>
                <c:pt idx="14" formatCode="_-* #,##0_-;\-* #,##0_-;_-* &quot;-&quot;??_-;_-@_-">
                  <c:v>1674</c:v>
                </c:pt>
                <c:pt idx="15" formatCode="_-* #,##0_-;\-* #,##0_-;_-* &quot;-&quot;??_-;_-@_-">
                  <c:v>1674</c:v>
                </c:pt>
                <c:pt idx="16" formatCode="_-* #,##0_-;\-* #,##0_-;_-* &quot;-&quot;??_-;_-@_-">
                  <c:v>1674</c:v>
                </c:pt>
                <c:pt idx="17" formatCode="_-* #,##0_-;\-* #,##0_-;_-* &quot;-&quot;??_-;_-@_-">
                  <c:v>1674</c:v>
                </c:pt>
                <c:pt idx="18" formatCode="_-* #,##0_-;\-* #,##0_-;_-* &quot;-&quot;??_-;_-@_-">
                  <c:v>1674</c:v>
                </c:pt>
              </c:numCache>
            </c:numRef>
          </c:val>
        </c:ser>
        <c:ser>
          <c:idx val="1"/>
          <c:order val="2"/>
          <c:tx>
            <c:strRef>
              <c:f>'Community musters'!$Z$1</c:f>
              <c:strCache>
                <c:ptCount val="1"/>
                <c:pt idx="0">
                  <c:v>Forecast 2015</c:v>
                </c:pt>
              </c:strCache>
            </c:strRef>
          </c:tx>
          <c:spPr>
            <a:ln w="31750">
              <a:solidFill>
                <a:srgbClr val="92D050"/>
              </a:solidFill>
            </a:ln>
          </c:spPr>
          <c:marker>
            <c:symbol val="none"/>
          </c:marker>
          <c:cat>
            <c:strRef>
              <c:f>'Community musters'!$U$2:$U$20</c:f>
              <c:strCache>
                <c:ptCount val="19"/>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pt idx="11">
                  <c:v>2018-2019</c:v>
                </c:pt>
                <c:pt idx="12">
                  <c:v>2019-2020</c:v>
                </c:pt>
                <c:pt idx="13">
                  <c:v>2020-2021</c:v>
                </c:pt>
                <c:pt idx="14">
                  <c:v>2021-2022</c:v>
                </c:pt>
                <c:pt idx="15">
                  <c:v>2022-2023</c:v>
                </c:pt>
                <c:pt idx="16">
                  <c:v>2023-2024</c:v>
                </c:pt>
                <c:pt idx="17">
                  <c:v>2024-2025</c:v>
                </c:pt>
                <c:pt idx="18">
                  <c:v>2025-2026</c:v>
                </c:pt>
              </c:strCache>
            </c:strRef>
          </c:cat>
          <c:val>
            <c:numRef>
              <c:f>'Community musters'!$Z$2:$Z$20</c:f>
              <c:numCache>
                <c:formatCode>_-* #,##0_-;\-* #,##0_-;_-* "-"??_-;_-@_-</c:formatCode>
                <c:ptCount val="19"/>
                <c:pt idx="8">
                  <c:v>1752</c:v>
                </c:pt>
                <c:pt idx="9">
                  <c:v>1816</c:v>
                </c:pt>
                <c:pt idx="10">
                  <c:v>1818</c:v>
                </c:pt>
                <c:pt idx="11">
                  <c:v>1818</c:v>
                </c:pt>
                <c:pt idx="12">
                  <c:v>1818</c:v>
                </c:pt>
                <c:pt idx="13">
                  <c:v>1818</c:v>
                </c:pt>
                <c:pt idx="14">
                  <c:v>1818</c:v>
                </c:pt>
                <c:pt idx="15">
                  <c:v>1818</c:v>
                </c:pt>
                <c:pt idx="16">
                  <c:v>1818</c:v>
                </c:pt>
                <c:pt idx="17">
                  <c:v>1818</c:v>
                </c:pt>
              </c:numCache>
            </c:numRef>
          </c:val>
        </c:ser>
        <c:marker val="1"/>
        <c:axId val="69580288"/>
        <c:axId val="69582208"/>
      </c:lineChart>
      <c:catAx>
        <c:axId val="69580288"/>
        <c:scaling>
          <c:orientation val="minMax"/>
        </c:scaling>
        <c:axPos val="b"/>
        <c:title>
          <c:tx>
            <c:rich>
              <a:bodyPr/>
              <a:lstStyle/>
              <a:p>
                <a:pPr>
                  <a:defRPr/>
                </a:pPr>
                <a:r>
                  <a:rPr lang="en-NZ" sz="1800" b="1" i="0" baseline="0"/>
                  <a:t>Annual data</a:t>
                </a:r>
                <a:endParaRPr lang="en-NZ"/>
              </a:p>
            </c:rich>
          </c:tx>
        </c:title>
        <c:numFmt formatCode="mmm\-yy" sourceLinked="0"/>
        <c:tickLblPos val="nextTo"/>
        <c:txPr>
          <a:bodyPr rot="-2700000"/>
          <a:lstStyle/>
          <a:p>
            <a:pPr>
              <a:defRPr sz="1200" b="1">
                <a:solidFill>
                  <a:schemeClr val="tx2"/>
                </a:solidFill>
                <a:latin typeface="Arial" pitchFamily="34" charset="0"/>
                <a:cs typeface="Arial" pitchFamily="34" charset="0"/>
              </a:defRPr>
            </a:pPr>
            <a:endParaRPr lang="en-US"/>
          </a:p>
        </c:txPr>
        <c:crossAx val="69582208"/>
        <c:crosses val="autoZero"/>
        <c:auto val="1"/>
        <c:lblAlgn val="ctr"/>
        <c:lblOffset val="100"/>
        <c:tickLblSkip val="1"/>
      </c:catAx>
      <c:valAx>
        <c:axId val="69582208"/>
        <c:scaling>
          <c:orientation val="minMax"/>
        </c:scaling>
        <c:axPos val="l"/>
        <c:majorGridlines/>
        <c:title>
          <c:tx>
            <c:rich>
              <a:bodyPr rot="-5400000" vert="horz"/>
              <a:lstStyle/>
              <a:p>
                <a:pPr>
                  <a:defRPr/>
                </a:pPr>
                <a:r>
                  <a:rPr lang="en-NZ" sz="1400" b="1">
                    <a:latin typeface="Arial" pitchFamily="34" charset="0"/>
                    <a:cs typeface="Arial" pitchFamily="34" charset="0"/>
                  </a:rPr>
                  <a:t>Muster</a:t>
                </a:r>
                <a:endParaRPr lang="en-NZ" b="1">
                  <a:latin typeface="Arial" pitchFamily="34" charset="0"/>
                  <a:cs typeface="Arial" pitchFamily="34" charset="0"/>
                </a:endParaRPr>
              </a:p>
            </c:rich>
          </c:tx>
        </c:title>
        <c:numFmt formatCode="#,##0" sourceLinked="0"/>
        <c:tickLblPos val="nextTo"/>
        <c:txPr>
          <a:bodyPr/>
          <a:lstStyle/>
          <a:p>
            <a:pPr>
              <a:defRPr sz="1200" b="1">
                <a:solidFill>
                  <a:schemeClr val="tx2"/>
                </a:solidFill>
                <a:latin typeface="Arial" pitchFamily="34" charset="0"/>
                <a:cs typeface="Arial" pitchFamily="34" charset="0"/>
              </a:defRPr>
            </a:pPr>
            <a:endParaRPr lang="en-US"/>
          </a:p>
        </c:txPr>
        <c:crossAx val="69580288"/>
        <c:crosses val="autoZero"/>
        <c:crossBetween val="between"/>
      </c:valAx>
    </c:plotArea>
    <c:legend>
      <c:legendPos val="b"/>
      <c:txPr>
        <a:bodyPr/>
        <a:lstStyle/>
        <a:p>
          <a:pPr>
            <a:defRPr sz="1200" b="1">
              <a:solidFill>
                <a:schemeClr val="tx2"/>
              </a:solidFill>
              <a:latin typeface="Arial" pitchFamily="34" charset="0"/>
              <a:cs typeface="Arial" pitchFamily="34" charset="0"/>
            </a:defRPr>
          </a:pPr>
          <a:endParaRPr lang="en-US"/>
        </a:p>
      </c:txP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6.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8.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30.xml"/></Relationships>
</file>

<file path=xl/chartsheets/_rels/sheet26.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27.xml.rels><?xml version="1.0" encoding="UTF-8" standalone="yes"?>
<Relationships xmlns="http://schemas.openxmlformats.org/package/2006/relationships"><Relationship Id="rId1" Type="http://schemas.openxmlformats.org/officeDocument/2006/relationships/drawing" Target="../drawings/drawing32.xml"/></Relationships>
</file>

<file path=xl/chartsheets/_rels/sheet28.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29.xml.rels><?xml version="1.0" encoding="UTF-8" standalone="yes"?>
<Relationships xmlns="http://schemas.openxmlformats.org/package/2006/relationships"><Relationship Id="rId1" Type="http://schemas.openxmlformats.org/officeDocument/2006/relationships/drawing" Target="../drawings/drawing3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0.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31.xml.rels><?xml version="1.0" encoding="UTF-8" standalone="yes"?>
<Relationships xmlns="http://schemas.openxmlformats.org/package/2006/relationships"><Relationship Id="rId1" Type="http://schemas.openxmlformats.org/officeDocument/2006/relationships/drawing" Target="../drawings/drawing36.xml"/></Relationships>
</file>

<file path=xl/chartsheets/_rels/sheet32.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33.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34.xml.rels><?xml version="1.0" encoding="UTF-8" standalone="yes"?>
<Relationships xmlns="http://schemas.openxmlformats.org/package/2006/relationships"><Relationship Id="rId1" Type="http://schemas.openxmlformats.org/officeDocument/2006/relationships/drawing" Target="../drawings/drawing39.xml"/></Relationships>
</file>

<file path=xl/chartsheets/_rels/sheet35.xml.rels><?xml version="1.0" encoding="UTF-8" standalone="yes"?>
<Relationships xmlns="http://schemas.openxmlformats.org/package/2006/relationships"><Relationship Id="rId1" Type="http://schemas.openxmlformats.org/officeDocument/2006/relationships/drawing" Target="../drawings/drawing40.xml"/></Relationships>
</file>

<file path=xl/chartsheets/_rels/sheet36.xml.rels><?xml version="1.0" encoding="UTF-8" standalone="yes"?>
<Relationships xmlns="http://schemas.openxmlformats.org/package/2006/relationships"><Relationship Id="rId1" Type="http://schemas.openxmlformats.org/officeDocument/2006/relationships/drawing" Target="../drawings/drawing41.xml"/></Relationships>
</file>

<file path=xl/chartsheets/_rels/sheet37.xml.rels><?xml version="1.0" encoding="UTF-8" standalone="yes"?>
<Relationships xmlns="http://schemas.openxmlformats.org/package/2006/relationships"><Relationship Id="rId1" Type="http://schemas.openxmlformats.org/officeDocument/2006/relationships/drawing" Target="../drawings/drawing42.xml"/></Relationships>
</file>

<file path=xl/chartsheets/_rels/sheet38.xml.rels><?xml version="1.0" encoding="UTF-8" standalone="yes"?>
<Relationships xmlns="http://schemas.openxmlformats.org/package/2006/relationships"><Relationship Id="rId1" Type="http://schemas.openxmlformats.org/officeDocument/2006/relationships/drawing" Target="../drawings/drawing43.xml"/></Relationships>
</file>

<file path=xl/chartsheets/_rels/sheet39.xml.rels><?xml version="1.0" encoding="UTF-8" standalone="yes"?>
<Relationships xmlns="http://schemas.openxmlformats.org/package/2006/relationships"><Relationship Id="rId1" Type="http://schemas.openxmlformats.org/officeDocument/2006/relationships/drawing" Target="../drawings/drawing4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29"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codeName="Chart12"/>
  <sheetViews>
    <sheetView workbookViewId="0"/>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codeName="Chart13"/>
  <sheetViews>
    <sheetView workbookViewId="0"/>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codeName="Chart14"/>
  <sheetViews>
    <sheetView workbookViewId="0"/>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codeName="Chart15"/>
  <sheetViews>
    <sheetView workbookViewId="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sheetPr codeName="Chart16"/>
  <sheetViews>
    <sheetView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sheetPr codeName="Chart17"/>
  <sheetViews>
    <sheetView workbookViewId="0"/>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sheetPr codeName="Chart18"/>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9"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sheetPr codeName="Chart19"/>
  <sheetViews>
    <sheetView workbookViewId="0"/>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sheetPr codeName="Chart23"/>
  <sheetViews>
    <sheetView workbookViewId="0"/>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3.xml><?xml version="1.0" encoding="utf-8"?>
<chartsheet xmlns="http://schemas.openxmlformats.org/spreadsheetml/2006/main" xmlns:r="http://schemas.openxmlformats.org/officeDocument/2006/relationships">
  <sheetPr codeName="Chart26"/>
  <sheetViews>
    <sheetView workbookViewId="0"/>
  </sheetViews>
  <pageMargins left="0.7" right="0.7" top="0.75" bottom="0.75" header="0.3" footer="0.3"/>
  <drawing r:id="rId1"/>
</chartsheet>
</file>

<file path=xl/chartsheets/sheet24.xml><?xml version="1.0" encoding="utf-8"?>
<chartsheet xmlns="http://schemas.openxmlformats.org/spreadsheetml/2006/main" xmlns:r="http://schemas.openxmlformats.org/officeDocument/2006/relationships">
  <sheetPr codeName="Chart24"/>
  <sheetViews>
    <sheetView workbookViewId="0"/>
  </sheetViews>
  <pageMargins left="0.7" right="0.7" top="0.75" bottom="0.75" header="0.3" footer="0.3"/>
  <drawing r:id="rId1"/>
</chartsheet>
</file>

<file path=xl/chartsheets/sheet2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6.xml><?xml version="1.0" encoding="utf-8"?>
<chartsheet xmlns="http://schemas.openxmlformats.org/spreadsheetml/2006/main" xmlns:r="http://schemas.openxmlformats.org/officeDocument/2006/relationships">
  <sheetPr codeName="Chart27"/>
  <sheetViews>
    <sheetView workbookViewId="0"/>
  </sheetViews>
  <pageMargins left="0.7" right="0.7" top="0.75" bottom="0.75" header="0.3" footer="0.3"/>
  <drawing r:id="rId1"/>
</chartsheet>
</file>

<file path=xl/chartsheets/sheet27.xml><?xml version="1.0" encoding="utf-8"?>
<chartsheet xmlns="http://schemas.openxmlformats.org/spreadsheetml/2006/main" xmlns:r="http://schemas.openxmlformats.org/officeDocument/2006/relationships">
  <sheetPr codeName="Chart25"/>
  <sheetViews>
    <sheetView workbookViewId="0"/>
  </sheetViews>
  <pageMargins left="0.7" right="0.7" top="0.75" bottom="0.75" header="0.3" footer="0.3"/>
  <drawing r:id="rId1"/>
</chartsheet>
</file>

<file path=xl/chartsheets/sheet2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9.xml><?xml version="1.0" encoding="utf-8"?>
<chartsheet xmlns="http://schemas.openxmlformats.org/spreadsheetml/2006/main" xmlns:r="http://schemas.openxmlformats.org/officeDocument/2006/relationships">
  <sheetPr codeName="Chart28"/>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9" workbookViewId="0" zoomToFit="1"/>
  </sheetViews>
  <pageMargins left="0.7" right="0.7" top="0.75" bottom="0.75" header="0.3" footer="0.3"/>
  <drawing r:id="rId1"/>
</chartsheet>
</file>

<file path=xl/chartsheets/sheet3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2.xml><?xml version="1.0" encoding="utf-8"?>
<chartsheet xmlns="http://schemas.openxmlformats.org/spreadsheetml/2006/main" xmlns:r="http://schemas.openxmlformats.org/officeDocument/2006/relationships">
  <sheetPr codeName="Chart29"/>
  <sheetViews>
    <sheetView workbookViewId="0"/>
  </sheetViews>
  <pageMargins left="0.7" right="0.7" top="0.75" bottom="0.75" header="0.3" footer="0.3"/>
  <drawing r:id="rId1"/>
</chartsheet>
</file>

<file path=xl/chartsheets/sheet3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5.xml><?xml version="1.0" encoding="utf-8"?>
<chartsheet xmlns="http://schemas.openxmlformats.org/spreadsheetml/2006/main" xmlns:r="http://schemas.openxmlformats.org/officeDocument/2006/relationships">
  <sheetPr codeName="Chart31"/>
  <sheetViews>
    <sheetView workbookViewId="0"/>
  </sheetViews>
  <pageMargins left="0.7" right="0.7" top="0.75" bottom="0.75" header="0.3" footer="0.3"/>
  <drawing r:id="rId1"/>
</chartsheet>
</file>

<file path=xl/chartsheets/sheet36.xml><?xml version="1.0" encoding="utf-8"?>
<chartsheet xmlns="http://schemas.openxmlformats.org/spreadsheetml/2006/main" xmlns:r="http://schemas.openxmlformats.org/officeDocument/2006/relationships">
  <sheetPr codeName="Chart32"/>
  <sheetViews>
    <sheetView workbookViewId="0"/>
  </sheetViews>
  <pageMargins left="0.7" right="0.7" top="0.75" bottom="0.75" header="0.3" footer="0.3"/>
  <drawing r:id="rId1"/>
</chartsheet>
</file>

<file path=xl/chartsheets/sheet37.xml><?xml version="1.0" encoding="utf-8"?>
<chartsheet xmlns="http://schemas.openxmlformats.org/spreadsheetml/2006/main" xmlns:r="http://schemas.openxmlformats.org/officeDocument/2006/relationships">
  <sheetPr codeName="Chart33"/>
  <sheetViews>
    <sheetView workbookViewId="0"/>
  </sheetViews>
  <pageMargins left="0.7" right="0.7" top="0.75" bottom="0.75" header="0.3" footer="0.3"/>
  <drawing r:id="rId1"/>
</chartsheet>
</file>

<file path=xl/chartsheets/sheet38.xml><?xml version="1.0" encoding="utf-8"?>
<chartsheet xmlns="http://schemas.openxmlformats.org/spreadsheetml/2006/main" xmlns:r="http://schemas.openxmlformats.org/officeDocument/2006/relationships">
  <sheetPr codeName="Chart35"/>
  <sheetViews>
    <sheetView workbookViewId="0"/>
  </sheetViews>
  <pageMargins left="0.7" right="0.7" top="0.75" bottom="0.75" header="0.3" footer="0.3"/>
  <drawing r:id="rId1"/>
</chartsheet>
</file>

<file path=xl/chartsheets/sheet39.xml><?xml version="1.0" encoding="utf-8"?>
<chartsheet xmlns="http://schemas.openxmlformats.org/spreadsheetml/2006/main" xmlns:r="http://schemas.openxmlformats.org/officeDocument/2006/relationships">
  <sheetPr codeName="Chart37"/>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8"/>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codeName="Chart9"/>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codeName="Chart10"/>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codeName="Chart11"/>
  <sheetViews>
    <sheetView workbookViewId="0"/>
  </sheetViews>
  <pageMargins left="0.7" right="0.7" top="0.75" bottom="0.75" header="0.3" footer="0.3"/>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121920</xdr:colOff>
      <xdr:row>0</xdr:row>
      <xdr:rowOff>83820</xdr:rowOff>
    </xdr:from>
    <xdr:to>
      <xdr:col>11</xdr:col>
      <xdr:colOff>342900</xdr:colOff>
      <xdr:row>31</xdr:row>
      <xdr:rowOff>85725</xdr:rowOff>
    </xdr:to>
    <xdr:sp macro="" textlink="">
      <xdr:nvSpPr>
        <xdr:cNvPr id="2" name="TextBox 1"/>
        <xdr:cNvSpPr txBox="1"/>
      </xdr:nvSpPr>
      <xdr:spPr>
        <a:xfrm>
          <a:off x="121920" y="83820"/>
          <a:ext cx="7764780" cy="561213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cap="all">
              <a:solidFill>
                <a:srgbClr val="0092D0"/>
              </a:solidFill>
              <a:latin typeface="+mn-lt"/>
              <a:ea typeface="+mn-ea"/>
              <a:cs typeface="+mn-cs"/>
            </a:rPr>
            <a:t>Justice Sector Forecast</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rgbClr val="0092D0"/>
              </a:solidFill>
              <a:latin typeface="+mn-lt"/>
              <a:ea typeface="Calibri"/>
              <a:cs typeface="Times New Roman"/>
            </a:rPr>
            <a:t>Non-custodial sentences and orders f</a:t>
          </a:r>
          <a:r>
            <a:rPr lang="en-NZ" sz="1100">
              <a:solidFill>
                <a:srgbClr val="0092D0"/>
              </a:solidFill>
              <a:latin typeface="+mn-lt"/>
              <a:ea typeface="+mn-ea"/>
              <a:cs typeface="+mn-cs"/>
            </a:rPr>
            <a:t>orecast 2016-2026</a:t>
          </a:r>
        </a:p>
        <a:p>
          <a:endParaRPr lang="en-NZ" sz="1050" b="1"/>
        </a:p>
        <a:p>
          <a:r>
            <a:rPr lang="en-NZ" sz="1050" b="1"/>
            <a:t>Guide to workbook</a:t>
          </a:r>
        </a:p>
        <a:p>
          <a:endParaRPr lang="en-NZ" sz="1050"/>
        </a:p>
        <a:p>
          <a:r>
            <a:rPr lang="en-NZ" sz="1050"/>
            <a:t>The individual sheets of this Excel workbook are arranged in the same groups as the parent document:</a:t>
          </a:r>
        </a:p>
        <a:p>
          <a:endParaRPr lang="en-NZ" sz="1050"/>
        </a:p>
        <a:p>
          <a:pPr lvl="1"/>
          <a:r>
            <a:rPr lang="en-NZ" sz="1050"/>
            <a:t>Community sentence starts and musters</a:t>
          </a:r>
        </a:p>
        <a:p>
          <a:pPr lvl="1"/>
          <a:r>
            <a:rPr lang="en-NZ" sz="1050"/>
            <a:t>Post-sentence orders: starts and musters</a:t>
          </a:r>
        </a:p>
        <a:p>
          <a:pPr lvl="1"/>
          <a:r>
            <a:rPr lang="en-NZ" sz="1050"/>
            <a:t>Provision of Information</a:t>
          </a:r>
        </a:p>
        <a:p>
          <a:endParaRPr lang="en-NZ" sz="1050"/>
        </a:p>
        <a:p>
          <a:r>
            <a:rPr lang="en-NZ" sz="1050"/>
            <a:t>Each group starts with a spreadsheet of the underlying numbers, followed by one containing the tables, and then a series of spreadsheets, each with a graph.</a:t>
          </a:r>
          <a:endParaRPr lang="en-NZ" sz="1050" b="0" i="0" u="none" strike="noStrike">
            <a:solidFill>
              <a:schemeClr val="dk1"/>
            </a:solidFill>
            <a:latin typeface="+mn-lt"/>
            <a:ea typeface="+mn-ea"/>
            <a:cs typeface="+mn-cs"/>
          </a:endParaRPr>
        </a:p>
        <a:p>
          <a:endParaRPr lang="en-NZ" sz="1050"/>
        </a:p>
        <a:p>
          <a:r>
            <a:rPr lang="en-NZ" sz="1050"/>
            <a:t>The tables and graphs are those seen in the parent document.  Excel formulae will confirm how the graphs and tables are related to the numbers in the spreadsheets.  We have also</a:t>
          </a:r>
          <a:r>
            <a:rPr lang="en-NZ" sz="1050" baseline="0"/>
            <a:t> included graphs of the time spent on muster.</a:t>
          </a:r>
          <a:endParaRPr lang="en-NZ" sz="1050"/>
        </a:p>
        <a:p>
          <a:endParaRPr lang="en-NZ" sz="1050"/>
        </a:p>
        <a:p>
          <a:r>
            <a:rPr lang="en-NZ" sz="1050" b="1"/>
            <a:t>Data notes</a:t>
          </a:r>
        </a:p>
        <a:p>
          <a:endParaRPr lang="en-NZ" sz="1050"/>
        </a:p>
        <a:p>
          <a:r>
            <a:rPr lang="en-NZ" sz="1050"/>
            <a:t>The forecast was produced using actual data up to September 2016; October 2016 was the first month of forecast output.  Forecasting</a:t>
          </a:r>
          <a:r>
            <a:rPr lang="en-NZ" sz="1050" baseline="0"/>
            <a:t>  using time series, while representing trends accurately, can produce exaggerated seasonal effects, and we have applied smoothing to the forecast output to a number of graphs.</a:t>
          </a:r>
          <a:endParaRPr lang="en-NZ" sz="1050"/>
        </a:p>
        <a:p>
          <a:endParaRPr lang="en-NZ" sz="1050"/>
        </a:p>
        <a:p>
          <a:r>
            <a:rPr lang="en-NZ" sz="1050" i="0"/>
            <a:t>In a number of cases (particularly the</a:t>
          </a:r>
          <a:r>
            <a:rPr lang="en-NZ" sz="1050" i="0" baseline="0"/>
            <a:t> tables</a:t>
          </a:r>
          <a:r>
            <a:rPr lang="en-NZ" sz="1050" i="0"/>
            <a:t> of starts), the actual figures for July and August 2015 and July-October</a:t>
          </a:r>
          <a:r>
            <a:rPr lang="en-NZ" sz="1050" i="0" baseline="0"/>
            <a:t> 2016 </a:t>
          </a:r>
          <a:r>
            <a:rPr lang="en-NZ" sz="1050" i="0"/>
            <a:t>have been appended to the forecast column so as to supply a full fiscal year for comparison purposes.  These figures appear in </a:t>
          </a:r>
          <a:r>
            <a:rPr lang="en-NZ" sz="1050" i="0">
              <a:solidFill>
                <a:schemeClr val="accent1"/>
              </a:solidFill>
            </a:rPr>
            <a:t>blue</a:t>
          </a:r>
          <a:r>
            <a:rPr lang="en-NZ" sz="1050" i="0"/>
            <a:t>.</a:t>
          </a:r>
        </a:p>
        <a:p>
          <a:endParaRPr lang="en-NZ" sz="1050"/>
        </a:p>
        <a:p>
          <a:r>
            <a:rPr lang="en-NZ" sz="1050"/>
            <a:t>Data for different quantities cover different time periods, although we have standardised charts in each group to work from the same starting point.</a:t>
          </a:r>
        </a:p>
        <a:p>
          <a:endParaRPr lang="en-NZ" sz="1050"/>
        </a:p>
        <a:p>
          <a:r>
            <a:rPr lang="en-NZ" sz="1050"/>
            <a:t>Data are taken from live databases, which are actively cleaned as</a:t>
          </a:r>
          <a:r>
            <a:rPr lang="en-NZ" sz="1050" baseline="0"/>
            <a:t> later information regarding e.g. aliases comes to hand; recent data points in particular are therefore subject to slight revision in subsequent monitoring reports.</a:t>
          </a:r>
          <a:endParaRPr lang="en-NZ" sz="1050"/>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0.18555</cdr:x>
      <cdr:y>0.53352</cdr:y>
    </cdr:from>
    <cdr:to>
      <cdr:x>0.50847</cdr:x>
      <cdr:y>0.66758</cdr:y>
    </cdr:to>
    <cdr:sp macro="" textlink="">
      <cdr:nvSpPr>
        <cdr:cNvPr id="2" name="TextBox 1"/>
        <cdr:cNvSpPr txBox="1"/>
      </cdr:nvSpPr>
      <cdr:spPr>
        <a:xfrm xmlns:a="http://schemas.openxmlformats.org/drawingml/2006/main">
          <a:off x="1722783" y="3230217"/>
          <a:ext cx="2998304" cy="811696"/>
        </a:xfrm>
        <a:prstGeom xmlns:a="http://schemas.openxmlformats.org/drawingml/2006/main" prst="rect">
          <a:avLst/>
        </a:prstGeom>
        <a:noFill xmlns:a="http://schemas.openxmlformats.org/drawingml/2006/main"/>
        <a:ln xmlns:a="http://schemas.openxmlformats.org/drawingml/2006/main" w="12700">
          <a:noFill/>
        </a:ln>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29535" y="-22151"/>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5.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7.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9.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0.58585</cdr:x>
      <cdr:y>0.26796</cdr:y>
    </cdr:from>
    <cdr:to>
      <cdr:x>0.92925</cdr:x>
      <cdr:y>0.32765</cdr:y>
    </cdr:to>
    <cdr:sp macro="" textlink="">
      <cdr:nvSpPr>
        <cdr:cNvPr id="2" name="TextBox 1"/>
        <cdr:cNvSpPr txBox="1"/>
      </cdr:nvSpPr>
      <cdr:spPr>
        <a:xfrm xmlns:a="http://schemas.openxmlformats.org/drawingml/2006/main">
          <a:off x="5441802" y="1624406"/>
          <a:ext cx="3189768" cy="3618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b="1">
              <a:solidFill>
                <a:srgbClr val="1F497D"/>
              </a:solidFill>
              <a:latin typeface="Calibri Light" pitchFamily="34" charset="0"/>
            </a:rPr>
            <a:t>Community Detention</a:t>
          </a:r>
        </a:p>
      </cdr:txBody>
    </cdr:sp>
  </cdr:relSizeAnchor>
  <cdr:relSizeAnchor xmlns:cdr="http://schemas.openxmlformats.org/drawingml/2006/chartDrawing">
    <cdr:from>
      <cdr:x>0.58585</cdr:x>
      <cdr:y>0.3983</cdr:y>
    </cdr:from>
    <cdr:to>
      <cdr:x>0.93323</cdr:x>
      <cdr:y>0.46772</cdr:y>
    </cdr:to>
    <cdr:sp macro="" textlink="">
      <cdr:nvSpPr>
        <cdr:cNvPr id="3" name="TextBox 2"/>
        <cdr:cNvSpPr txBox="1"/>
      </cdr:nvSpPr>
      <cdr:spPr>
        <a:xfrm xmlns:a="http://schemas.openxmlformats.org/drawingml/2006/main">
          <a:off x="5441802" y="2414506"/>
          <a:ext cx="3226686" cy="4208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b="0">
              <a:solidFill>
                <a:srgbClr val="C0504D"/>
              </a:solidFill>
            </a:rPr>
            <a:t>Home Detention</a:t>
          </a:r>
        </a:p>
      </cdr:txBody>
    </cdr:sp>
  </cdr:relSizeAnchor>
  <cdr:relSizeAnchor xmlns:cdr="http://schemas.openxmlformats.org/drawingml/2006/chartDrawing">
    <cdr:from>
      <cdr:x>0.59062</cdr:x>
      <cdr:y>0.52375</cdr:y>
    </cdr:from>
    <cdr:to>
      <cdr:x>0.95072</cdr:x>
      <cdr:y>0.58709</cdr:y>
    </cdr:to>
    <cdr:sp macro="" textlink="">
      <cdr:nvSpPr>
        <cdr:cNvPr id="4" name="TextBox 3"/>
        <cdr:cNvSpPr txBox="1"/>
      </cdr:nvSpPr>
      <cdr:spPr>
        <a:xfrm xmlns:a="http://schemas.openxmlformats.org/drawingml/2006/main">
          <a:off x="5486105" y="3175011"/>
          <a:ext cx="3344826" cy="38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b="0">
              <a:solidFill>
                <a:srgbClr val="77933C"/>
              </a:solidFill>
            </a:rPr>
            <a:t>Intensive Supervision</a:t>
          </a:r>
        </a:p>
      </cdr:txBody>
    </cdr:sp>
  </cdr:relSizeAnchor>
  <cdr:relSizeAnchor xmlns:cdr="http://schemas.openxmlformats.org/drawingml/2006/chartDrawing">
    <cdr:from>
      <cdr:x>0.49284</cdr:x>
      <cdr:y>0.12059</cdr:y>
    </cdr:from>
    <cdr:to>
      <cdr:x>0.49364</cdr:x>
      <cdr:y>0.87455</cdr:y>
    </cdr:to>
    <cdr:sp macro="" textlink="">
      <cdr:nvSpPr>
        <cdr:cNvPr id="6" name="Straight Connector 5"/>
        <cdr:cNvSpPr/>
      </cdr:nvSpPr>
      <cdr:spPr>
        <a:xfrm xmlns:a="http://schemas.openxmlformats.org/drawingml/2006/main" flipV="1">
          <a:off x="4577884" y="731010"/>
          <a:ext cx="7431" cy="4570532"/>
        </a:xfrm>
        <a:prstGeom xmlns:a="http://schemas.openxmlformats.org/drawingml/2006/main" prst="line">
          <a:avLst/>
        </a:prstGeom>
        <a:ln xmlns:a="http://schemas.openxmlformats.org/drawingml/2006/main" w="254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0.01033</cdr:x>
      <cdr:y>0.00487</cdr:y>
    </cdr:from>
    <cdr:to>
      <cdr:x>0.95231</cdr:x>
      <cdr:y>0.08161</cdr:y>
    </cdr:to>
    <cdr:sp macro="" textlink="">
      <cdr:nvSpPr>
        <cdr:cNvPr id="7" name="TextBox 6"/>
        <cdr:cNvSpPr txBox="1"/>
      </cdr:nvSpPr>
      <cdr:spPr>
        <a:xfrm xmlns:a="http://schemas.openxmlformats.org/drawingml/2006/main">
          <a:off x="95988" y="29535"/>
          <a:ext cx="8749710" cy="465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000">
              <a:latin typeface="Calibri Light" pitchFamily="34" charset="0"/>
            </a:rPr>
            <a:t>Starts on Home Detention, Community Detention and Intensive Supervision</a:t>
          </a:r>
        </a:p>
      </cdr:txBody>
    </cdr:sp>
  </cdr:relSizeAnchor>
  <cdr:relSizeAnchor xmlns:cdr="http://schemas.openxmlformats.org/drawingml/2006/chartDrawing">
    <cdr:from>
      <cdr:x>0</cdr:x>
      <cdr:y>0.94032</cdr:y>
    </cdr:from>
    <cdr:to>
      <cdr:x>0.44118</cdr:x>
      <cdr:y>0.99026</cdr:y>
    </cdr:to>
    <cdr:sp macro="" textlink="">
      <cdr:nvSpPr>
        <cdr:cNvPr id="8" name="TextBox 1"/>
        <cdr:cNvSpPr txBox="1"/>
      </cdr:nvSpPr>
      <cdr:spPr>
        <a:xfrm xmlns:a="http://schemas.openxmlformats.org/drawingml/2006/main">
          <a:off x="-51686" y="5700233"/>
          <a:ext cx="4097965" cy="302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 at November 2016</a:t>
          </a:r>
        </a:p>
      </cdr:txBody>
    </cdr:sp>
  </cdr:relSizeAnchor>
</c:userShapes>
</file>

<file path=xl/drawings/drawing30.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3.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5.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xdr:wsDr xmlns:xdr="http://schemas.openxmlformats.org/drawingml/2006/spreadsheetDrawing" xmlns:a="http://schemas.openxmlformats.org/drawingml/2006/main">
  <xdr:absoluteAnchor>
    <xdr:pos x="0" y="0"/>
    <xdr:ext cx="9284939" cy="60634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7.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xdr:wsDr xmlns:xdr="http://schemas.openxmlformats.org/drawingml/2006/spreadsheetDrawing" xmlns:a="http://schemas.openxmlformats.org/drawingml/2006/main">
  <xdr:absoluteAnchor>
    <xdr:pos x="0" y="0"/>
    <xdr:ext cx="9284939" cy="60634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xdr:wsDr xmlns:xdr="http://schemas.openxmlformats.org/drawingml/2006/spreadsheetDrawing" xmlns:a="http://schemas.openxmlformats.org/drawingml/2006/main">
  <xdr:absoluteAnchor>
    <xdr:pos x="0" y="0"/>
    <xdr:ext cx="9284939" cy="60634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14767"/>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0.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0.65819</cdr:x>
      <cdr:y>0.37272</cdr:y>
    </cdr:from>
    <cdr:to>
      <cdr:x>0.91574</cdr:x>
      <cdr:y>0.44459</cdr:y>
    </cdr:to>
    <cdr:sp macro="" textlink="">
      <cdr:nvSpPr>
        <cdr:cNvPr id="2" name="TextBox 1"/>
        <cdr:cNvSpPr txBox="1"/>
      </cdr:nvSpPr>
      <cdr:spPr>
        <a:xfrm xmlns:a="http://schemas.openxmlformats.org/drawingml/2006/main">
          <a:off x="6113704" y="2259419"/>
          <a:ext cx="2392343" cy="4356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b="0">
              <a:solidFill>
                <a:srgbClr val="1F497D"/>
              </a:solidFill>
            </a:rPr>
            <a:t>Community Work</a:t>
          </a:r>
        </a:p>
      </cdr:txBody>
    </cdr:sp>
  </cdr:relSizeAnchor>
  <cdr:relSizeAnchor xmlns:cdr="http://schemas.openxmlformats.org/drawingml/2006/chartDrawing">
    <cdr:from>
      <cdr:x>0.66375</cdr:x>
      <cdr:y>0.69793</cdr:y>
    </cdr:from>
    <cdr:to>
      <cdr:x>0.85771</cdr:x>
      <cdr:y>0.76736</cdr:y>
    </cdr:to>
    <cdr:sp macro="" textlink="">
      <cdr:nvSpPr>
        <cdr:cNvPr id="3" name="TextBox 2"/>
        <cdr:cNvSpPr txBox="1"/>
      </cdr:nvSpPr>
      <cdr:spPr>
        <a:xfrm xmlns:a="http://schemas.openxmlformats.org/drawingml/2006/main">
          <a:off x="6165391" y="4230896"/>
          <a:ext cx="1801644" cy="4208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b="0">
              <a:solidFill>
                <a:srgbClr val="C0504D"/>
              </a:solidFill>
            </a:rPr>
            <a:t>Supervision</a:t>
          </a:r>
          <a:endParaRPr lang="en-NZ" sz="2000" b="0">
            <a:solidFill>
              <a:srgbClr val="C0504D"/>
            </a:solidFill>
          </a:endParaRPr>
        </a:p>
      </cdr:txBody>
    </cdr:sp>
  </cdr:relSizeAnchor>
  <cdr:relSizeAnchor xmlns:cdr="http://schemas.openxmlformats.org/drawingml/2006/chartDrawing">
    <cdr:from>
      <cdr:x>0.50556</cdr:x>
      <cdr:y>0.13277</cdr:y>
    </cdr:from>
    <cdr:to>
      <cdr:x>0.50715</cdr:x>
      <cdr:y>0.85627</cdr:y>
    </cdr:to>
    <cdr:sp macro="" textlink="">
      <cdr:nvSpPr>
        <cdr:cNvPr id="5" name="Straight Connector 4"/>
        <cdr:cNvSpPr/>
      </cdr:nvSpPr>
      <cdr:spPr>
        <a:xfrm xmlns:a="http://schemas.openxmlformats.org/drawingml/2006/main" flipV="1">
          <a:off x="4696048" y="804843"/>
          <a:ext cx="14769" cy="4385883"/>
        </a:xfrm>
        <a:prstGeom xmlns:a="http://schemas.openxmlformats.org/drawingml/2006/main" prst="line">
          <a:avLst/>
        </a:prstGeom>
        <a:ln xmlns:a="http://schemas.openxmlformats.org/drawingml/2006/main" w="254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cdr:x>
      <cdr:y>0.94762</cdr:y>
    </cdr:from>
    <cdr:to>
      <cdr:x>0.44118</cdr:x>
      <cdr:y>0.99756</cdr:y>
    </cdr:to>
    <cdr:sp macro="" textlink="">
      <cdr:nvSpPr>
        <cdr:cNvPr id="6" name="TextBox 1"/>
        <cdr:cNvSpPr txBox="1"/>
      </cdr:nvSpPr>
      <cdr:spPr>
        <a:xfrm xmlns:a="http://schemas.openxmlformats.org/drawingml/2006/main">
          <a:off x="0" y="5744535"/>
          <a:ext cx="4097965" cy="302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 at November 2016</a:t>
          </a:r>
        </a:p>
      </cdr:txBody>
    </cdr:sp>
  </cdr:relSizeAnchor>
</c:userShapes>
</file>

<file path=xl/drawings/drawing6.xml><?xml version="1.0" encoding="utf-8"?>
<xdr:wsDr xmlns:xdr="http://schemas.openxmlformats.org/drawingml/2006/spreadsheetDrawing" xmlns:a="http://schemas.openxmlformats.org/drawingml/2006/main">
  <xdr:absoluteAnchor>
    <xdr:pos x="29535" y="-7384"/>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0.60652</cdr:x>
      <cdr:y>0.26066</cdr:y>
    </cdr:from>
    <cdr:to>
      <cdr:x>0.93164</cdr:x>
      <cdr:y>0.32887</cdr:y>
    </cdr:to>
    <cdr:sp macro="" textlink="">
      <cdr:nvSpPr>
        <cdr:cNvPr id="2" name="TextBox 1"/>
        <cdr:cNvSpPr txBox="1"/>
      </cdr:nvSpPr>
      <cdr:spPr>
        <a:xfrm xmlns:a="http://schemas.openxmlformats.org/drawingml/2006/main">
          <a:off x="5633780" y="1580116"/>
          <a:ext cx="3019942" cy="4134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b="0">
              <a:solidFill>
                <a:srgbClr val="1F497D"/>
              </a:solidFill>
            </a:rPr>
            <a:t>Release on Conditions</a:t>
          </a:r>
        </a:p>
      </cdr:txBody>
    </cdr:sp>
  </cdr:relSizeAnchor>
  <cdr:relSizeAnchor xmlns:cdr="http://schemas.openxmlformats.org/drawingml/2006/chartDrawing">
    <cdr:from>
      <cdr:x>0.84579</cdr:x>
      <cdr:y>0.51157</cdr:y>
    </cdr:from>
    <cdr:to>
      <cdr:x>0.97046</cdr:x>
      <cdr:y>0.61145</cdr:y>
    </cdr:to>
    <cdr:sp macro="" textlink="">
      <cdr:nvSpPr>
        <cdr:cNvPr id="3" name="TextBox 2"/>
        <cdr:cNvSpPr txBox="1"/>
      </cdr:nvSpPr>
      <cdr:spPr>
        <a:xfrm xmlns:a="http://schemas.openxmlformats.org/drawingml/2006/main">
          <a:off x="7856279" y="3101162"/>
          <a:ext cx="1158063" cy="6054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0.60493</cdr:x>
      <cdr:y>0.44823</cdr:y>
    </cdr:from>
    <cdr:to>
      <cdr:x>1</cdr:x>
      <cdr:y>0.53593</cdr:y>
    </cdr:to>
    <cdr:sp macro="" textlink="">
      <cdr:nvSpPr>
        <cdr:cNvPr id="4" name="TextBox 3"/>
        <cdr:cNvSpPr txBox="1"/>
      </cdr:nvSpPr>
      <cdr:spPr>
        <a:xfrm xmlns:a="http://schemas.openxmlformats.org/drawingml/2006/main">
          <a:off x="5619011" y="2717210"/>
          <a:ext cx="3669709" cy="5316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b="0">
              <a:solidFill>
                <a:srgbClr val="C0504D"/>
              </a:solidFill>
            </a:rPr>
            <a:t>Post-Detention Conditions</a:t>
          </a:r>
        </a:p>
      </cdr:txBody>
    </cdr:sp>
  </cdr:relSizeAnchor>
  <cdr:relSizeAnchor xmlns:cdr="http://schemas.openxmlformats.org/drawingml/2006/chartDrawing">
    <cdr:from>
      <cdr:x>0.61288</cdr:x>
      <cdr:y>0.69305</cdr:y>
    </cdr:from>
    <cdr:to>
      <cdr:x>0.75993</cdr:x>
      <cdr:y>0.77345</cdr:y>
    </cdr:to>
    <cdr:sp macro="" textlink="">
      <cdr:nvSpPr>
        <cdr:cNvPr id="5" name="TextBox 4"/>
        <cdr:cNvSpPr txBox="1"/>
      </cdr:nvSpPr>
      <cdr:spPr>
        <a:xfrm xmlns:a="http://schemas.openxmlformats.org/drawingml/2006/main">
          <a:off x="5692874" y="4201290"/>
          <a:ext cx="1365907" cy="4873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2400" b="0">
              <a:solidFill>
                <a:srgbClr val="77933C"/>
              </a:solidFill>
            </a:rPr>
            <a:t>Parole</a:t>
          </a:r>
        </a:p>
      </cdr:txBody>
    </cdr:sp>
  </cdr:relSizeAnchor>
  <cdr:relSizeAnchor xmlns:cdr="http://schemas.openxmlformats.org/drawingml/2006/chartDrawing">
    <cdr:from>
      <cdr:x>0.48251</cdr:x>
      <cdr:y>0.10841</cdr:y>
    </cdr:from>
    <cdr:to>
      <cdr:x>0.4841</cdr:x>
      <cdr:y>0.88916</cdr:y>
    </cdr:to>
    <cdr:sp macro="" textlink="">
      <cdr:nvSpPr>
        <cdr:cNvPr id="7" name="Straight Connector 6"/>
        <cdr:cNvSpPr/>
      </cdr:nvSpPr>
      <cdr:spPr>
        <a:xfrm xmlns:a="http://schemas.openxmlformats.org/drawingml/2006/main" flipV="1">
          <a:off x="4481907" y="657173"/>
          <a:ext cx="14769" cy="4732933"/>
        </a:xfrm>
        <a:prstGeom xmlns:a="http://schemas.openxmlformats.org/drawingml/2006/main" prst="line">
          <a:avLst/>
        </a:prstGeom>
        <a:ln xmlns:a="http://schemas.openxmlformats.org/drawingml/2006/main" w="254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0.00954</cdr:x>
      <cdr:y>0.00244</cdr:y>
    </cdr:from>
    <cdr:to>
      <cdr:x>0.97774</cdr:x>
      <cdr:y>0.07795</cdr:y>
    </cdr:to>
    <cdr:sp macro="" textlink="">
      <cdr:nvSpPr>
        <cdr:cNvPr id="8" name="TextBox 7"/>
        <cdr:cNvSpPr txBox="1"/>
      </cdr:nvSpPr>
      <cdr:spPr>
        <a:xfrm xmlns:a="http://schemas.openxmlformats.org/drawingml/2006/main">
          <a:off x="88605" y="14768"/>
          <a:ext cx="8993371" cy="4577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NZ" sz="2400" b="0" i="0" baseline="0">
              <a:latin typeface="Calibri Light" pitchFamily="34" charset="0"/>
              <a:ea typeface="+mn-ea"/>
              <a:cs typeface="+mn-cs"/>
            </a:rPr>
            <a:t>Starts on Parole, Release on Conditions and Post-Detention Conditions</a:t>
          </a:r>
          <a:endParaRPr lang="en-NZ" sz="2400" b="0">
            <a:latin typeface="Calibri Light" pitchFamily="34" charset="0"/>
          </a:endParaRPr>
        </a:p>
        <a:p xmlns:a="http://schemas.openxmlformats.org/drawingml/2006/main">
          <a:endParaRPr lang="en-NZ" sz="1100"/>
        </a:p>
      </cdr:txBody>
    </cdr:sp>
  </cdr:relSizeAnchor>
  <cdr:relSizeAnchor xmlns:cdr="http://schemas.openxmlformats.org/drawingml/2006/chartDrawing">
    <cdr:from>
      <cdr:x>0</cdr:x>
      <cdr:y>0.94519</cdr:y>
    </cdr:from>
    <cdr:to>
      <cdr:x>0.44118</cdr:x>
      <cdr:y>0.99513</cdr:y>
    </cdr:to>
    <cdr:sp macro="" textlink="">
      <cdr:nvSpPr>
        <cdr:cNvPr id="9" name="TextBox 1"/>
        <cdr:cNvSpPr txBox="1"/>
      </cdr:nvSpPr>
      <cdr:spPr>
        <a:xfrm xmlns:a="http://schemas.openxmlformats.org/drawingml/2006/main">
          <a:off x="-51686" y="5729768"/>
          <a:ext cx="4097965" cy="302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NZ" sz="1800">
              <a:latin typeface="Calibri Light" pitchFamily="34" charset="0"/>
            </a:rPr>
            <a:t>Forecast at November 2016</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73540" cy="604266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88721" cy="606203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M2"/>
  <sheetViews>
    <sheetView showGridLines="0" tabSelected="1" workbookViewId="0">
      <selection activeCell="N11" sqref="N11"/>
    </sheetView>
  </sheetViews>
  <sheetFormatPr defaultRowHeight="14.25"/>
  <sheetData>
    <row r="2" spans="13:13">
      <c r="M2" t="s">
        <v>77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22"/>
  <dimension ref="A2:AF14"/>
  <sheetViews>
    <sheetView workbookViewId="0">
      <selection activeCell="A10" sqref="A10"/>
    </sheetView>
  </sheetViews>
  <sheetFormatPr defaultRowHeight="14.25"/>
  <cols>
    <col min="19" max="24" width="9.625" customWidth="1"/>
  </cols>
  <sheetData>
    <row r="2" spans="1:32" ht="14.45" customHeight="1">
      <c r="B2" s="155" t="s">
        <v>1</v>
      </c>
      <c r="C2" s="152" t="s">
        <v>38</v>
      </c>
      <c r="D2" s="153"/>
      <c r="E2" s="154"/>
      <c r="F2" s="152" t="s">
        <v>39</v>
      </c>
      <c r="G2" s="153"/>
      <c r="H2" s="154"/>
      <c r="J2" s="155" t="s">
        <v>1</v>
      </c>
      <c r="K2" s="156" t="s">
        <v>40</v>
      </c>
      <c r="L2" s="157"/>
      <c r="M2" s="158"/>
      <c r="N2" s="156" t="s">
        <v>41</v>
      </c>
      <c r="O2" s="157"/>
      <c r="P2" s="158"/>
      <c r="R2" s="155" t="s">
        <v>1</v>
      </c>
      <c r="S2" s="152" t="s">
        <v>42</v>
      </c>
      <c r="T2" s="153"/>
      <c r="U2" s="154"/>
      <c r="V2" s="156" t="s">
        <v>43</v>
      </c>
      <c r="W2" s="157"/>
      <c r="X2" s="158"/>
      <c r="Z2" s="155" t="s">
        <v>1</v>
      </c>
      <c r="AA2" s="156" t="s">
        <v>44</v>
      </c>
      <c r="AB2" s="157"/>
      <c r="AC2" s="158"/>
      <c r="AD2" s="152" t="s">
        <v>45</v>
      </c>
      <c r="AE2" s="153"/>
      <c r="AF2" s="154"/>
    </row>
    <row r="3" spans="1:32" ht="36">
      <c r="B3" s="155"/>
      <c r="C3" s="4" t="s">
        <v>26</v>
      </c>
      <c r="D3" s="4" t="s">
        <v>2</v>
      </c>
      <c r="E3" s="4" t="s">
        <v>73</v>
      </c>
      <c r="F3" s="11" t="s">
        <v>56</v>
      </c>
      <c r="G3" s="4" t="s">
        <v>2</v>
      </c>
      <c r="H3" s="4" t="s">
        <v>73</v>
      </c>
      <c r="J3" s="155"/>
      <c r="K3" s="4" t="s">
        <v>26</v>
      </c>
      <c r="L3" s="4" t="s">
        <v>2</v>
      </c>
      <c r="M3" s="4" t="s">
        <v>73</v>
      </c>
      <c r="N3" s="11" t="s">
        <v>56</v>
      </c>
      <c r="O3" s="4" t="s">
        <v>2</v>
      </c>
      <c r="P3" s="4" t="s">
        <v>73</v>
      </c>
      <c r="R3" s="155"/>
      <c r="S3" s="4" t="s">
        <v>26</v>
      </c>
      <c r="T3" s="4" t="s">
        <v>2</v>
      </c>
      <c r="U3" s="4" t="s">
        <v>73</v>
      </c>
      <c r="V3" s="11" t="s">
        <v>56</v>
      </c>
      <c r="W3" s="4" t="s">
        <v>2</v>
      </c>
      <c r="X3" s="4" t="s">
        <v>73</v>
      </c>
      <c r="Z3" s="155"/>
      <c r="AA3" s="11" t="s">
        <v>56</v>
      </c>
      <c r="AB3" s="4" t="s">
        <v>2</v>
      </c>
      <c r="AC3" s="4" t="s">
        <v>73</v>
      </c>
      <c r="AD3" s="11" t="s">
        <v>56</v>
      </c>
      <c r="AE3" s="4" t="s">
        <v>2</v>
      </c>
      <c r="AF3" s="4" t="s">
        <v>73</v>
      </c>
    </row>
    <row r="4" spans="1:32" ht="25.5">
      <c r="B4" s="34" t="s">
        <v>72</v>
      </c>
      <c r="C4" s="73">
        <f>SUM('Post-sent starts'!B135:B146)</f>
        <v>1861</v>
      </c>
      <c r="D4" s="74">
        <f>(C4-SUM('Post-sent starts'!B123:B134))/SUM('Post-sent starts'!B123:B134)</f>
        <v>-8.189442525900345E-2</v>
      </c>
      <c r="E4" s="74">
        <f>(C4-SUM('Post-sent starts'!C135:C146))/SUM('Post-sent starts'!C135:C146)</f>
        <v>-4.232853927575287E-2</v>
      </c>
      <c r="F4" s="73">
        <f>'Post-sent musters'!V10</f>
        <v>2323</v>
      </c>
      <c r="G4" s="74">
        <f>(F4-'Post-sent musters'!V9)/'Post-sent musters'!V9</f>
        <v>-5.0286181520850369E-2</v>
      </c>
      <c r="H4" s="74">
        <f>(F4-'Post-sent musters'!W10)/'Post-sent musters'!W10</f>
        <v>0</v>
      </c>
      <c r="I4" s="72"/>
      <c r="J4" s="34" t="s">
        <v>72</v>
      </c>
      <c r="K4" s="73">
        <f>SUM('Post-sent starts'!G135:G146)</f>
        <v>4518</v>
      </c>
      <c r="L4" s="74">
        <f>(K4-SUM('Post-sent starts'!G123:G134))/SUM('Post-sent starts'!G123:G134)</f>
        <v>0.13289869608826479</v>
      </c>
      <c r="M4" s="74">
        <f>(K4-SUM('Post-sent starts'!H135:H146))/SUM('Post-sent starts'!H135:H146)</f>
        <v>0.12287417397500838</v>
      </c>
      <c r="N4" s="73">
        <f>'Post-sent musters'!Y10</f>
        <v>3841</v>
      </c>
      <c r="O4" s="74">
        <f>(N4-'Post-sent musters'!Y9)/'Post-sent musters'!Y9</f>
        <v>0.15449353772167118</v>
      </c>
      <c r="P4" s="74">
        <f>(N4-'Post-sent musters'!Z10)/'Post-sent musters'!Z10</f>
        <v>8.8718820861678011E-2</v>
      </c>
      <c r="Q4" s="72"/>
      <c r="R4" s="34" t="s">
        <v>72</v>
      </c>
      <c r="S4" s="73">
        <f>SUM('Post-sent starts'!L135:L146)</f>
        <v>2938</v>
      </c>
      <c r="T4" s="74">
        <f>(S4-SUM('Post-sent starts'!L123:L134))/SUM('Post-sent starts'!L123:L134)</f>
        <v>7.3830409356725149E-2</v>
      </c>
      <c r="U4" s="74">
        <f>(S4-SUM('Post-sent starts'!M135:M146))/SUM('Post-sent starts'!M135:M146)</f>
        <v>0.10555642258900561</v>
      </c>
      <c r="V4" s="73">
        <f>'Post-sent musters'!AB10</f>
        <v>1358</v>
      </c>
      <c r="W4" s="74">
        <f>(V4-'Post-sent musters'!AB9)/'Post-sent musters'!AB9</f>
        <v>7.4183976261127599E-3</v>
      </c>
      <c r="X4" s="74">
        <f>(V4-'Post-sent musters'!AC10)/'Post-sent musters'!AC10</f>
        <v>9.3397745571658614E-2</v>
      </c>
      <c r="Y4" s="72"/>
      <c r="Z4" s="34" t="s">
        <v>72</v>
      </c>
      <c r="AA4" s="73">
        <f>'Post-sent musters'!AE10</f>
        <v>226</v>
      </c>
      <c r="AB4" s="74">
        <f>(AA4-'Post-sent musters'!AE9)/'Post-sent musters'!AE9</f>
        <v>-3.4188034188034191E-2</v>
      </c>
      <c r="AC4" s="74">
        <f>(AA4-'Post-sent musters'!AF10)/'Post-sent musters'!AF10</f>
        <v>-3.6247334754797439E-2</v>
      </c>
      <c r="AD4" s="73">
        <f>'Post-sent musters'!AH10</f>
        <v>307</v>
      </c>
      <c r="AE4" s="74">
        <f>(AD4-'Post-sent musters'!AH9)/'Post-sent musters'!AH9</f>
        <v>6.968641114982578E-2</v>
      </c>
      <c r="AF4" s="74">
        <f>(AD4-'Post-sent musters'!AI10)/'Post-sent musters'!AI10</f>
        <v>9.8684210526315784E-3</v>
      </c>
    </row>
    <row r="5" spans="1:32">
      <c r="B5" s="34" t="s">
        <v>5</v>
      </c>
      <c r="C5" s="73">
        <f>SUM('Post-sent starts'!E147:E158)</f>
        <v>1875.3382181267066</v>
      </c>
      <c r="D5" s="74">
        <f t="shared" ref="D5:D14" si="0">(C5-C4)/C4</f>
        <v>7.7045771771663508E-3</v>
      </c>
      <c r="E5" s="74">
        <f>(C5-SUM('Post-sent starts'!C147:C158))/SUM('Post-sent starts'!C147:C158)</f>
        <v>-0.10527042093764392</v>
      </c>
      <c r="F5" s="73">
        <f>'Post-sent musters'!X11</f>
        <v>2340</v>
      </c>
      <c r="G5" s="74">
        <f t="shared" ref="G5:G13" si="1">(F5-F4)/F4</f>
        <v>7.3181231166594921E-3</v>
      </c>
      <c r="H5" s="74">
        <f>(F5-'Post-sent musters'!W11)/'Post-sent musters'!W11</f>
        <v>-1.3490725126475547E-2</v>
      </c>
      <c r="I5" s="72"/>
      <c r="J5" s="34" t="s">
        <v>5</v>
      </c>
      <c r="K5" s="73">
        <f>SUM('Post-sent starts'!J147:J158)</f>
        <v>5304.8352196230353</v>
      </c>
      <c r="L5" s="74">
        <f t="shared" ref="L5:L14" si="2">(K5-K4)/K4</f>
        <v>0.17415564843360676</v>
      </c>
      <c r="M5" s="74">
        <f>(K5-SUM('Post-sent starts'!H147:H158))/SUM('Post-sent starts'!H147:H158)</f>
        <v>0.31821307317011932</v>
      </c>
      <c r="N5" s="73">
        <f>'Post-sent musters'!AA11</f>
        <v>4473</v>
      </c>
      <c r="O5" s="74">
        <f t="shared" ref="O5:O14" si="3">(N5-N4)/N4</f>
        <v>0.1645404842488935</v>
      </c>
      <c r="P5" s="74">
        <f>(N5-'Post-sent musters'!Z11)/'Post-sent musters'!Z11</f>
        <v>0.30636682242990654</v>
      </c>
      <c r="Q5" s="72"/>
      <c r="R5" s="34" t="s">
        <v>5</v>
      </c>
      <c r="S5" s="73">
        <f>SUM('Post-sent starts'!O147:O158)</f>
        <v>2979.7276945219064</v>
      </c>
      <c r="T5" s="74">
        <f t="shared" ref="T5:T14" si="4">(S5-S4)/S4</f>
        <v>1.4202755112970188E-2</v>
      </c>
      <c r="U5" s="74">
        <f>(S5-SUM('Post-sent starts'!M147:M158))/SUM('Post-sent starts'!M147:M158)</f>
        <v>0.10230763100710688</v>
      </c>
      <c r="V5" s="73">
        <f>'Post-sent musters'!AD11</f>
        <v>1357</v>
      </c>
      <c r="W5" s="74">
        <f t="shared" ref="W5:W14" si="5">(V5-V4)/V4</f>
        <v>-7.3637702503681884E-4</v>
      </c>
      <c r="X5" s="74">
        <f>(V5-'Post-sent musters'!AC11)/'Post-sent musters'!AC11</f>
        <v>5.9328649492583922E-2</v>
      </c>
      <c r="Y5" s="72"/>
      <c r="Z5" s="34" t="s">
        <v>5</v>
      </c>
      <c r="AA5" s="73">
        <f>'Post-sent musters'!AG11</f>
        <v>233.25</v>
      </c>
      <c r="AB5" s="74">
        <f t="shared" ref="AB5:AB14" si="6">(AA5-AA4)/AA4</f>
        <v>3.2079646017699116E-2</v>
      </c>
      <c r="AC5" s="74">
        <f>(AA5-'Post-sent musters'!AF11)/'Post-sent musters'!AF11</f>
        <v>-8.5294117647058826E-2</v>
      </c>
      <c r="AD5" s="73">
        <f>'Post-sent musters'!AJ11</f>
        <v>322</v>
      </c>
      <c r="AE5" s="74">
        <f t="shared" ref="AE5:AE14" si="7">(AD5-AD4)/AD4</f>
        <v>4.8859934853420196E-2</v>
      </c>
      <c r="AF5" s="74">
        <f>(AD5-'Post-sent musters'!AI11)/'Post-sent musters'!AI11</f>
        <v>3.870967741935484E-2</v>
      </c>
    </row>
    <row r="6" spans="1:32">
      <c r="B6" s="34" t="s">
        <v>6</v>
      </c>
      <c r="C6" s="73">
        <f>SUM('Post-sent starts'!E159:E170)</f>
        <v>1980.3901612195107</v>
      </c>
      <c r="D6" s="74">
        <f t="shared" si="0"/>
        <v>5.6017598360332835E-2</v>
      </c>
      <c r="E6" s="74">
        <f>(C6-SUM('Post-sent starts'!C159:C170))/SUM('Post-sent starts'!C159:C170)</f>
        <v>-5.1396585390073385E-2</v>
      </c>
      <c r="F6" s="73">
        <f>'Post-sent musters'!X12</f>
        <v>2441</v>
      </c>
      <c r="G6" s="74">
        <f t="shared" si="1"/>
        <v>4.3162393162393162E-2</v>
      </c>
      <c r="H6" s="74">
        <f>(F6-'Post-sent musters'!W12)/'Post-sent musters'!W12</f>
        <v>4.4948630136986301E-2</v>
      </c>
      <c r="I6" s="72"/>
      <c r="J6" s="34" t="s">
        <v>6</v>
      </c>
      <c r="K6" s="73">
        <f>SUM('Post-sent starts'!J159:J170)</f>
        <v>5545.6512298165653</v>
      </c>
      <c r="L6" s="74">
        <f t="shared" si="2"/>
        <v>4.5395568424582006E-2</v>
      </c>
      <c r="M6" s="74">
        <f>(K6-SUM('Post-sent starts'!H159:H170))/SUM('Post-sent starts'!H159:H170)</f>
        <v>0.36172817235849858</v>
      </c>
      <c r="N6" s="73">
        <f>'Post-sent musters'!AA12</f>
        <v>4621</v>
      </c>
      <c r="O6" s="74">
        <f t="shared" si="3"/>
        <v>3.3087413369103508E-2</v>
      </c>
      <c r="P6" s="74">
        <f>(N6-'Post-sent musters'!Z12)/'Post-sent musters'!Z12</f>
        <v>0.32141835859307977</v>
      </c>
      <c r="Q6" s="72"/>
      <c r="R6" s="34" t="s">
        <v>6</v>
      </c>
      <c r="S6" s="73">
        <f>SUM('Post-sent starts'!O159:O170)</f>
        <v>2947.2153213880338</v>
      </c>
      <c r="T6" s="74">
        <f t="shared" si="4"/>
        <v>-1.0911189365942786E-2</v>
      </c>
      <c r="U6" s="74">
        <f>(S6-SUM('Post-sent starts'!M159:M170))/SUM('Post-sent starts'!M159:M170)</f>
        <v>9.9371939220057187E-2</v>
      </c>
      <c r="V6" s="73">
        <f>'Post-sent musters'!AD12</f>
        <v>1390</v>
      </c>
      <c r="W6" s="74">
        <f t="shared" si="5"/>
        <v>2.4318349299926309E-2</v>
      </c>
      <c r="X6" s="74">
        <f>(V6-'Post-sent musters'!AC12)/'Post-sent musters'!AC12</f>
        <v>9.6214511041009462E-2</v>
      </c>
      <c r="Y6" s="72"/>
      <c r="Z6" s="34" t="s">
        <v>6</v>
      </c>
      <c r="AA6" s="73">
        <f>'Post-sent musters'!AG12</f>
        <v>239</v>
      </c>
      <c r="AB6" s="74">
        <f t="shared" si="6"/>
        <v>2.465166130760986E-2</v>
      </c>
      <c r="AC6" s="74">
        <f>(AA6-'Post-sent musters'!AF12)/'Post-sent musters'!AF12</f>
        <v>-9.4696969696969696E-2</v>
      </c>
      <c r="AD6" s="73">
        <f>'Post-sent musters'!AJ12</f>
        <v>328</v>
      </c>
      <c r="AE6" s="74">
        <f t="shared" si="7"/>
        <v>1.8633540372670808E-2</v>
      </c>
      <c r="AF6" s="74">
        <f>(AD6-'Post-sent musters'!AI12)/'Post-sent musters'!AI12</f>
        <v>6.1488673139158574E-2</v>
      </c>
    </row>
    <row r="7" spans="1:32">
      <c r="B7" s="34" t="s">
        <v>19</v>
      </c>
      <c r="C7" s="73">
        <f>SUM('Post-sent starts'!E171:E182)</f>
        <v>2066.240330592283</v>
      </c>
      <c r="D7" s="74">
        <f t="shared" si="0"/>
        <v>4.3350129208835506E-2</v>
      </c>
      <c r="E7" s="74">
        <f>(C7-SUM('Post-sent starts'!C171:C182))/SUM('Post-sent starts'!C171:C182)</f>
        <v>-1.0134119615046441E-2</v>
      </c>
      <c r="F7" s="73">
        <f>'Post-sent musters'!X13</f>
        <v>2558</v>
      </c>
      <c r="G7" s="74">
        <f t="shared" si="1"/>
        <v>4.7931175747644411E-2</v>
      </c>
      <c r="H7" s="74">
        <f>(F7-'Post-sent musters'!W13)/'Post-sent musters'!W13</f>
        <v>9.8325461571489914E-2</v>
      </c>
      <c r="I7" s="72"/>
      <c r="J7" s="34" t="s">
        <v>19</v>
      </c>
      <c r="K7" s="73">
        <f>SUM('Post-sent starts'!J171:J182)</f>
        <v>5655.3890854574593</v>
      </c>
      <c r="L7" s="74">
        <f t="shared" si="2"/>
        <v>1.9788091802614816E-2</v>
      </c>
      <c r="M7" s="74">
        <f>(K7-SUM('Post-sent starts'!H171:H182))/SUM('Post-sent starts'!H171:H182)</f>
        <v>0.38913810878947985</v>
      </c>
      <c r="N7" s="73">
        <f>'Post-sent musters'!AA13</f>
        <v>4772</v>
      </c>
      <c r="O7" s="74">
        <f t="shared" si="3"/>
        <v>3.2676909759792254E-2</v>
      </c>
      <c r="P7" s="74">
        <f>(N7-'Post-sent musters'!Z13)/'Post-sent musters'!Z13</f>
        <v>0.37998843262001158</v>
      </c>
      <c r="Q7" s="72"/>
      <c r="R7" s="34" t="s">
        <v>19</v>
      </c>
      <c r="S7" s="73">
        <f>SUM('Post-sent starts'!O171:O182)</f>
        <v>2970.1142873061117</v>
      </c>
      <c r="T7" s="74">
        <f t="shared" si="4"/>
        <v>7.7696956010982329E-3</v>
      </c>
      <c r="U7" s="74">
        <f>(S7-SUM('Post-sent starts'!M171:M182))/SUM('Post-sent starts'!M171:M182)</f>
        <v>0.11063555287131442</v>
      </c>
      <c r="V7" s="73">
        <f>'Post-sent musters'!AD13</f>
        <v>1393</v>
      </c>
      <c r="W7" s="74">
        <f t="shared" si="5"/>
        <v>2.158273381294964E-3</v>
      </c>
      <c r="X7" s="74">
        <f>(V7-'Post-sent musters'!AC13)/'Post-sent musters'!AC13</f>
        <v>0.10118577075098814</v>
      </c>
      <c r="Y7" s="72"/>
      <c r="Z7" s="34" t="s">
        <v>19</v>
      </c>
      <c r="AA7" s="73">
        <f>'Post-sent musters'!AG13</f>
        <v>254.25</v>
      </c>
      <c r="AB7" s="74">
        <f t="shared" si="6"/>
        <v>6.3807531380753138E-2</v>
      </c>
      <c r="AC7" s="74">
        <f>(AA7-'Post-sent musters'!AF13)/'Post-sent musters'!AF13</f>
        <v>-6.8681318681318687E-2</v>
      </c>
      <c r="AD7" s="73">
        <f>'Post-sent musters'!AJ13</f>
        <v>333</v>
      </c>
      <c r="AE7" s="74">
        <f t="shared" si="7"/>
        <v>1.524390243902439E-2</v>
      </c>
      <c r="AF7" s="74">
        <f>(AD7-'Post-sent musters'!AI13)/'Post-sent musters'!AI13</f>
        <v>7.0739549839228297E-2</v>
      </c>
    </row>
    <row r="8" spans="1:32">
      <c r="B8" s="34" t="s">
        <v>20</v>
      </c>
      <c r="C8" s="73">
        <f>SUM('Post-sent starts'!E183:E194)</f>
        <v>2033.7053573161202</v>
      </c>
      <c r="D8" s="74">
        <f t="shared" si="0"/>
        <v>-1.5745977268209064E-2</v>
      </c>
      <c r="E8" s="74">
        <f>(C8-SUM('Post-sent starts'!C183:C194))/SUM('Post-sent starts'!C183:C194)</f>
        <v>-2.5915051637414855E-2</v>
      </c>
      <c r="F8" s="73">
        <f>'Post-sent musters'!X14</f>
        <v>2565</v>
      </c>
      <c r="G8" s="74">
        <f t="shared" si="1"/>
        <v>2.7365129007036748E-3</v>
      </c>
      <c r="H8" s="74">
        <f>(F8-'Post-sent musters'!W14)/'Post-sent musters'!W14</f>
        <v>0.10133104336625161</v>
      </c>
      <c r="I8" s="72"/>
      <c r="J8" s="34" t="s">
        <v>20</v>
      </c>
      <c r="K8" s="73">
        <f>SUM('Post-sent starts'!J183:J194)</f>
        <v>5704.4998962662348</v>
      </c>
      <c r="L8" s="74">
        <f t="shared" si="2"/>
        <v>8.683896026722808E-3</v>
      </c>
      <c r="M8" s="74">
        <f>(K8-SUM('Post-sent starts'!H183:H194))/SUM('Post-sent starts'!H183:H194)</f>
        <v>0.3818107542317839</v>
      </c>
      <c r="N8" s="73">
        <f>'Post-sent musters'!AA14</f>
        <v>4824</v>
      </c>
      <c r="O8" s="74">
        <f t="shared" si="3"/>
        <v>1.0896898575020955E-2</v>
      </c>
      <c r="P8" s="74">
        <f>(N8-'Post-sent musters'!Z14)/'Post-sent musters'!Z14</f>
        <v>0.37396753061805754</v>
      </c>
      <c r="Q8" s="72"/>
      <c r="R8" s="34" t="s">
        <v>20</v>
      </c>
      <c r="S8" s="73">
        <f>SUM('Post-sent starts'!O183:O194)</f>
        <v>3007.1490456769752</v>
      </c>
      <c r="T8" s="74">
        <f t="shared" si="4"/>
        <v>1.2469135793577151E-2</v>
      </c>
      <c r="U8" s="74">
        <f>(S8-SUM('Post-sent starts'!M183:M194))/SUM('Post-sent starts'!M183:M194)</f>
        <v>0.12314661756476197</v>
      </c>
      <c r="V8" s="73">
        <f>'Post-sent musters'!AD14</f>
        <v>1402</v>
      </c>
      <c r="W8" s="74">
        <f t="shared" si="5"/>
        <v>6.4608758076094763E-3</v>
      </c>
      <c r="X8" s="74">
        <f>(V8-'Post-sent musters'!AC14)/'Post-sent musters'!AC14</f>
        <v>0.1126984126984127</v>
      </c>
      <c r="Y8" s="72"/>
      <c r="Z8" s="34" t="s">
        <v>20</v>
      </c>
      <c r="AA8" s="73">
        <f>'Post-sent musters'!AG14</f>
        <v>267.5</v>
      </c>
      <c r="AB8" s="74">
        <f t="shared" si="6"/>
        <v>5.2114060963618487E-2</v>
      </c>
      <c r="AC8" s="74">
        <f>(AA8-'Post-sent musters'!AF14)/'Post-sent musters'!AF14</f>
        <v>-8.3904109589041098E-2</v>
      </c>
      <c r="AD8" s="73">
        <f>'Post-sent musters'!AJ14</f>
        <v>346</v>
      </c>
      <c r="AE8" s="74">
        <f t="shared" si="7"/>
        <v>3.903903903903904E-2</v>
      </c>
      <c r="AF8" s="74">
        <f>(AD8-'Post-sent musters'!AI14)/'Post-sent musters'!AI14</f>
        <v>8.8050314465408799E-2</v>
      </c>
    </row>
    <row r="9" spans="1:32">
      <c r="A9" t="s">
        <v>77</v>
      </c>
      <c r="B9" s="34" t="s">
        <v>23</v>
      </c>
      <c r="C9" s="73">
        <f>SUM('Post-sent starts'!E195:E206)</f>
        <v>1998.2623756673879</v>
      </c>
      <c r="D9" s="74">
        <f t="shared" si="0"/>
        <v>-1.7427785948061984E-2</v>
      </c>
      <c r="E9" s="74">
        <f>(C9-SUM('Post-sent starts'!C195:C206))/SUM('Post-sent starts'!C195:C206)</f>
        <v>-4.2853880577973846E-2</v>
      </c>
      <c r="F9" s="73">
        <f>'Post-sent musters'!X15</f>
        <v>2520</v>
      </c>
      <c r="G9" s="74">
        <f t="shared" si="1"/>
        <v>-1.7543859649122806E-2</v>
      </c>
      <c r="H9" s="74">
        <f>(F9-'Post-sent musters'!W15)/'Post-sent musters'!W15</f>
        <v>8.480413258717176E-2</v>
      </c>
      <c r="I9" s="72"/>
      <c r="J9" s="34" t="s">
        <v>23</v>
      </c>
      <c r="K9" s="73">
        <f>SUM('Post-sent starts'!J195:J206)</f>
        <v>5755.1330019697198</v>
      </c>
      <c r="L9" s="74">
        <f t="shared" si="2"/>
        <v>8.8759937986195459E-3</v>
      </c>
      <c r="M9" s="74">
        <f>(K9-SUM('Post-sent starts'!H195:H206))/SUM('Post-sent starts'!H195:H206)</f>
        <v>0.39774238063465878</v>
      </c>
      <c r="N9" s="73">
        <f>'Post-sent musters'!AA15</f>
        <v>4845</v>
      </c>
      <c r="O9" s="74">
        <f t="shared" si="3"/>
        <v>4.3532338308457713E-3</v>
      </c>
      <c r="P9" s="74">
        <f>(N9-'Post-sent musters'!Z15)/'Post-sent musters'!Z15</f>
        <v>0.37174405436013591</v>
      </c>
      <c r="Q9" s="72"/>
      <c r="R9" s="34" t="s">
        <v>23</v>
      </c>
      <c r="S9" s="73">
        <f>SUM('Post-sent starts'!O195:O206)</f>
        <v>3033.0045548899843</v>
      </c>
      <c r="T9" s="74">
        <f t="shared" si="4"/>
        <v>8.5980138730331734E-3</v>
      </c>
      <c r="U9" s="74">
        <f>(S9-SUM('Post-sent starts'!M195:M206))/SUM('Post-sent starts'!M195:M206)</f>
        <v>0.13644133385033119</v>
      </c>
      <c r="V9" s="73">
        <f>'Post-sent musters'!AD15</f>
        <v>1421</v>
      </c>
      <c r="W9" s="74">
        <f t="shared" si="5"/>
        <v>1.355206847360913E-2</v>
      </c>
      <c r="X9" s="74">
        <f>(V9-'Post-sent musters'!AC15)/'Post-sent musters'!AC15</f>
        <v>0.12509897070467141</v>
      </c>
      <c r="Y9" s="72"/>
      <c r="Z9" s="34" t="s">
        <v>23</v>
      </c>
      <c r="AA9" s="73">
        <f>'Post-sent musters'!AG15</f>
        <v>297</v>
      </c>
      <c r="AB9" s="74">
        <f t="shared" si="6"/>
        <v>0.1102803738317757</v>
      </c>
      <c r="AC9" s="74">
        <f>(AA9-'Post-sent musters'!AF15)/'Post-sent musters'!AF15</f>
        <v>-3.5714285714285712E-2</v>
      </c>
      <c r="AD9" s="73">
        <f>'Post-sent musters'!AJ15</f>
        <v>355</v>
      </c>
      <c r="AE9" s="74">
        <f t="shared" si="7"/>
        <v>2.6011560693641619E-2</v>
      </c>
      <c r="AF9" s="74">
        <f>(AD9-'Post-sent musters'!AI15)/'Post-sent musters'!AI15</f>
        <v>9.9071207430340563E-2</v>
      </c>
    </row>
    <row r="10" spans="1:32">
      <c r="B10" s="34" t="s">
        <v>21</v>
      </c>
      <c r="C10" s="73">
        <f>SUM('Post-sent starts'!E207:E218)</f>
        <v>1994.5564330008847</v>
      </c>
      <c r="D10" s="74">
        <f t="shared" si="0"/>
        <v>-1.8545826171928535E-3</v>
      </c>
      <c r="E10" s="74">
        <f>(C10-SUM('Post-sent starts'!C207:C218))/SUM('Post-sent starts'!C207:C218)</f>
        <v>-4.4620304504041704E-2</v>
      </c>
      <c r="F10" s="73">
        <f>'Post-sent musters'!X16</f>
        <v>2480</v>
      </c>
      <c r="G10" s="74">
        <f t="shared" si="1"/>
        <v>-1.5873015873015872E-2</v>
      </c>
      <c r="H10" s="74">
        <f>(F10-'Post-sent musters'!W16)/'Post-sent musters'!W16</f>
        <v>6.4377682403433473E-2</v>
      </c>
      <c r="I10" s="72"/>
      <c r="J10" s="34" t="s">
        <v>21</v>
      </c>
      <c r="K10" s="73">
        <f>SUM('Post-sent starts'!J207:J218)</f>
        <v>5790.1051326107445</v>
      </c>
      <c r="L10" s="74">
        <f t="shared" si="2"/>
        <v>6.076685044299643E-3</v>
      </c>
      <c r="M10" s="74">
        <f>(K10-SUM('Post-sent starts'!H207:H218))/SUM('Post-sent starts'!H207:H218)</f>
        <v>0.42005691398623507</v>
      </c>
      <c r="N10" s="73">
        <f>'Post-sent musters'!AA16</f>
        <v>4890</v>
      </c>
      <c r="O10" s="74">
        <f t="shared" si="3"/>
        <v>9.2879256965944269E-3</v>
      </c>
      <c r="P10" s="74">
        <f>(N10-'Post-sent musters'!Z16)/'Post-sent musters'!Z16</f>
        <v>0.40235159162603956</v>
      </c>
      <c r="Q10" s="72"/>
      <c r="R10" s="34" t="s">
        <v>21</v>
      </c>
      <c r="S10" s="73">
        <f>SUM('Post-sent starts'!O207:O218)</f>
        <v>3052.7625245645427</v>
      </c>
      <c r="T10" s="74">
        <f t="shared" si="4"/>
        <v>6.5143224538530345E-3</v>
      </c>
      <c r="U10" s="74">
        <f>(S10-SUM('Post-sent starts'!M207:M218))/SUM('Post-sent starts'!M207:M218)</f>
        <v>0.14235684277577132</v>
      </c>
      <c r="V10" s="73">
        <f>'Post-sent musters'!AD16</f>
        <v>1430</v>
      </c>
      <c r="W10" s="74">
        <f t="shared" si="5"/>
        <v>6.3335679099225895E-3</v>
      </c>
      <c r="X10" s="74">
        <f>(V10-'Post-sent musters'!AC16)/'Post-sent musters'!AC16</f>
        <v>0.13043478260869565</v>
      </c>
      <c r="Y10" s="72"/>
      <c r="Z10" s="34" t="s">
        <v>21</v>
      </c>
      <c r="AA10" s="73">
        <f>'Post-sent musters'!AG16</f>
        <v>319</v>
      </c>
      <c r="AB10" s="74">
        <f t="shared" si="6"/>
        <v>7.407407407407407E-2</v>
      </c>
      <c r="AC10" s="74">
        <f>(AA10-'Post-sent musters'!AF16)/'Post-sent musters'!AF16</f>
        <v>-6.725146198830409E-2</v>
      </c>
      <c r="AD10" s="73">
        <f>'Post-sent musters'!AJ16</f>
        <v>372</v>
      </c>
      <c r="AE10" s="74">
        <f t="shared" si="7"/>
        <v>4.788732394366197E-2</v>
      </c>
      <c r="AF10" s="74">
        <f>(AD10-'Post-sent musters'!AI16)/'Post-sent musters'!AI16</f>
        <v>0.10714285714285714</v>
      </c>
    </row>
    <row r="11" spans="1:32">
      <c r="B11" s="34" t="s">
        <v>22</v>
      </c>
      <c r="C11" s="73">
        <f>SUM('Post-sent starts'!E219:E230)</f>
        <v>1996.7857044042635</v>
      </c>
      <c r="D11" s="74">
        <f t="shared" si="0"/>
        <v>1.1176777786250783E-3</v>
      </c>
      <c r="E11" s="74">
        <f>(C11-SUM('Post-sent starts'!C219:C230))/SUM('Post-sent starts'!C219:C230)</f>
        <v>-4.3556367678868169E-2</v>
      </c>
      <c r="F11" s="73">
        <f>'Post-sent musters'!X17</f>
        <v>2482</v>
      </c>
      <c r="G11" s="74">
        <f t="shared" si="1"/>
        <v>8.0645161290322581E-4</v>
      </c>
      <c r="H11" s="74">
        <f>(F11-'Post-sent musters'!W17)/'Post-sent musters'!W17</f>
        <v>6.5236051502145925E-2</v>
      </c>
      <c r="I11" s="72"/>
      <c r="J11" s="34" t="s">
        <v>22</v>
      </c>
      <c r="K11" s="73">
        <f>SUM('Post-sent starts'!J219:J230)</f>
        <v>5886.3057151221565</v>
      </c>
      <c r="L11" s="74">
        <f t="shared" si="2"/>
        <v>1.6614652119111936E-2</v>
      </c>
      <c r="M11" s="74">
        <f>(K11-SUM('Post-sent starts'!H219:H230))/SUM('Post-sent starts'!H219:H230)</f>
        <v>0.43990257548000056</v>
      </c>
      <c r="N11" s="73">
        <f>'Post-sent musters'!AA17</f>
        <v>4939</v>
      </c>
      <c r="O11" s="74">
        <f t="shared" si="3"/>
        <v>1.0020449897750512E-2</v>
      </c>
      <c r="P11" s="74">
        <f>(N11-'Post-sent musters'!Z17)/'Post-sent musters'!Z17</f>
        <v>0.4143757159221077</v>
      </c>
      <c r="Q11" s="72"/>
      <c r="R11" s="34" t="s">
        <v>22</v>
      </c>
      <c r="S11" s="73">
        <f>SUM('Post-sent starts'!O218:O230)</f>
        <v>3312.9600503808997</v>
      </c>
      <c r="T11" s="74">
        <f t="shared" si="4"/>
        <v>8.5233464353232841E-2</v>
      </c>
      <c r="U11" s="74">
        <f>(S11-SUM('Post-sent starts'!M219:M230))/SUM('Post-sent starts'!M219:M230)</f>
        <v>0.23952012736250125</v>
      </c>
      <c r="V11" s="73">
        <f>'Post-sent musters'!AD17</f>
        <v>1442</v>
      </c>
      <c r="W11" s="74">
        <f t="shared" si="5"/>
        <v>8.3916083916083916E-3</v>
      </c>
      <c r="X11" s="74">
        <f>(V11-'Post-sent musters'!AC17)/'Post-sent musters'!AC17</f>
        <v>0.13992094861660079</v>
      </c>
      <c r="Y11" s="72"/>
      <c r="Z11" s="34" t="s">
        <v>22</v>
      </c>
      <c r="AA11" s="73">
        <f>'Post-sent musters'!AG17</f>
        <v>346</v>
      </c>
      <c r="AB11" s="74">
        <f t="shared" si="6"/>
        <v>8.4639498432601878E-2</v>
      </c>
      <c r="AC11" s="74">
        <f>(AA11-'Post-sent musters'!AF17)/'Post-sent musters'!AF17</f>
        <v>-4.1551246537396121E-2</v>
      </c>
      <c r="AD11" s="73">
        <f>'Post-sent musters'!AJ17</f>
        <v>374</v>
      </c>
      <c r="AE11" s="74">
        <f t="shared" si="7"/>
        <v>5.3763440860215058E-3</v>
      </c>
      <c r="AF11" s="74">
        <f>(AD11-'Post-sent musters'!AI17)/'Post-sent musters'!AI17</f>
        <v>0.10324483775811209</v>
      </c>
    </row>
    <row r="12" spans="1:32">
      <c r="B12" s="34" t="s">
        <v>51</v>
      </c>
      <c r="C12" s="73">
        <f>SUM('Post-sent starts'!E231:E242)</f>
        <v>2005.8304365289805</v>
      </c>
      <c r="D12" s="74">
        <f t="shared" si="0"/>
        <v>4.5296458727480246E-3</v>
      </c>
      <c r="E12" s="74">
        <f>(C12-SUM('Post-sent starts'!C231:C242))/SUM('Post-sent starts'!C231:C242)</f>
        <v>-3.9224635665611414E-2</v>
      </c>
      <c r="F12" s="73">
        <f>'Post-sent musters'!X18</f>
        <v>2500</v>
      </c>
      <c r="G12" s="74">
        <f t="shared" si="1"/>
        <v>7.2522159548751011E-3</v>
      </c>
      <c r="H12" s="74">
        <f>(F12-'Post-sent musters'!W18)/'Post-sent musters'!W18</f>
        <v>7.2961373390557943E-2</v>
      </c>
      <c r="I12" s="72"/>
      <c r="J12" s="34" t="s">
        <v>51</v>
      </c>
      <c r="K12" s="73">
        <f>SUM('Post-sent starts'!J231:J242)</f>
        <v>5999.5505985910549</v>
      </c>
      <c r="L12" s="74">
        <f t="shared" si="2"/>
        <v>1.9238702328689419E-2</v>
      </c>
      <c r="M12" s="74">
        <f>(K12-SUM('Post-sent starts'!H231:H242))/SUM('Post-sent starts'!H231:H242)</f>
        <v>0.45951391051035878</v>
      </c>
      <c r="N12" s="73">
        <f>'Post-sent musters'!AA18</f>
        <v>5020</v>
      </c>
      <c r="O12" s="74">
        <f t="shared" si="3"/>
        <v>1.6400080988054261E-2</v>
      </c>
      <c r="P12" s="74">
        <f>(N12-'Post-sent musters'!Z18)/'Post-sent musters'!Z18</f>
        <v>0.43716003435442313</v>
      </c>
      <c r="Q12" s="72"/>
      <c r="R12" s="34" t="s">
        <v>51</v>
      </c>
      <c r="S12" s="73">
        <f>SUM('Post-sent starts'!O231:O242)</f>
        <v>3106.3618781853884</v>
      </c>
      <c r="T12" s="74">
        <f t="shared" si="4"/>
        <v>-6.2360598695344424E-2</v>
      </c>
      <c r="U12" s="74">
        <f>(S12-SUM('Post-sent starts'!M231:M242))/SUM('Post-sent starts'!M231:M242)</f>
        <v>0.16031198264194793</v>
      </c>
      <c r="V12" s="73">
        <f>'Post-sent musters'!AD18</f>
        <v>1446</v>
      </c>
      <c r="W12" s="74">
        <f t="shared" si="5"/>
        <v>2.7739251040221915E-3</v>
      </c>
      <c r="X12" s="74">
        <f>(V12-'Post-sent musters'!AC18)/'Post-sent musters'!AC18</f>
        <v>0.14761904761904762</v>
      </c>
      <c r="Y12" s="72"/>
      <c r="Z12" s="34" t="s">
        <v>51</v>
      </c>
      <c r="AA12" s="73">
        <f>'Post-sent musters'!AG18</f>
        <v>351</v>
      </c>
      <c r="AB12" s="74">
        <f t="shared" si="6"/>
        <v>1.4450867052023121E-2</v>
      </c>
      <c r="AC12" s="74">
        <f>(AA12-'Post-sent musters'!AF18)/'Post-sent musters'!AF18</f>
        <v>-5.3908355795148251E-2</v>
      </c>
      <c r="AD12" s="73">
        <f>'Post-sent musters'!AJ18</f>
        <v>388</v>
      </c>
      <c r="AE12" s="74">
        <f t="shared" si="7"/>
        <v>3.7433155080213901E-2</v>
      </c>
      <c r="AF12" s="74">
        <f>(AD12-'Post-sent musters'!AI18)/'Post-sent musters'!AI18</f>
        <v>0.10857142857142857</v>
      </c>
    </row>
    <row r="13" spans="1:32">
      <c r="B13" s="34" t="s">
        <v>55</v>
      </c>
      <c r="C13" s="73">
        <f>SUM('Post-sent starts'!E243:E254)</f>
        <v>1990.9277406576871</v>
      </c>
      <c r="D13" s="74">
        <f t="shared" si="0"/>
        <v>-7.4296887712413081E-3</v>
      </c>
      <c r="E13" s="74">
        <f>(C13-SUM('Post-sent starts'!C243:C254))/SUM('Post-sent starts'!C243:C254)</f>
        <v>-4.6362659171016403E-2</v>
      </c>
      <c r="F13" s="73">
        <f>'Post-sent musters'!X19</f>
        <v>2481</v>
      </c>
      <c r="G13" s="74">
        <f t="shared" si="1"/>
        <v>-7.6E-3</v>
      </c>
      <c r="H13" s="74">
        <f>(F13-'Post-sent musters'!W19)/'Post-sent musters'!W19</f>
        <v>6.8015497201894107E-2</v>
      </c>
      <c r="I13" s="72"/>
      <c r="J13" s="34" t="s">
        <v>55</v>
      </c>
      <c r="K13" s="73">
        <f>SUM('Post-sent starts'!J243:J254)</f>
        <v>6039.8554315193751</v>
      </c>
      <c r="L13" s="74">
        <f t="shared" si="2"/>
        <v>6.7179753326499815E-3</v>
      </c>
      <c r="M13" s="74">
        <f>(K13-SUM('Post-sent starts'!H243:H254))/SUM('Post-sent starts'!H243:H254)</f>
        <v>0.47226155035341999</v>
      </c>
      <c r="N13" s="73">
        <f>'Post-sent musters'!AA19</f>
        <v>5096</v>
      </c>
      <c r="O13" s="74">
        <f t="shared" si="3"/>
        <v>1.5139442231075698E-2</v>
      </c>
      <c r="P13" s="74">
        <f>(N13-'Post-sent musters'!Z19)/'Post-sent musters'!Z19</f>
        <v>0.44937428896473264</v>
      </c>
      <c r="Q13" s="72"/>
      <c r="R13" s="34" t="s">
        <v>55</v>
      </c>
      <c r="S13" s="73">
        <f>SUM('Post-sent starts'!O243:O254)</f>
        <v>3122.2941526355521</v>
      </c>
      <c r="T13" s="74">
        <f t="shared" si="4"/>
        <v>5.1289177098293275E-3</v>
      </c>
      <c r="U13" s="74">
        <f>(S13-SUM('Post-sent starts'!M243:M254))/SUM('Post-sent starts'!M243:M254)</f>
        <v>0.16949953070079515</v>
      </c>
      <c r="V13" s="73">
        <f>'Post-sent musters'!AD19</f>
        <v>1461</v>
      </c>
      <c r="W13" s="74">
        <f t="shared" si="5"/>
        <v>1.0373443983402489E-2</v>
      </c>
      <c r="X13" s="74">
        <f>(V13-'Post-sent musters'!AC19)/'Post-sent musters'!AC19</f>
        <v>0.15676959619952494</v>
      </c>
      <c r="Y13" s="72"/>
      <c r="Z13" s="34" t="s">
        <v>55</v>
      </c>
      <c r="AA13" s="73">
        <f>'Post-sent musters'!AG19</f>
        <v>354</v>
      </c>
      <c r="AB13" s="74">
        <f t="shared" si="6"/>
        <v>8.5470085470085479E-3</v>
      </c>
      <c r="AC13" s="74">
        <f>(AA13-'Post-sent musters'!AF19)/'Post-sent musters'!AF19</f>
        <v>-5.3475935828877004E-2</v>
      </c>
      <c r="AD13" s="73">
        <f>'Post-sent musters'!AJ19</f>
        <v>397</v>
      </c>
      <c r="AE13" s="74">
        <f t="shared" si="7"/>
        <v>2.3195876288659795E-2</v>
      </c>
      <c r="AF13" s="74">
        <f>(AD13-'Post-sent musters'!AI19)/'Post-sent musters'!AI19</f>
        <v>9.0659340659340656E-2</v>
      </c>
    </row>
    <row r="14" spans="1:32">
      <c r="B14" s="34" t="s">
        <v>71</v>
      </c>
      <c r="C14" s="73">
        <f>SUM('Post-sent starts'!E255:E266)</f>
        <v>2012.4215463110913</v>
      </c>
      <c r="D14" s="74">
        <f t="shared" si="0"/>
        <v>1.0795874312497121E-2</v>
      </c>
      <c r="E14" s="74" t="s">
        <v>24</v>
      </c>
      <c r="F14" s="73">
        <f>'Post-sent musters'!X20</f>
        <v>2503</v>
      </c>
      <c r="G14" s="74">
        <f>(F14-F13)/F13</f>
        <v>8.8673921805723505E-3</v>
      </c>
      <c r="H14" s="74" t="s">
        <v>24</v>
      </c>
      <c r="I14" s="72"/>
      <c r="J14" s="34" t="s">
        <v>71</v>
      </c>
      <c r="K14" s="73">
        <f>SUM('Post-sent starts'!J255:J266)</f>
        <v>6101.4412809598834</v>
      </c>
      <c r="L14" s="74">
        <f t="shared" si="2"/>
        <v>1.0196576745714579E-2</v>
      </c>
      <c r="M14" s="74" t="s">
        <v>24</v>
      </c>
      <c r="N14" s="73">
        <f>'Post-sent musters'!AA20</f>
        <v>5130</v>
      </c>
      <c r="O14" s="74">
        <f t="shared" si="3"/>
        <v>6.6718995290423865E-3</v>
      </c>
      <c r="P14" s="74" t="s">
        <v>24</v>
      </c>
      <c r="Q14" s="72"/>
      <c r="R14" s="34" t="s">
        <v>71</v>
      </c>
      <c r="S14" s="73">
        <f>SUM('Post-sent starts'!O255:O266)</f>
        <v>3130.4485434626513</v>
      </c>
      <c r="T14" s="74">
        <f t="shared" si="4"/>
        <v>2.6116664313053256E-3</v>
      </c>
      <c r="U14" s="74" t="s">
        <v>24</v>
      </c>
      <c r="V14" s="73">
        <f>'Post-sent musters'!AD20</f>
        <v>1465</v>
      </c>
      <c r="W14" s="74">
        <f t="shared" si="5"/>
        <v>2.7378507871321013E-3</v>
      </c>
      <c r="X14" s="74" t="s">
        <v>24</v>
      </c>
      <c r="Y14" s="72"/>
      <c r="Z14" s="34" t="s">
        <v>71</v>
      </c>
      <c r="AA14" s="73">
        <f>'Post-sent musters'!AG20</f>
        <v>357</v>
      </c>
      <c r="AB14" s="74">
        <f t="shared" si="6"/>
        <v>8.4745762711864406E-3</v>
      </c>
      <c r="AC14" s="74" t="s">
        <v>24</v>
      </c>
      <c r="AD14" s="73">
        <f>'Post-sent musters'!AJ20</f>
        <v>410</v>
      </c>
      <c r="AE14" s="74">
        <f t="shared" si="7"/>
        <v>3.2745591939546598E-2</v>
      </c>
      <c r="AF14" s="74" t="s">
        <v>24</v>
      </c>
    </row>
  </sheetData>
  <mergeCells count="12">
    <mergeCell ref="B2:B3"/>
    <mergeCell ref="C2:E2"/>
    <mergeCell ref="F2:H2"/>
    <mergeCell ref="J2:J3"/>
    <mergeCell ref="K2:M2"/>
    <mergeCell ref="N2:P2"/>
    <mergeCell ref="Z2:Z3"/>
    <mergeCell ref="AA2:AC2"/>
    <mergeCell ref="AD2:AF2"/>
    <mergeCell ref="R2:R3"/>
    <mergeCell ref="S2:U2"/>
    <mergeCell ref="V2:X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H93"/>
  <sheetViews>
    <sheetView workbookViewId="0">
      <selection activeCell="M16" sqref="M16"/>
    </sheetView>
  </sheetViews>
  <sheetFormatPr defaultRowHeight="14.25"/>
  <cols>
    <col min="2" max="2" width="11" customWidth="1"/>
    <col min="3" max="3" width="19.5" bestFit="1" customWidth="1"/>
    <col min="4" max="5" width="12.625" bestFit="1" customWidth="1"/>
    <col min="6" max="6" width="18.75" bestFit="1" customWidth="1"/>
    <col min="7" max="8" width="12.625" bestFit="1" customWidth="1"/>
  </cols>
  <sheetData>
    <row r="1" spans="2:8" ht="28.5">
      <c r="B1" s="110" t="s">
        <v>64</v>
      </c>
      <c r="C1" s="111" t="s">
        <v>67</v>
      </c>
      <c r="D1" s="111" t="s">
        <v>54</v>
      </c>
      <c r="E1" s="111" t="s">
        <v>70</v>
      </c>
      <c r="F1" s="111" t="s">
        <v>68</v>
      </c>
      <c r="G1" s="111" t="s">
        <v>54</v>
      </c>
      <c r="H1" s="111" t="s">
        <v>70</v>
      </c>
    </row>
    <row r="2" spans="2:8">
      <c r="B2" s="111" t="s">
        <v>57</v>
      </c>
      <c r="C2" s="112">
        <v>33267</v>
      </c>
      <c r="D2" s="112"/>
      <c r="E2" s="111"/>
      <c r="F2" s="112">
        <v>5569</v>
      </c>
      <c r="G2" s="112"/>
      <c r="H2" s="112"/>
    </row>
    <row r="3" spans="2:8">
      <c r="B3" s="111" t="s">
        <v>58</v>
      </c>
      <c r="C3" s="112">
        <v>37326</v>
      </c>
      <c r="D3" s="112"/>
      <c r="E3" s="111"/>
      <c r="F3" s="112">
        <v>6141</v>
      </c>
      <c r="G3" s="112"/>
      <c r="H3" s="112"/>
    </row>
    <row r="4" spans="2:8">
      <c r="B4" s="111" t="s">
        <v>59</v>
      </c>
      <c r="C4" s="112">
        <v>38838</v>
      </c>
      <c r="D4" s="112"/>
      <c r="E4" s="111"/>
      <c r="F4" s="112">
        <v>6629</v>
      </c>
      <c r="G4" s="112"/>
      <c r="H4" s="112"/>
    </row>
    <row r="5" spans="2:8">
      <c r="B5" s="111" t="s">
        <v>60</v>
      </c>
      <c r="C5" s="112">
        <v>39196</v>
      </c>
      <c r="D5" s="112"/>
      <c r="E5" s="111"/>
      <c r="F5" s="112">
        <v>7348</v>
      </c>
      <c r="G5" s="112"/>
      <c r="H5" s="112"/>
    </row>
    <row r="6" spans="2:8">
      <c r="B6" s="111" t="s">
        <v>61</v>
      </c>
      <c r="C6" s="112">
        <v>35849</v>
      </c>
      <c r="D6" s="112"/>
      <c r="E6" s="111"/>
      <c r="F6" s="112">
        <v>7287</v>
      </c>
      <c r="G6" s="112"/>
      <c r="H6" s="112"/>
    </row>
    <row r="7" spans="2:8">
      <c r="B7" s="111" t="s">
        <v>62</v>
      </c>
      <c r="C7" s="112">
        <v>33440</v>
      </c>
      <c r="D7" s="112"/>
      <c r="E7" s="111"/>
      <c r="F7" s="112">
        <v>7417</v>
      </c>
      <c r="G7" s="112"/>
      <c r="H7" s="112"/>
    </row>
    <row r="8" spans="2:8">
      <c r="B8" s="111" t="s">
        <v>63</v>
      </c>
      <c r="C8" s="112">
        <v>30559</v>
      </c>
      <c r="D8" s="112"/>
      <c r="E8" s="111"/>
      <c r="F8" s="112">
        <v>7503</v>
      </c>
      <c r="G8" s="112"/>
      <c r="H8" s="112"/>
    </row>
    <row r="9" spans="2:8">
      <c r="B9" s="111" t="s">
        <v>3</v>
      </c>
      <c r="C9" s="112">
        <v>29712</v>
      </c>
      <c r="D9" s="112"/>
      <c r="E9" s="112"/>
      <c r="F9" s="112">
        <v>7478</v>
      </c>
      <c r="G9" s="112"/>
      <c r="H9" s="112"/>
    </row>
    <row r="10" spans="2:8">
      <c r="B10" s="111" t="s">
        <v>4</v>
      </c>
      <c r="C10" s="112">
        <v>29152</v>
      </c>
      <c r="D10" s="112">
        <v>28934.5</v>
      </c>
      <c r="E10" s="112">
        <v>29152</v>
      </c>
      <c r="F10" s="112">
        <v>7965</v>
      </c>
      <c r="G10" s="112">
        <v>7558.5</v>
      </c>
      <c r="H10" s="112">
        <v>7965</v>
      </c>
    </row>
    <row r="11" spans="2:8">
      <c r="B11" s="111" t="s">
        <v>5</v>
      </c>
      <c r="C11" s="111"/>
      <c r="D11" s="112">
        <v>29262</v>
      </c>
      <c r="E11" s="112">
        <v>30275.5</v>
      </c>
      <c r="F11" s="112"/>
      <c r="G11" s="112">
        <v>7554.5</v>
      </c>
      <c r="H11" s="112">
        <v>8714.25</v>
      </c>
    </row>
    <row r="12" spans="2:8">
      <c r="B12" s="111" t="s">
        <v>6</v>
      </c>
      <c r="C12" s="111"/>
      <c r="D12" s="112">
        <v>28637.7</v>
      </c>
      <c r="E12" s="112">
        <v>30709</v>
      </c>
      <c r="F12" s="112"/>
      <c r="G12" s="112">
        <v>7592.5</v>
      </c>
      <c r="H12" s="112">
        <v>8993</v>
      </c>
    </row>
    <row r="13" spans="2:8">
      <c r="B13" s="111" t="s">
        <v>19</v>
      </c>
      <c r="C13" s="111"/>
      <c r="D13" s="112">
        <v>28289.599999999999</v>
      </c>
      <c r="E13" s="112">
        <v>31214.7</v>
      </c>
      <c r="F13" s="112"/>
      <c r="G13" s="112">
        <v>7558.75</v>
      </c>
      <c r="H13" s="112">
        <v>9237.75</v>
      </c>
    </row>
    <row r="14" spans="2:8">
      <c r="B14" s="111" t="s">
        <v>20</v>
      </c>
      <c r="C14" s="111"/>
      <c r="D14" s="112">
        <v>28277.4</v>
      </c>
      <c r="E14" s="112">
        <v>31647.7</v>
      </c>
      <c r="F14" s="112"/>
      <c r="G14" s="112">
        <v>7629.5</v>
      </c>
      <c r="H14" s="112">
        <v>9312.75</v>
      </c>
    </row>
    <row r="15" spans="2:8">
      <c r="B15" s="111" t="s">
        <v>23</v>
      </c>
      <c r="C15" s="111"/>
      <c r="D15" s="112">
        <v>28289.7</v>
      </c>
      <c r="E15" s="112">
        <v>31977.200000000001</v>
      </c>
      <c r="F15" s="112"/>
      <c r="G15" s="112">
        <v>7656.75</v>
      </c>
      <c r="H15" s="112">
        <v>9356.75</v>
      </c>
    </row>
    <row r="16" spans="2:8">
      <c r="B16" s="111" t="s">
        <v>21</v>
      </c>
      <c r="C16" s="111"/>
      <c r="D16" s="112">
        <v>28240.799999999999</v>
      </c>
      <c r="E16" s="112">
        <v>32285.5</v>
      </c>
      <c r="F16" s="112"/>
      <c r="G16" s="112">
        <v>7666.75</v>
      </c>
      <c r="H16" s="112">
        <v>9409.5</v>
      </c>
    </row>
    <row r="17" spans="2:8">
      <c r="B17" s="111" t="s">
        <v>22</v>
      </c>
      <c r="C17" s="111"/>
      <c r="D17" s="112">
        <v>28154.7</v>
      </c>
      <c r="E17" s="112">
        <v>32647.1</v>
      </c>
      <c r="F17" s="112"/>
      <c r="G17" s="112">
        <v>7695.75</v>
      </c>
      <c r="H17" s="112">
        <v>9534.5</v>
      </c>
    </row>
    <row r="18" spans="2:8">
      <c r="B18" s="111" t="s">
        <v>51</v>
      </c>
      <c r="C18" s="111"/>
      <c r="D18" s="112">
        <v>28075.7</v>
      </c>
      <c r="E18" s="112">
        <v>32926.699999999997</v>
      </c>
      <c r="F18" s="112"/>
      <c r="G18" s="112">
        <v>7726.5</v>
      </c>
      <c r="H18" s="112">
        <v>9663.25</v>
      </c>
    </row>
    <row r="19" spans="2:8">
      <c r="B19" s="111" t="s">
        <v>55</v>
      </c>
      <c r="C19" s="111"/>
      <c r="D19" s="112">
        <v>28003.7</v>
      </c>
      <c r="E19" s="112">
        <v>33102.6</v>
      </c>
      <c r="F19" s="112"/>
      <c r="G19" s="112">
        <v>7759.5</v>
      </c>
      <c r="H19" s="112">
        <v>9707.5</v>
      </c>
    </row>
    <row r="20" spans="2:8">
      <c r="B20" s="111" t="s">
        <v>71</v>
      </c>
      <c r="C20" s="111"/>
      <c r="D20" s="111"/>
      <c r="E20" s="112">
        <v>33285.1</v>
      </c>
      <c r="F20" s="112"/>
      <c r="G20" s="112"/>
      <c r="H20" s="112">
        <v>9809.5</v>
      </c>
    </row>
    <row r="76" spans="2:2">
      <c r="B76" s="96"/>
    </row>
    <row r="77" spans="2:2">
      <c r="B77" s="96"/>
    </row>
    <row r="78" spans="2:2">
      <c r="B78" s="96"/>
    </row>
    <row r="79" spans="2:2">
      <c r="B79" s="96"/>
    </row>
    <row r="80" spans="2:2">
      <c r="B80" s="96"/>
    </row>
    <row r="81" spans="2:2">
      <c r="B81" s="96"/>
    </row>
    <row r="82" spans="2:2">
      <c r="B82" s="96"/>
    </row>
    <row r="83" spans="2:2">
      <c r="B83" s="96"/>
    </row>
    <row r="84" spans="2:2">
      <c r="B84" s="96"/>
    </row>
    <row r="85" spans="2:2">
      <c r="B85" s="96"/>
    </row>
    <row r="86" spans="2:2">
      <c r="B86" s="96"/>
    </row>
    <row r="87" spans="2:2">
      <c r="B87" s="98"/>
    </row>
    <row r="88" spans="2:2">
      <c r="B88" s="96"/>
    </row>
    <row r="89" spans="2:2">
      <c r="B89" s="96"/>
    </row>
    <row r="90" spans="2:2">
      <c r="B90" s="96"/>
    </row>
    <row r="91" spans="2:2">
      <c r="B91" s="96"/>
    </row>
    <row r="92" spans="2:2">
      <c r="B92" s="96"/>
    </row>
    <row r="93" spans="2:2">
      <c r="B93" s="9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30"/>
  <dimension ref="A1:AB268"/>
  <sheetViews>
    <sheetView workbookViewId="0">
      <pane xSplit="1" ySplit="1" topLeftCell="B2" activePane="bottomRight" state="frozen"/>
      <selection pane="topRight" activeCell="B1" sqref="B1"/>
      <selection pane="bottomLeft" activeCell="A2" sqref="A2"/>
      <selection pane="bottomRight" activeCell="D8" sqref="D8"/>
    </sheetView>
  </sheetViews>
  <sheetFormatPr defaultRowHeight="14.25"/>
  <cols>
    <col min="1" max="1" width="8.75" style="1"/>
    <col min="2" max="2" width="11.375" style="3" customWidth="1"/>
    <col min="3" max="4" width="11.625" style="3" customWidth="1"/>
    <col min="5" max="6" width="11.625" customWidth="1"/>
    <col min="7" max="7" width="12.625" customWidth="1"/>
    <col min="8" max="11" width="11.625" customWidth="1"/>
    <col min="12" max="12" width="10.625" customWidth="1"/>
    <col min="13" max="16" width="11.625" customWidth="1"/>
    <col min="17" max="17" width="17.625" customWidth="1"/>
    <col min="18" max="21" width="11.625" customWidth="1"/>
    <col min="22" max="22" width="20.625" customWidth="1"/>
    <col min="23" max="25" width="11.625" customWidth="1"/>
  </cols>
  <sheetData>
    <row r="1" spans="1:28" s="18" customFormat="1" ht="43.5" thickBot="1">
      <c r="A1" s="88" t="s">
        <v>0</v>
      </c>
      <c r="B1" s="82" t="s">
        <v>46</v>
      </c>
      <c r="C1" s="82" t="s">
        <v>53</v>
      </c>
      <c r="D1" s="83" t="s">
        <v>54</v>
      </c>
      <c r="E1" s="82" t="s">
        <v>69</v>
      </c>
      <c r="F1" s="83" t="s">
        <v>70</v>
      </c>
      <c r="G1" s="82" t="s">
        <v>47</v>
      </c>
      <c r="H1" s="82" t="s">
        <v>53</v>
      </c>
      <c r="I1" s="83" t="s">
        <v>54</v>
      </c>
      <c r="J1" s="82" t="s">
        <v>69</v>
      </c>
      <c r="K1" s="83" t="s">
        <v>70</v>
      </c>
      <c r="L1" s="82" t="s">
        <v>18</v>
      </c>
      <c r="M1" s="82" t="s">
        <v>53</v>
      </c>
      <c r="N1" s="83" t="s">
        <v>54</v>
      </c>
      <c r="O1" s="82" t="s">
        <v>69</v>
      </c>
      <c r="P1" s="83" t="s">
        <v>70</v>
      </c>
      <c r="Q1" s="82" t="s">
        <v>49</v>
      </c>
      <c r="R1" s="82" t="s">
        <v>53</v>
      </c>
      <c r="S1" s="83" t="s">
        <v>54</v>
      </c>
      <c r="T1" s="82" t="s">
        <v>69</v>
      </c>
      <c r="U1" s="83" t="s">
        <v>70</v>
      </c>
      <c r="V1" s="82" t="s">
        <v>52</v>
      </c>
      <c r="W1" s="82" t="s">
        <v>53</v>
      </c>
      <c r="X1" s="83" t="s">
        <v>54</v>
      </c>
      <c r="Y1" s="82" t="s">
        <v>69</v>
      </c>
      <c r="Z1" s="83" t="s">
        <v>70</v>
      </c>
    </row>
    <row r="2" spans="1:28">
      <c r="A2" s="42">
        <v>38139</v>
      </c>
      <c r="B2" s="23"/>
      <c r="C2" s="23"/>
      <c r="D2" s="23"/>
      <c r="E2" s="84"/>
      <c r="F2" s="30"/>
      <c r="G2" s="22">
        <v>1630</v>
      </c>
      <c r="H2" s="22"/>
      <c r="I2" s="22"/>
      <c r="J2" s="84"/>
      <c r="K2" s="92"/>
      <c r="L2" s="22">
        <f>B2+G2</f>
        <v>1630</v>
      </c>
      <c r="M2" s="22"/>
      <c r="N2" s="22"/>
      <c r="O2" s="84"/>
      <c r="P2" s="92"/>
      <c r="Q2" s="22"/>
      <c r="R2" s="22"/>
      <c r="S2" s="22"/>
      <c r="T2" s="84"/>
      <c r="U2" s="92"/>
      <c r="V2" s="22"/>
      <c r="W2" s="22"/>
      <c r="X2" s="22"/>
      <c r="Y2" s="84"/>
      <c r="Z2" s="95"/>
      <c r="AB2" s="100"/>
    </row>
    <row r="3" spans="1:28">
      <c r="A3" s="42">
        <v>38169</v>
      </c>
      <c r="B3" s="23"/>
      <c r="C3" s="23"/>
      <c r="D3" s="23"/>
      <c r="E3" s="20"/>
      <c r="F3" s="30"/>
      <c r="G3" s="22">
        <v>1722</v>
      </c>
      <c r="H3" s="22"/>
      <c r="I3" s="22"/>
      <c r="J3" s="20"/>
      <c r="K3" s="30"/>
      <c r="L3" s="22">
        <f t="shared" ref="L3:L66" si="0">B3+G3</f>
        <v>1722</v>
      </c>
      <c r="M3" s="22"/>
      <c r="N3" s="22"/>
      <c r="O3" s="20"/>
      <c r="P3" s="30"/>
      <c r="Q3" s="22"/>
      <c r="R3" s="22"/>
      <c r="S3" s="22"/>
      <c r="T3" s="20"/>
      <c r="U3" s="30"/>
      <c r="V3" s="22"/>
      <c r="W3" s="22"/>
      <c r="X3" s="22"/>
      <c r="Y3" s="20"/>
      <c r="Z3" s="70"/>
      <c r="AB3" s="100"/>
    </row>
    <row r="4" spans="1:28">
      <c r="A4" s="42">
        <v>38200</v>
      </c>
      <c r="B4" s="23"/>
      <c r="C4" s="23"/>
      <c r="D4" s="23"/>
      <c r="E4" s="20"/>
      <c r="F4" s="30"/>
      <c r="G4" s="22">
        <v>1722</v>
      </c>
      <c r="H4" s="22"/>
      <c r="I4" s="22"/>
      <c r="J4" s="20"/>
      <c r="K4" s="30"/>
      <c r="L4" s="22">
        <f t="shared" si="0"/>
        <v>1722</v>
      </c>
      <c r="M4" s="22"/>
      <c r="N4" s="22"/>
      <c r="O4" s="20"/>
      <c r="P4" s="30"/>
      <c r="Q4" s="22"/>
      <c r="R4" s="22"/>
      <c r="S4" s="22"/>
      <c r="T4" s="20"/>
      <c r="U4" s="30"/>
      <c r="V4" s="22"/>
      <c r="W4" s="22"/>
      <c r="X4" s="22"/>
      <c r="Y4" s="20"/>
      <c r="Z4" s="70"/>
      <c r="AB4" s="100"/>
    </row>
    <row r="5" spans="1:28">
      <c r="A5" s="42">
        <v>38231</v>
      </c>
      <c r="B5" s="23"/>
      <c r="C5" s="23"/>
      <c r="D5" s="23"/>
      <c r="E5" s="20"/>
      <c r="F5" s="30"/>
      <c r="G5" s="22">
        <v>1624</v>
      </c>
      <c r="H5" s="22"/>
      <c r="I5" s="22"/>
      <c r="J5" s="20"/>
      <c r="K5" s="30"/>
      <c r="L5" s="22">
        <f t="shared" si="0"/>
        <v>1624</v>
      </c>
      <c r="M5" s="22"/>
      <c r="N5" s="22"/>
      <c r="O5" s="20"/>
      <c r="P5" s="30"/>
      <c r="Q5" s="22"/>
      <c r="R5" s="22"/>
      <c r="S5" s="22"/>
      <c r="T5" s="20"/>
      <c r="U5" s="30"/>
      <c r="V5" s="22"/>
      <c r="W5" s="22"/>
      <c r="X5" s="22"/>
      <c r="Y5" s="20"/>
      <c r="Z5" s="70"/>
      <c r="AB5" s="100"/>
    </row>
    <row r="6" spans="1:28">
      <c r="A6" s="42">
        <v>38261</v>
      </c>
      <c r="B6" s="23"/>
      <c r="C6" s="23"/>
      <c r="D6" s="23"/>
      <c r="E6" s="20"/>
      <c r="F6" s="30"/>
      <c r="G6" s="22">
        <v>1451</v>
      </c>
      <c r="H6" s="22"/>
      <c r="I6" s="22"/>
      <c r="J6" s="20"/>
      <c r="K6" s="30"/>
      <c r="L6" s="22">
        <f t="shared" si="0"/>
        <v>1451</v>
      </c>
      <c r="M6" s="22"/>
      <c r="N6" s="22"/>
      <c r="O6" s="20"/>
      <c r="P6" s="30"/>
      <c r="Q6" s="22"/>
      <c r="R6" s="22"/>
      <c r="S6" s="22"/>
      <c r="T6" s="20"/>
      <c r="U6" s="30"/>
      <c r="V6" s="22"/>
      <c r="W6" s="22"/>
      <c r="X6" s="22"/>
      <c r="Y6" s="20"/>
      <c r="Z6" s="70"/>
      <c r="AB6" s="100"/>
    </row>
    <row r="7" spans="1:28">
      <c r="A7" s="42">
        <v>38292</v>
      </c>
      <c r="B7" s="23"/>
      <c r="C7" s="23"/>
      <c r="D7" s="150" t="s">
        <v>77</v>
      </c>
      <c r="E7" s="20"/>
      <c r="F7" s="30"/>
      <c r="G7" s="22">
        <v>1684</v>
      </c>
      <c r="H7" s="22"/>
      <c r="I7" s="22"/>
      <c r="J7" s="20"/>
      <c r="K7" s="30"/>
      <c r="L7" s="22">
        <f t="shared" si="0"/>
        <v>1684</v>
      </c>
      <c r="M7" s="22"/>
      <c r="N7" s="22"/>
      <c r="O7" s="20"/>
      <c r="P7" s="30"/>
      <c r="Q7" s="22"/>
      <c r="R7" s="22"/>
      <c r="S7" s="22"/>
      <c r="T7" s="20"/>
      <c r="U7" s="30"/>
      <c r="V7" s="22"/>
      <c r="W7" s="22"/>
      <c r="X7" s="22"/>
      <c r="Y7" s="20"/>
      <c r="Z7" s="70"/>
      <c r="AB7" s="100"/>
    </row>
    <row r="8" spans="1:28">
      <c r="A8" s="42">
        <v>38322</v>
      </c>
      <c r="B8" s="23"/>
      <c r="C8" s="23"/>
      <c r="D8" s="23"/>
      <c r="E8" s="20"/>
      <c r="F8" s="30"/>
      <c r="G8" s="22">
        <v>1333</v>
      </c>
      <c r="H8" s="22"/>
      <c r="I8" s="22"/>
      <c r="J8" s="20"/>
      <c r="K8" s="30"/>
      <c r="L8" s="22">
        <f t="shared" si="0"/>
        <v>1333</v>
      </c>
      <c r="M8" s="22"/>
      <c r="N8" s="22"/>
      <c r="O8" s="20"/>
      <c r="P8" s="30"/>
      <c r="Q8" s="22"/>
      <c r="R8" s="22"/>
      <c r="S8" s="22"/>
      <c r="T8" s="20"/>
      <c r="U8" s="30"/>
      <c r="V8" s="22"/>
      <c r="W8" s="22"/>
      <c r="X8" s="22"/>
      <c r="Y8" s="20"/>
      <c r="Z8" s="70"/>
      <c r="AB8" s="100"/>
    </row>
    <row r="9" spans="1:28">
      <c r="A9" s="42">
        <v>38353</v>
      </c>
      <c r="B9" s="23"/>
      <c r="C9" s="23"/>
      <c r="D9" s="23"/>
      <c r="E9" s="20"/>
      <c r="F9" s="30"/>
      <c r="G9" s="22">
        <v>1129</v>
      </c>
      <c r="H9" s="22"/>
      <c r="I9" s="22"/>
      <c r="J9" s="20"/>
      <c r="K9" s="30"/>
      <c r="L9" s="22">
        <f t="shared" si="0"/>
        <v>1129</v>
      </c>
      <c r="M9" s="22"/>
      <c r="N9" s="22"/>
      <c r="O9" s="20"/>
      <c r="P9" s="30"/>
      <c r="Q9" s="22"/>
      <c r="R9" s="22"/>
      <c r="S9" s="22"/>
      <c r="T9" s="20"/>
      <c r="U9" s="30"/>
      <c r="V9" s="22"/>
      <c r="W9" s="22"/>
      <c r="X9" s="22"/>
      <c r="Y9" s="20"/>
      <c r="Z9" s="70"/>
      <c r="AB9" s="100"/>
    </row>
    <row r="10" spans="1:28">
      <c r="A10" s="42">
        <v>38384</v>
      </c>
      <c r="B10" s="23"/>
      <c r="C10" s="23"/>
      <c r="D10" s="23"/>
      <c r="E10" s="20"/>
      <c r="F10" s="30"/>
      <c r="G10" s="22">
        <v>1533</v>
      </c>
      <c r="H10" s="22"/>
      <c r="I10" s="22"/>
      <c r="J10" s="20"/>
      <c r="K10" s="30"/>
      <c r="L10" s="22">
        <f t="shared" si="0"/>
        <v>1533</v>
      </c>
      <c r="M10" s="22"/>
      <c r="N10" s="22"/>
      <c r="O10" s="20"/>
      <c r="P10" s="30"/>
      <c r="Q10" s="22"/>
      <c r="R10" s="22"/>
      <c r="S10" s="22"/>
      <c r="T10" s="20"/>
      <c r="U10" s="30"/>
      <c r="V10" s="22"/>
      <c r="W10" s="22"/>
      <c r="X10" s="22"/>
      <c r="Y10" s="20"/>
      <c r="Z10" s="70"/>
      <c r="AB10" s="100"/>
    </row>
    <row r="11" spans="1:28">
      <c r="A11" s="42">
        <v>38412</v>
      </c>
      <c r="B11" s="23"/>
      <c r="C11" s="23"/>
      <c r="D11" s="23"/>
      <c r="E11" s="20"/>
      <c r="F11" s="30"/>
      <c r="G11" s="22">
        <v>1458</v>
      </c>
      <c r="H11" s="22"/>
      <c r="I11" s="22"/>
      <c r="J11" s="20"/>
      <c r="K11" s="30"/>
      <c r="L11" s="22">
        <f t="shared" si="0"/>
        <v>1458</v>
      </c>
      <c r="M11" s="22"/>
      <c r="N11" s="22"/>
      <c r="O11" s="20"/>
      <c r="P11" s="30"/>
      <c r="Q11" s="22"/>
      <c r="R11" s="22"/>
      <c r="S11" s="22"/>
      <c r="T11" s="20"/>
      <c r="U11" s="30"/>
      <c r="V11" s="22"/>
      <c r="W11" s="22"/>
      <c r="X11" s="22"/>
      <c r="Y11" s="20"/>
      <c r="Z11" s="70"/>
      <c r="AB11" s="100"/>
    </row>
    <row r="12" spans="1:28">
      <c r="A12" s="42">
        <v>38443</v>
      </c>
      <c r="B12" s="23"/>
      <c r="C12" s="23"/>
      <c r="D12" s="23"/>
      <c r="E12" s="20"/>
      <c r="F12" s="30"/>
      <c r="G12" s="22">
        <v>1612</v>
      </c>
      <c r="H12" s="22"/>
      <c r="I12" s="22"/>
      <c r="J12" s="20"/>
      <c r="K12" s="30"/>
      <c r="L12" s="22">
        <f t="shared" si="0"/>
        <v>1612</v>
      </c>
      <c r="M12" s="22"/>
      <c r="N12" s="22"/>
      <c r="O12" s="20"/>
      <c r="P12" s="30"/>
      <c r="Q12" s="22"/>
      <c r="R12" s="22"/>
      <c r="S12" s="22"/>
      <c r="T12" s="20"/>
      <c r="U12" s="30"/>
      <c r="V12" s="22"/>
      <c r="W12" s="22"/>
      <c r="X12" s="22"/>
      <c r="Y12" s="20"/>
      <c r="Z12" s="70"/>
      <c r="AB12" s="100"/>
    </row>
    <row r="13" spans="1:28">
      <c r="A13" s="42">
        <v>38473</v>
      </c>
      <c r="B13" s="23"/>
      <c r="C13" s="23"/>
      <c r="D13" s="23"/>
      <c r="E13" s="20"/>
      <c r="F13" s="30"/>
      <c r="G13" s="22">
        <v>1714</v>
      </c>
      <c r="H13" s="22"/>
      <c r="I13" s="22"/>
      <c r="J13" s="20"/>
      <c r="K13" s="30"/>
      <c r="L13" s="22">
        <f t="shared" si="0"/>
        <v>1714</v>
      </c>
      <c r="M13" s="22"/>
      <c r="N13" s="22"/>
      <c r="O13" s="20"/>
      <c r="P13" s="30"/>
      <c r="Q13" s="22"/>
      <c r="R13" s="22"/>
      <c r="S13" s="22"/>
      <c r="T13" s="20"/>
      <c r="U13" s="30"/>
      <c r="V13" s="22"/>
      <c r="W13" s="22"/>
      <c r="X13" s="22"/>
      <c r="Y13" s="20"/>
      <c r="Z13" s="70"/>
      <c r="AB13" s="100"/>
    </row>
    <row r="14" spans="1:28">
      <c r="A14" s="42">
        <v>38504</v>
      </c>
      <c r="B14" s="23"/>
      <c r="C14" s="23"/>
      <c r="D14" s="23"/>
      <c r="E14" s="20"/>
      <c r="F14" s="30"/>
      <c r="G14" s="22">
        <v>1601</v>
      </c>
      <c r="H14" s="22"/>
      <c r="I14" s="22"/>
      <c r="J14" s="20"/>
      <c r="K14" s="30"/>
      <c r="L14" s="22">
        <f t="shared" si="0"/>
        <v>1601</v>
      </c>
      <c r="M14" s="22"/>
      <c r="N14" s="22"/>
      <c r="O14" s="20"/>
      <c r="P14" s="30"/>
      <c r="Q14" s="22"/>
      <c r="R14" s="22"/>
      <c r="S14" s="22"/>
      <c r="T14" s="20"/>
      <c r="U14" s="30"/>
      <c r="V14" s="22"/>
      <c r="W14" s="22"/>
      <c r="X14" s="22"/>
      <c r="Y14" s="20"/>
      <c r="Z14" s="70"/>
      <c r="AB14" s="100"/>
    </row>
    <row r="15" spans="1:28">
      <c r="A15" s="42">
        <v>38534</v>
      </c>
      <c r="B15" s="23"/>
      <c r="C15" s="23"/>
      <c r="D15" s="23"/>
      <c r="E15" s="20"/>
      <c r="F15" s="30"/>
      <c r="G15" s="22">
        <v>1557</v>
      </c>
      <c r="H15" s="22"/>
      <c r="I15" s="22"/>
      <c r="J15" s="20"/>
      <c r="K15" s="30"/>
      <c r="L15" s="22">
        <f t="shared" si="0"/>
        <v>1557</v>
      </c>
      <c r="M15" s="22"/>
      <c r="N15" s="22"/>
      <c r="O15" s="20"/>
      <c r="P15" s="30"/>
      <c r="Q15" s="22"/>
      <c r="R15" s="22"/>
      <c r="S15" s="22"/>
      <c r="T15" s="20"/>
      <c r="U15" s="30"/>
      <c r="V15" s="22"/>
      <c r="W15" s="22"/>
      <c r="X15" s="22"/>
      <c r="Y15" s="20"/>
      <c r="Z15" s="70"/>
      <c r="AB15" s="100"/>
    </row>
    <row r="16" spans="1:28">
      <c r="A16" s="42">
        <v>38565</v>
      </c>
      <c r="B16" s="23"/>
      <c r="C16" s="23"/>
      <c r="D16" s="23"/>
      <c r="E16" s="20"/>
      <c r="F16" s="30"/>
      <c r="G16" s="22">
        <v>1662</v>
      </c>
      <c r="H16" s="22"/>
      <c r="I16" s="22"/>
      <c r="J16" s="20"/>
      <c r="K16" s="30"/>
      <c r="L16" s="22">
        <f t="shared" si="0"/>
        <v>1662</v>
      </c>
      <c r="M16" s="22"/>
      <c r="N16" s="22"/>
      <c r="O16" s="20"/>
      <c r="P16" s="30"/>
      <c r="Q16" s="22"/>
      <c r="R16" s="22"/>
      <c r="S16" s="22"/>
      <c r="T16" s="20"/>
      <c r="U16" s="30"/>
      <c r="V16" s="22"/>
      <c r="W16" s="22"/>
      <c r="X16" s="22"/>
      <c r="Y16" s="20"/>
      <c r="Z16" s="70"/>
      <c r="AB16" s="100"/>
    </row>
    <row r="17" spans="1:28">
      <c r="A17" s="42">
        <v>38596</v>
      </c>
      <c r="B17" s="23"/>
      <c r="C17" s="23"/>
      <c r="D17" s="23"/>
      <c r="E17" s="20"/>
      <c r="F17" s="30"/>
      <c r="G17" s="22">
        <v>1633</v>
      </c>
      <c r="H17" s="22"/>
      <c r="I17" s="22"/>
      <c r="J17" s="20"/>
      <c r="K17" s="30"/>
      <c r="L17" s="22">
        <f t="shared" si="0"/>
        <v>1633</v>
      </c>
      <c r="M17" s="22"/>
      <c r="N17" s="22"/>
      <c r="O17" s="20"/>
      <c r="P17" s="30"/>
      <c r="Q17" s="22"/>
      <c r="R17" s="22"/>
      <c r="S17" s="22"/>
      <c r="T17" s="20"/>
      <c r="U17" s="30"/>
      <c r="V17" s="22"/>
      <c r="W17" s="22"/>
      <c r="X17" s="22"/>
      <c r="Y17" s="20"/>
      <c r="Z17" s="70"/>
      <c r="AB17" s="100"/>
    </row>
    <row r="18" spans="1:28">
      <c r="A18" s="42">
        <v>38626</v>
      </c>
      <c r="B18" s="23"/>
      <c r="C18" s="23"/>
      <c r="D18" s="23"/>
      <c r="E18" s="20"/>
      <c r="F18" s="30"/>
      <c r="G18" s="22">
        <v>1537</v>
      </c>
      <c r="H18" s="22"/>
      <c r="I18" s="22"/>
      <c r="J18" s="20"/>
      <c r="K18" s="30"/>
      <c r="L18" s="22">
        <f t="shared" si="0"/>
        <v>1537</v>
      </c>
      <c r="M18" s="22"/>
      <c r="N18" s="22"/>
      <c r="O18" s="20"/>
      <c r="P18" s="30"/>
      <c r="Q18" s="22"/>
      <c r="R18" s="22"/>
      <c r="S18" s="22"/>
      <c r="T18" s="20"/>
      <c r="U18" s="30"/>
      <c r="V18" s="22"/>
      <c r="W18" s="22"/>
      <c r="X18" s="22"/>
      <c r="Y18" s="20"/>
      <c r="Z18" s="70"/>
      <c r="AB18" s="100"/>
    </row>
    <row r="19" spans="1:28">
      <c r="A19" s="42">
        <v>38657</v>
      </c>
      <c r="B19" s="23"/>
      <c r="C19" s="23"/>
      <c r="D19" s="23"/>
      <c r="E19" s="20"/>
      <c r="F19" s="30"/>
      <c r="G19" s="22">
        <v>1662</v>
      </c>
      <c r="H19" s="22"/>
      <c r="I19" s="22"/>
      <c r="J19" s="20"/>
      <c r="K19" s="30"/>
      <c r="L19" s="22">
        <f t="shared" si="0"/>
        <v>1662</v>
      </c>
      <c r="M19" s="22"/>
      <c r="N19" s="22"/>
      <c r="O19" s="20"/>
      <c r="P19" s="30"/>
      <c r="Q19" s="22"/>
      <c r="R19" s="22"/>
      <c r="S19" s="22"/>
      <c r="T19" s="20"/>
      <c r="U19" s="30"/>
      <c r="V19" s="22"/>
      <c r="W19" s="22"/>
      <c r="X19" s="22"/>
      <c r="Y19" s="20"/>
      <c r="Z19" s="70"/>
      <c r="AB19" s="100"/>
    </row>
    <row r="20" spans="1:28">
      <c r="A20" s="42">
        <v>38687</v>
      </c>
      <c r="B20" s="23"/>
      <c r="C20" s="23"/>
      <c r="D20" s="23"/>
      <c r="E20" s="20"/>
      <c r="F20" s="30"/>
      <c r="G20" s="22">
        <v>1256</v>
      </c>
      <c r="H20" s="22"/>
      <c r="I20" s="22"/>
      <c r="J20" s="20"/>
      <c r="K20" s="30"/>
      <c r="L20" s="22">
        <f t="shared" si="0"/>
        <v>1256</v>
      </c>
      <c r="M20" s="22"/>
      <c r="N20" s="22"/>
      <c r="O20" s="20"/>
      <c r="P20" s="30"/>
      <c r="Q20" s="22"/>
      <c r="R20" s="22"/>
      <c r="S20" s="22"/>
      <c r="T20" s="20"/>
      <c r="U20" s="30"/>
      <c r="V20" s="22"/>
      <c r="W20" s="22"/>
      <c r="X20" s="22"/>
      <c r="Y20" s="20"/>
      <c r="Z20" s="70"/>
      <c r="AB20" s="100"/>
    </row>
    <row r="21" spans="1:28">
      <c r="A21" s="42">
        <v>38718</v>
      </c>
      <c r="B21" s="23"/>
      <c r="C21" s="23"/>
      <c r="D21" s="23"/>
      <c r="E21" s="20"/>
      <c r="F21" s="30"/>
      <c r="G21" s="22">
        <v>1129</v>
      </c>
      <c r="H21" s="22"/>
      <c r="I21" s="22"/>
      <c r="J21" s="20"/>
      <c r="K21" s="30"/>
      <c r="L21" s="22">
        <f t="shared" si="0"/>
        <v>1129</v>
      </c>
      <c r="M21" s="22"/>
      <c r="N21" s="22"/>
      <c r="O21" s="20"/>
      <c r="P21" s="30"/>
      <c r="Q21" s="22"/>
      <c r="R21" s="22"/>
      <c r="S21" s="22"/>
      <c r="T21" s="20"/>
      <c r="U21" s="30"/>
      <c r="V21" s="22"/>
      <c r="W21" s="22"/>
      <c r="X21" s="22"/>
      <c r="Y21" s="20"/>
      <c r="Z21" s="70"/>
      <c r="AB21" s="100"/>
    </row>
    <row r="22" spans="1:28">
      <c r="A22" s="42">
        <v>38749</v>
      </c>
      <c r="B22" s="23"/>
      <c r="C22" s="23"/>
      <c r="D22" s="23"/>
      <c r="E22" s="20"/>
      <c r="F22" s="30"/>
      <c r="G22" s="22">
        <v>1509</v>
      </c>
      <c r="H22" s="22"/>
      <c r="I22" s="22"/>
      <c r="J22" s="20"/>
      <c r="K22" s="30"/>
      <c r="L22" s="22">
        <f t="shared" si="0"/>
        <v>1509</v>
      </c>
      <c r="M22" s="22"/>
      <c r="N22" s="22"/>
      <c r="O22" s="20"/>
      <c r="P22" s="30"/>
      <c r="Q22" s="22"/>
      <c r="R22" s="22"/>
      <c r="S22" s="22"/>
      <c r="T22" s="20"/>
      <c r="U22" s="30"/>
      <c r="V22" s="22"/>
      <c r="W22" s="22"/>
      <c r="X22" s="22"/>
      <c r="Y22" s="20"/>
      <c r="Z22" s="70"/>
      <c r="AB22" s="100"/>
    </row>
    <row r="23" spans="1:28">
      <c r="A23" s="42">
        <v>38777</v>
      </c>
      <c r="B23" s="23"/>
      <c r="C23" s="23"/>
      <c r="D23" s="23"/>
      <c r="E23" s="20"/>
      <c r="F23" s="30"/>
      <c r="G23" s="22">
        <v>1669</v>
      </c>
      <c r="H23" s="22"/>
      <c r="I23" s="22"/>
      <c r="J23" s="20"/>
      <c r="K23" s="30"/>
      <c r="L23" s="22">
        <f t="shared" si="0"/>
        <v>1669</v>
      </c>
      <c r="M23" s="22"/>
      <c r="N23" s="22"/>
      <c r="O23" s="20"/>
      <c r="P23" s="30"/>
      <c r="Q23" s="22"/>
      <c r="R23" s="22"/>
      <c r="S23" s="22"/>
      <c r="T23" s="20"/>
      <c r="U23" s="30"/>
      <c r="V23" s="22"/>
      <c r="W23" s="22"/>
      <c r="X23" s="22"/>
      <c r="Y23" s="20"/>
      <c r="Z23" s="70"/>
      <c r="AB23" s="100"/>
    </row>
    <row r="24" spans="1:28">
      <c r="A24" s="42">
        <v>38808</v>
      </c>
      <c r="B24" s="23"/>
      <c r="C24" s="23"/>
      <c r="D24" s="23"/>
      <c r="E24" s="20"/>
      <c r="F24" s="30"/>
      <c r="G24" s="22">
        <v>1318</v>
      </c>
      <c r="H24" s="22"/>
      <c r="I24" s="22"/>
      <c r="J24" s="20"/>
      <c r="K24" s="30"/>
      <c r="L24" s="22">
        <f t="shared" si="0"/>
        <v>1318</v>
      </c>
      <c r="M24" s="22"/>
      <c r="N24" s="22"/>
      <c r="O24" s="20"/>
      <c r="P24" s="30"/>
      <c r="Q24" s="22"/>
      <c r="R24" s="22"/>
      <c r="S24" s="22"/>
      <c r="T24" s="20"/>
      <c r="U24" s="30"/>
      <c r="V24" s="22"/>
      <c r="W24" s="22"/>
      <c r="X24" s="22"/>
      <c r="Y24" s="20"/>
      <c r="Z24" s="70"/>
      <c r="AB24" s="100"/>
    </row>
    <row r="25" spans="1:28">
      <c r="A25" s="42">
        <v>38838</v>
      </c>
      <c r="B25" s="23"/>
      <c r="C25" s="23"/>
      <c r="D25" s="23"/>
      <c r="E25" s="20"/>
      <c r="F25" s="30"/>
      <c r="G25" s="22">
        <v>1772</v>
      </c>
      <c r="H25" s="22"/>
      <c r="I25" s="22"/>
      <c r="J25" s="20"/>
      <c r="K25" s="30"/>
      <c r="L25" s="22">
        <f t="shared" si="0"/>
        <v>1772</v>
      </c>
      <c r="M25" s="22"/>
      <c r="N25" s="22"/>
      <c r="O25" s="20"/>
      <c r="P25" s="30"/>
      <c r="Q25" s="22"/>
      <c r="R25" s="22"/>
      <c r="S25" s="22"/>
      <c r="T25" s="20"/>
      <c r="U25" s="30"/>
      <c r="V25" s="22"/>
      <c r="W25" s="22"/>
      <c r="X25" s="22"/>
      <c r="Y25" s="20"/>
      <c r="Z25" s="70"/>
      <c r="AB25" s="100"/>
    </row>
    <row r="26" spans="1:28">
      <c r="A26" s="42">
        <v>38869</v>
      </c>
      <c r="B26" s="23"/>
      <c r="C26" s="23"/>
      <c r="D26" s="23"/>
      <c r="E26" s="20"/>
      <c r="F26" s="30"/>
      <c r="G26" s="22">
        <v>1586</v>
      </c>
      <c r="H26" s="22"/>
      <c r="I26" s="22"/>
      <c r="J26" s="20"/>
      <c r="K26" s="30"/>
      <c r="L26" s="22">
        <f t="shared" si="0"/>
        <v>1586</v>
      </c>
      <c r="M26" s="22"/>
      <c r="N26" s="22"/>
      <c r="O26" s="20"/>
      <c r="P26" s="30"/>
      <c r="Q26" s="22"/>
      <c r="R26" s="22"/>
      <c r="S26" s="22"/>
      <c r="T26" s="20"/>
      <c r="U26" s="30"/>
      <c r="V26" s="22"/>
      <c r="W26" s="22"/>
      <c r="X26" s="22"/>
      <c r="Y26" s="20"/>
      <c r="Z26" s="70"/>
      <c r="AB26" s="100"/>
    </row>
    <row r="27" spans="1:28">
      <c r="A27" s="42">
        <v>38899</v>
      </c>
      <c r="B27" s="23"/>
      <c r="C27" s="23"/>
      <c r="D27" s="23"/>
      <c r="E27" s="20"/>
      <c r="F27" s="30"/>
      <c r="G27" s="22">
        <v>1648</v>
      </c>
      <c r="H27" s="22"/>
      <c r="I27" s="22"/>
      <c r="J27" s="20"/>
      <c r="K27" s="30"/>
      <c r="L27" s="22">
        <f t="shared" si="0"/>
        <v>1648</v>
      </c>
      <c r="M27" s="22"/>
      <c r="N27" s="22"/>
      <c r="O27" s="20"/>
      <c r="P27" s="30"/>
      <c r="Q27" s="22"/>
      <c r="R27" s="22"/>
      <c r="S27" s="22"/>
      <c r="T27" s="20"/>
      <c r="U27" s="30"/>
      <c r="V27" s="22"/>
      <c r="W27" s="22"/>
      <c r="X27" s="22"/>
      <c r="Y27" s="20"/>
      <c r="Z27" s="70"/>
      <c r="AB27" s="100"/>
    </row>
    <row r="28" spans="1:28">
      <c r="A28" s="42">
        <v>38930</v>
      </c>
      <c r="B28" s="23"/>
      <c r="C28" s="23"/>
      <c r="D28" s="23"/>
      <c r="E28" s="20"/>
      <c r="F28" s="30"/>
      <c r="G28" s="22">
        <v>1797</v>
      </c>
      <c r="H28" s="22"/>
      <c r="I28" s="22"/>
      <c r="J28" s="20"/>
      <c r="K28" s="30"/>
      <c r="L28" s="22">
        <f t="shared" si="0"/>
        <v>1797</v>
      </c>
      <c r="M28" s="22"/>
      <c r="N28" s="22"/>
      <c r="O28" s="20"/>
      <c r="P28" s="30"/>
      <c r="Q28" s="22"/>
      <c r="R28" s="22"/>
      <c r="S28" s="22"/>
      <c r="T28" s="20"/>
      <c r="U28" s="30"/>
      <c r="V28" s="22"/>
      <c r="W28" s="22"/>
      <c r="X28" s="22"/>
      <c r="Y28" s="20"/>
      <c r="Z28" s="70"/>
      <c r="AB28" s="100"/>
    </row>
    <row r="29" spans="1:28">
      <c r="A29" s="42">
        <v>38961</v>
      </c>
      <c r="B29" s="23"/>
      <c r="C29" s="23"/>
      <c r="D29" s="23"/>
      <c r="E29" s="20"/>
      <c r="F29" s="30"/>
      <c r="G29" s="22">
        <v>1636</v>
      </c>
      <c r="H29" s="22"/>
      <c r="I29" s="22"/>
      <c r="J29" s="20"/>
      <c r="K29" s="30"/>
      <c r="L29" s="22">
        <f t="shared" si="0"/>
        <v>1636</v>
      </c>
      <c r="M29" s="22"/>
      <c r="N29" s="22"/>
      <c r="O29" s="20"/>
      <c r="P29" s="30"/>
      <c r="Q29" s="22"/>
      <c r="R29" s="22"/>
      <c r="S29" s="22"/>
      <c r="T29" s="20"/>
      <c r="U29" s="30"/>
      <c r="V29" s="22"/>
      <c r="W29" s="22"/>
      <c r="X29" s="22"/>
      <c r="Y29" s="20"/>
      <c r="Z29" s="70"/>
      <c r="AB29" s="100"/>
    </row>
    <row r="30" spans="1:28">
      <c r="A30" s="42">
        <v>38991</v>
      </c>
      <c r="B30" s="23"/>
      <c r="C30" s="23"/>
      <c r="D30" s="23"/>
      <c r="E30" s="20"/>
      <c r="F30" s="30"/>
      <c r="G30" s="22">
        <v>1592</v>
      </c>
      <c r="H30" s="22"/>
      <c r="I30" s="22"/>
      <c r="J30" s="20"/>
      <c r="K30" s="30"/>
      <c r="L30" s="22">
        <f t="shared" si="0"/>
        <v>1592</v>
      </c>
      <c r="M30" s="22"/>
      <c r="N30" s="22"/>
      <c r="O30" s="20"/>
      <c r="P30" s="30"/>
      <c r="Q30" s="22"/>
      <c r="R30" s="22"/>
      <c r="S30" s="22"/>
      <c r="T30" s="20"/>
      <c r="U30" s="30"/>
      <c r="V30" s="22"/>
      <c r="W30" s="22"/>
      <c r="X30" s="22"/>
      <c r="Y30" s="20"/>
      <c r="Z30" s="70"/>
      <c r="AB30" s="100"/>
    </row>
    <row r="31" spans="1:28">
      <c r="A31" s="42">
        <v>39022</v>
      </c>
      <c r="B31" s="23"/>
      <c r="C31" s="23"/>
      <c r="D31" s="23"/>
      <c r="E31" s="20"/>
      <c r="F31" s="30"/>
      <c r="G31" s="22">
        <v>1583</v>
      </c>
      <c r="H31" s="22"/>
      <c r="I31" s="22"/>
      <c r="J31" s="20"/>
      <c r="K31" s="30"/>
      <c r="L31" s="22">
        <f t="shared" si="0"/>
        <v>1583</v>
      </c>
      <c r="M31" s="22"/>
      <c r="N31" s="22"/>
      <c r="O31" s="20"/>
      <c r="P31" s="30"/>
      <c r="Q31" s="22"/>
      <c r="R31" s="22"/>
      <c r="S31" s="22"/>
      <c r="T31" s="20"/>
      <c r="U31" s="30"/>
      <c r="V31" s="22"/>
      <c r="W31" s="22"/>
      <c r="X31" s="22"/>
      <c r="Y31" s="20"/>
      <c r="Z31" s="70"/>
      <c r="AB31" s="100"/>
    </row>
    <row r="32" spans="1:28">
      <c r="A32" s="42">
        <v>39052</v>
      </c>
      <c r="B32" s="23"/>
      <c r="C32" s="23"/>
      <c r="D32" s="23"/>
      <c r="E32" s="20"/>
      <c r="F32" s="30"/>
      <c r="G32" s="22">
        <v>1239</v>
      </c>
      <c r="H32" s="22"/>
      <c r="I32" s="22"/>
      <c r="J32" s="20"/>
      <c r="K32" s="30"/>
      <c r="L32" s="22">
        <f t="shared" si="0"/>
        <v>1239</v>
      </c>
      <c r="M32" s="22"/>
      <c r="N32" s="22"/>
      <c r="O32" s="20"/>
      <c r="P32" s="30"/>
      <c r="Q32" s="22"/>
      <c r="R32" s="22"/>
      <c r="S32" s="22"/>
      <c r="T32" s="20"/>
      <c r="U32" s="30"/>
      <c r="V32" s="22"/>
      <c r="W32" s="22"/>
      <c r="X32" s="22"/>
      <c r="Y32" s="20"/>
      <c r="Z32" s="70"/>
      <c r="AB32" s="100"/>
    </row>
    <row r="33" spans="1:28">
      <c r="A33" s="42">
        <v>39083</v>
      </c>
      <c r="B33" s="23"/>
      <c r="C33" s="23"/>
      <c r="D33" s="23"/>
      <c r="E33" s="20"/>
      <c r="F33" s="30"/>
      <c r="G33" s="22">
        <v>1173</v>
      </c>
      <c r="H33" s="22"/>
      <c r="I33" s="22"/>
      <c r="J33" s="20"/>
      <c r="K33" s="30"/>
      <c r="L33" s="22">
        <f t="shared" si="0"/>
        <v>1173</v>
      </c>
      <c r="M33" s="22"/>
      <c r="N33" s="22"/>
      <c r="O33" s="20"/>
      <c r="P33" s="30"/>
      <c r="Q33" s="22"/>
      <c r="R33" s="22"/>
      <c r="S33" s="22"/>
      <c r="T33" s="20"/>
      <c r="U33" s="30"/>
      <c r="V33" s="22"/>
      <c r="W33" s="22"/>
      <c r="X33" s="22"/>
      <c r="Y33" s="20"/>
      <c r="Z33" s="70"/>
      <c r="AB33" s="100"/>
    </row>
    <row r="34" spans="1:28">
      <c r="A34" s="42">
        <v>39114</v>
      </c>
      <c r="B34" s="23"/>
      <c r="C34" s="23"/>
      <c r="D34" s="23"/>
      <c r="E34" s="20"/>
      <c r="F34" s="30"/>
      <c r="G34" s="22">
        <v>1477</v>
      </c>
      <c r="H34" s="22"/>
      <c r="I34" s="22"/>
      <c r="J34" s="20"/>
      <c r="K34" s="30"/>
      <c r="L34" s="22">
        <f t="shared" si="0"/>
        <v>1477</v>
      </c>
      <c r="M34" s="22"/>
      <c r="N34" s="22"/>
      <c r="O34" s="20"/>
      <c r="P34" s="30"/>
      <c r="Q34" s="22"/>
      <c r="R34" s="22"/>
      <c r="S34" s="22"/>
      <c r="T34" s="20"/>
      <c r="U34" s="30"/>
      <c r="V34" s="22"/>
      <c r="W34" s="22"/>
      <c r="X34" s="22"/>
      <c r="Y34" s="20"/>
      <c r="Z34" s="70"/>
      <c r="AB34" s="100"/>
    </row>
    <row r="35" spans="1:28">
      <c r="A35" s="42">
        <v>39142</v>
      </c>
      <c r="B35" s="23"/>
      <c r="C35" s="23"/>
      <c r="D35" s="23"/>
      <c r="E35" s="20"/>
      <c r="F35" s="30"/>
      <c r="G35" s="22">
        <v>1816</v>
      </c>
      <c r="H35" s="22"/>
      <c r="I35" s="22"/>
      <c r="J35" s="20"/>
      <c r="K35" s="30"/>
      <c r="L35" s="22">
        <f t="shared" si="0"/>
        <v>1816</v>
      </c>
      <c r="M35" s="22"/>
      <c r="N35" s="22"/>
      <c r="O35" s="20"/>
      <c r="P35" s="30"/>
      <c r="Q35" s="22"/>
      <c r="R35" s="22"/>
      <c r="S35" s="22"/>
      <c r="T35" s="20"/>
      <c r="U35" s="30"/>
      <c r="V35" s="22"/>
      <c r="W35" s="22"/>
      <c r="X35" s="22"/>
      <c r="Y35" s="20"/>
      <c r="Z35" s="70"/>
      <c r="AB35" s="100"/>
    </row>
    <row r="36" spans="1:28">
      <c r="A36" s="42">
        <v>39173</v>
      </c>
      <c r="B36" s="23"/>
      <c r="C36" s="23"/>
      <c r="D36" s="23"/>
      <c r="E36" s="20"/>
      <c r="F36" s="30"/>
      <c r="G36" s="22">
        <v>1453</v>
      </c>
      <c r="H36" s="22"/>
      <c r="I36" s="22"/>
      <c r="J36" s="20"/>
      <c r="K36" s="30"/>
      <c r="L36" s="22">
        <f t="shared" si="0"/>
        <v>1453</v>
      </c>
      <c r="M36" s="22"/>
      <c r="N36" s="22"/>
      <c r="O36" s="20"/>
      <c r="P36" s="30"/>
      <c r="Q36" s="22"/>
      <c r="R36" s="22"/>
      <c r="S36" s="22"/>
      <c r="T36" s="20"/>
      <c r="U36" s="30"/>
      <c r="V36" s="22"/>
      <c r="W36" s="22"/>
      <c r="X36" s="22"/>
      <c r="Y36" s="20"/>
      <c r="Z36" s="70"/>
      <c r="AB36" s="100"/>
    </row>
    <row r="37" spans="1:28">
      <c r="A37" s="42">
        <v>39203</v>
      </c>
      <c r="B37" s="23"/>
      <c r="C37" s="23"/>
      <c r="D37" s="23"/>
      <c r="E37" s="20"/>
      <c r="F37" s="30"/>
      <c r="G37" s="22">
        <v>1897</v>
      </c>
      <c r="H37" s="22"/>
      <c r="I37" s="22"/>
      <c r="J37" s="20"/>
      <c r="K37" s="30"/>
      <c r="L37" s="22">
        <f t="shared" si="0"/>
        <v>1897</v>
      </c>
      <c r="M37" s="22"/>
      <c r="N37" s="22"/>
      <c r="O37" s="20"/>
      <c r="P37" s="30"/>
      <c r="Q37" s="22"/>
      <c r="R37" s="22"/>
      <c r="S37" s="22"/>
      <c r="T37" s="20"/>
      <c r="U37" s="30"/>
      <c r="V37" s="22"/>
      <c r="W37" s="22"/>
      <c r="X37" s="22"/>
      <c r="Y37" s="20"/>
      <c r="Z37" s="70"/>
      <c r="AB37" s="100"/>
    </row>
    <row r="38" spans="1:28">
      <c r="A38" s="42">
        <v>39234</v>
      </c>
      <c r="B38" s="23"/>
      <c r="C38" s="23"/>
      <c r="D38" s="23"/>
      <c r="E38" s="20"/>
      <c r="F38" s="30"/>
      <c r="G38" s="22">
        <v>1663</v>
      </c>
      <c r="H38" s="22"/>
      <c r="I38" s="22"/>
      <c r="J38" s="20"/>
      <c r="K38" s="30"/>
      <c r="L38" s="22">
        <f t="shared" si="0"/>
        <v>1663</v>
      </c>
      <c r="M38" s="22"/>
      <c r="N38" s="22"/>
      <c r="O38" s="20"/>
      <c r="P38" s="30"/>
      <c r="Q38" s="22"/>
      <c r="R38" s="22"/>
      <c r="S38" s="22"/>
      <c r="T38" s="20"/>
      <c r="U38" s="30"/>
      <c r="V38" s="22"/>
      <c r="W38" s="22"/>
      <c r="X38" s="22"/>
      <c r="Y38" s="20"/>
      <c r="Z38" s="70"/>
      <c r="AB38" s="100"/>
    </row>
    <row r="39" spans="1:28">
      <c r="A39" s="42">
        <v>39264</v>
      </c>
      <c r="B39" s="23"/>
      <c r="C39" s="23"/>
      <c r="D39" s="23"/>
      <c r="E39" s="20"/>
      <c r="F39" s="30"/>
      <c r="G39" s="22">
        <v>1787</v>
      </c>
      <c r="H39" s="22"/>
      <c r="I39" s="22"/>
      <c r="J39" s="20"/>
      <c r="K39" s="30"/>
      <c r="L39" s="22">
        <f t="shared" si="0"/>
        <v>1787</v>
      </c>
      <c r="M39" s="22"/>
      <c r="N39" s="22"/>
      <c r="O39" s="20"/>
      <c r="P39" s="30"/>
      <c r="Q39" s="22"/>
      <c r="R39" s="22"/>
      <c r="S39" s="22"/>
      <c r="T39" s="20"/>
      <c r="U39" s="30"/>
      <c r="V39" s="22"/>
      <c r="W39" s="22"/>
      <c r="X39" s="22"/>
      <c r="Y39" s="20"/>
      <c r="Z39" s="70"/>
      <c r="AB39" s="100"/>
    </row>
    <row r="40" spans="1:28">
      <c r="A40" s="42">
        <v>39295</v>
      </c>
      <c r="B40" s="23"/>
      <c r="C40" s="23"/>
      <c r="D40" s="23"/>
      <c r="E40" s="20"/>
      <c r="F40" s="30"/>
      <c r="G40" s="22">
        <v>1999</v>
      </c>
      <c r="H40" s="22"/>
      <c r="I40" s="22"/>
      <c r="J40" s="20"/>
      <c r="K40" s="30"/>
      <c r="L40" s="22">
        <f t="shared" si="0"/>
        <v>1999</v>
      </c>
      <c r="M40" s="22"/>
      <c r="N40" s="22"/>
      <c r="O40" s="20"/>
      <c r="P40" s="30"/>
      <c r="Q40" s="22"/>
      <c r="R40" s="22"/>
      <c r="S40" s="22"/>
      <c r="T40" s="20"/>
      <c r="U40" s="30"/>
      <c r="V40" s="22"/>
      <c r="W40" s="22"/>
      <c r="X40" s="22"/>
      <c r="Y40" s="20"/>
      <c r="Z40" s="70"/>
      <c r="AB40" s="100"/>
    </row>
    <row r="41" spans="1:28">
      <c r="A41" s="42">
        <v>39326</v>
      </c>
      <c r="B41" s="23"/>
      <c r="C41" s="23"/>
      <c r="D41" s="23"/>
      <c r="E41" s="20"/>
      <c r="F41" s="30"/>
      <c r="G41" s="22">
        <v>1594</v>
      </c>
      <c r="H41" s="22"/>
      <c r="I41" s="22"/>
      <c r="J41" s="20"/>
      <c r="K41" s="30"/>
      <c r="L41" s="22">
        <f t="shared" si="0"/>
        <v>1594</v>
      </c>
      <c r="M41" s="22"/>
      <c r="N41" s="22"/>
      <c r="O41" s="20"/>
      <c r="P41" s="30"/>
      <c r="Q41" s="22"/>
      <c r="R41" s="22"/>
      <c r="S41" s="22"/>
      <c r="T41" s="20"/>
      <c r="U41" s="30"/>
      <c r="V41" s="22"/>
      <c r="W41" s="22"/>
      <c r="X41" s="22"/>
      <c r="Y41" s="20"/>
      <c r="Z41" s="70"/>
      <c r="AB41" s="100"/>
    </row>
    <row r="42" spans="1:28">
      <c r="A42" s="42">
        <v>39356</v>
      </c>
      <c r="B42" s="23"/>
      <c r="C42" s="23"/>
      <c r="D42" s="23"/>
      <c r="E42" s="20"/>
      <c r="F42" s="30"/>
      <c r="G42" s="22">
        <v>1751</v>
      </c>
      <c r="H42" s="22"/>
      <c r="I42" s="22"/>
      <c r="J42" s="20"/>
      <c r="K42" s="30"/>
      <c r="L42" s="22">
        <f t="shared" si="0"/>
        <v>1751</v>
      </c>
      <c r="M42" s="22"/>
      <c r="N42" s="22"/>
      <c r="O42" s="20"/>
      <c r="P42" s="30"/>
      <c r="Q42" s="22"/>
      <c r="R42" s="22"/>
      <c r="S42" s="22"/>
      <c r="T42" s="20"/>
      <c r="U42" s="30"/>
      <c r="V42" s="22"/>
      <c r="W42" s="22"/>
      <c r="X42" s="22"/>
      <c r="Y42" s="20"/>
      <c r="Z42" s="70"/>
      <c r="AB42" s="100"/>
    </row>
    <row r="43" spans="1:28">
      <c r="A43" s="42">
        <v>39387</v>
      </c>
      <c r="B43" s="23"/>
      <c r="C43" s="23"/>
      <c r="D43" s="23"/>
      <c r="E43" s="20"/>
      <c r="F43" s="30"/>
      <c r="G43" s="22">
        <v>2022</v>
      </c>
      <c r="H43" s="22"/>
      <c r="I43" s="22"/>
      <c r="J43" s="20"/>
      <c r="K43" s="30"/>
      <c r="L43" s="22">
        <f t="shared" si="0"/>
        <v>2022</v>
      </c>
      <c r="M43" s="22"/>
      <c r="N43" s="22"/>
      <c r="O43" s="20"/>
      <c r="P43" s="30"/>
      <c r="Q43" s="22"/>
      <c r="R43" s="22"/>
      <c r="S43" s="22"/>
      <c r="T43" s="20"/>
      <c r="U43" s="30"/>
      <c r="V43" s="22"/>
      <c r="W43" s="22"/>
      <c r="X43" s="22"/>
      <c r="Y43" s="20"/>
      <c r="Z43" s="70"/>
      <c r="AB43" s="100"/>
    </row>
    <row r="44" spans="1:28">
      <c r="A44" s="42">
        <v>39417</v>
      </c>
      <c r="B44" s="23"/>
      <c r="C44" s="23"/>
      <c r="D44" s="23"/>
      <c r="E44" s="20"/>
      <c r="F44" s="30"/>
      <c r="G44" s="22">
        <v>1396</v>
      </c>
      <c r="H44" s="22"/>
      <c r="I44" s="22"/>
      <c r="J44" s="20"/>
      <c r="K44" s="30"/>
      <c r="L44" s="22">
        <f t="shared" si="0"/>
        <v>1396</v>
      </c>
      <c r="M44" s="22"/>
      <c r="N44" s="22"/>
      <c r="O44" s="20"/>
      <c r="P44" s="30"/>
      <c r="Q44" s="22"/>
      <c r="R44" s="22"/>
      <c r="S44" s="22"/>
      <c r="T44" s="20"/>
      <c r="U44" s="30"/>
      <c r="V44" s="22"/>
      <c r="W44" s="22"/>
      <c r="X44" s="22"/>
      <c r="Y44" s="20"/>
      <c r="Z44" s="70"/>
      <c r="AB44" s="100"/>
    </row>
    <row r="45" spans="1:28">
      <c r="A45" s="42">
        <v>39448</v>
      </c>
      <c r="B45" s="23"/>
      <c r="C45" s="23"/>
      <c r="D45" s="23"/>
      <c r="E45" s="20"/>
      <c r="F45" s="30"/>
      <c r="G45" s="22">
        <v>1526</v>
      </c>
      <c r="H45" s="22"/>
      <c r="I45" s="22"/>
      <c r="J45" s="20"/>
      <c r="K45" s="30"/>
      <c r="L45" s="22">
        <f t="shared" si="0"/>
        <v>1526</v>
      </c>
      <c r="M45" s="22"/>
      <c r="N45" s="22"/>
      <c r="O45" s="20"/>
      <c r="P45" s="30"/>
      <c r="Q45" s="22"/>
      <c r="R45" s="22"/>
      <c r="S45" s="22"/>
      <c r="T45" s="20"/>
      <c r="U45" s="30"/>
      <c r="V45" s="22"/>
      <c r="W45" s="22"/>
      <c r="X45" s="22"/>
      <c r="Y45" s="20"/>
      <c r="Z45" s="70"/>
      <c r="AB45" s="100"/>
    </row>
    <row r="46" spans="1:28">
      <c r="A46" s="42">
        <v>39479</v>
      </c>
      <c r="B46" s="23"/>
      <c r="C46" s="23"/>
      <c r="D46" s="23"/>
      <c r="E46" s="20"/>
      <c r="F46" s="30"/>
      <c r="G46" s="22">
        <v>1879</v>
      </c>
      <c r="H46" s="22"/>
      <c r="I46" s="22"/>
      <c r="J46" s="20"/>
      <c r="K46" s="30"/>
      <c r="L46" s="22">
        <f t="shared" si="0"/>
        <v>1879</v>
      </c>
      <c r="M46" s="22"/>
      <c r="N46" s="22"/>
      <c r="O46" s="20"/>
      <c r="P46" s="30"/>
      <c r="Q46" s="22"/>
      <c r="R46" s="22"/>
      <c r="S46" s="22"/>
      <c r="T46" s="20"/>
      <c r="U46" s="30"/>
      <c r="V46" s="22"/>
      <c r="W46" s="22"/>
      <c r="X46" s="22"/>
      <c r="Y46" s="20"/>
      <c r="Z46" s="70"/>
      <c r="AB46" s="100"/>
    </row>
    <row r="47" spans="1:28">
      <c r="A47" s="42">
        <v>39508</v>
      </c>
      <c r="B47" s="23"/>
      <c r="C47" s="23"/>
      <c r="D47" s="23"/>
      <c r="E47" s="20"/>
      <c r="F47" s="30"/>
      <c r="G47" s="22">
        <v>1920</v>
      </c>
      <c r="H47" s="22"/>
      <c r="I47" s="22"/>
      <c r="J47" s="20"/>
      <c r="K47" s="30"/>
      <c r="L47" s="22">
        <f t="shared" si="0"/>
        <v>1920</v>
      </c>
      <c r="M47" s="22"/>
      <c r="N47" s="22"/>
      <c r="O47" s="20"/>
      <c r="P47" s="30"/>
      <c r="Q47" s="22"/>
      <c r="R47" s="22"/>
      <c r="S47" s="22"/>
      <c r="T47" s="20"/>
      <c r="U47" s="30"/>
      <c r="V47" s="22"/>
      <c r="W47" s="22"/>
      <c r="X47" s="22"/>
      <c r="Y47" s="20"/>
      <c r="Z47" s="70"/>
      <c r="AB47" s="100"/>
    </row>
    <row r="48" spans="1:28">
      <c r="A48" s="42">
        <v>39539</v>
      </c>
      <c r="B48" s="23"/>
      <c r="C48" s="23"/>
      <c r="D48" s="23"/>
      <c r="E48" s="20"/>
      <c r="F48" s="30"/>
      <c r="G48" s="22">
        <v>2108</v>
      </c>
      <c r="H48" s="22"/>
      <c r="I48" s="22"/>
      <c r="J48" s="20"/>
      <c r="K48" s="30"/>
      <c r="L48" s="22">
        <f t="shared" si="0"/>
        <v>2108</v>
      </c>
      <c r="M48" s="22"/>
      <c r="N48" s="22"/>
      <c r="O48" s="20"/>
      <c r="P48" s="30"/>
      <c r="Q48" s="22"/>
      <c r="R48" s="22"/>
      <c r="S48" s="22"/>
      <c r="T48" s="20"/>
      <c r="U48" s="30"/>
      <c r="V48" s="22"/>
      <c r="W48" s="22"/>
      <c r="X48" s="22"/>
      <c r="Y48" s="20"/>
      <c r="Z48" s="70"/>
      <c r="AB48" s="100"/>
    </row>
    <row r="49" spans="1:28">
      <c r="A49" s="42">
        <v>39569</v>
      </c>
      <c r="B49" s="23"/>
      <c r="C49" s="23"/>
      <c r="D49" s="23"/>
      <c r="E49" s="20"/>
      <c r="F49" s="30"/>
      <c r="G49" s="22">
        <v>2206</v>
      </c>
      <c r="H49" s="22"/>
      <c r="I49" s="22"/>
      <c r="J49" s="20"/>
      <c r="K49" s="30"/>
      <c r="L49" s="22">
        <f t="shared" si="0"/>
        <v>2206</v>
      </c>
      <c r="M49" s="22"/>
      <c r="N49" s="22"/>
      <c r="O49" s="20"/>
      <c r="P49" s="30"/>
      <c r="Q49" s="22"/>
      <c r="R49" s="22"/>
      <c r="S49" s="22"/>
      <c r="T49" s="20"/>
      <c r="U49" s="30"/>
      <c r="V49" s="22"/>
      <c r="W49" s="22"/>
      <c r="X49" s="22"/>
      <c r="Y49" s="20"/>
      <c r="Z49" s="70"/>
      <c r="AB49" s="100"/>
    </row>
    <row r="50" spans="1:28">
      <c r="A50" s="42">
        <v>39600</v>
      </c>
      <c r="B50" s="23"/>
      <c r="C50" s="23"/>
      <c r="D50" s="23"/>
      <c r="E50" s="20"/>
      <c r="F50" s="30"/>
      <c r="G50" s="22">
        <v>2121</v>
      </c>
      <c r="H50" s="22"/>
      <c r="I50" s="22"/>
      <c r="J50" s="20"/>
      <c r="K50" s="30"/>
      <c r="L50" s="22">
        <f t="shared" si="0"/>
        <v>2121</v>
      </c>
      <c r="M50" s="22"/>
      <c r="N50" s="22"/>
      <c r="O50" s="20"/>
      <c r="P50" s="30"/>
      <c r="Q50" s="22"/>
      <c r="R50" s="22"/>
      <c r="S50" s="22"/>
      <c r="T50" s="20"/>
      <c r="U50" s="30"/>
      <c r="V50" s="22"/>
      <c r="W50" s="22"/>
      <c r="X50" s="22"/>
      <c r="Y50" s="20"/>
      <c r="Z50" s="70"/>
      <c r="AB50" s="100"/>
    </row>
    <row r="51" spans="1:28">
      <c r="A51" s="42">
        <v>39630</v>
      </c>
      <c r="B51" s="23"/>
      <c r="C51" s="23"/>
      <c r="D51" s="23"/>
      <c r="E51" s="20"/>
      <c r="F51" s="30"/>
      <c r="G51" s="22">
        <v>2269</v>
      </c>
      <c r="H51" s="22"/>
      <c r="I51" s="22"/>
      <c r="J51" s="20"/>
      <c r="K51" s="30"/>
      <c r="L51" s="22">
        <f t="shared" si="0"/>
        <v>2269</v>
      </c>
      <c r="M51" s="22"/>
      <c r="N51" s="22"/>
      <c r="O51" s="20"/>
      <c r="P51" s="30"/>
      <c r="Q51" s="22"/>
      <c r="R51" s="22"/>
      <c r="S51" s="22"/>
      <c r="T51" s="20"/>
      <c r="U51" s="30"/>
      <c r="V51" s="22"/>
      <c r="W51" s="22"/>
      <c r="X51" s="22"/>
      <c r="Y51" s="20"/>
      <c r="Z51" s="70"/>
      <c r="AB51" s="100"/>
    </row>
    <row r="52" spans="1:28">
      <c r="A52" s="42">
        <v>39661</v>
      </c>
      <c r="B52" s="22">
        <v>1163</v>
      </c>
      <c r="C52" s="23"/>
      <c r="D52" s="23"/>
      <c r="E52" s="20"/>
      <c r="F52" s="30"/>
      <c r="G52" s="22">
        <v>2163</v>
      </c>
      <c r="H52" s="22"/>
      <c r="I52" s="22"/>
      <c r="J52" s="20"/>
      <c r="K52" s="30"/>
      <c r="L52" s="22">
        <f t="shared" si="0"/>
        <v>3326</v>
      </c>
      <c r="M52" s="22"/>
      <c r="N52" s="22"/>
      <c r="O52" s="20"/>
      <c r="P52" s="30"/>
      <c r="Q52" s="22">
        <v>516</v>
      </c>
      <c r="R52" s="22"/>
      <c r="S52" s="22"/>
      <c r="T52" s="20"/>
      <c r="U52" s="30"/>
      <c r="V52" s="22"/>
      <c r="W52" s="22"/>
      <c r="X52" s="22"/>
      <c r="Y52" s="20"/>
      <c r="Z52" s="70"/>
      <c r="AB52" s="100"/>
    </row>
    <row r="53" spans="1:28">
      <c r="A53" s="42">
        <v>39692</v>
      </c>
      <c r="B53" s="22">
        <v>1199</v>
      </c>
      <c r="C53" s="23"/>
      <c r="D53" s="23"/>
      <c r="E53" s="20"/>
      <c r="F53" s="30"/>
      <c r="G53" s="22">
        <v>2167</v>
      </c>
      <c r="H53" s="22"/>
      <c r="I53" s="22"/>
      <c r="J53" s="20"/>
      <c r="K53" s="30"/>
      <c r="L53" s="22">
        <f t="shared" si="0"/>
        <v>3366</v>
      </c>
      <c r="M53" s="22"/>
      <c r="N53" s="22"/>
      <c r="O53" s="20"/>
      <c r="P53" s="30"/>
      <c r="Q53" s="22">
        <v>541</v>
      </c>
      <c r="R53" s="22"/>
      <c r="S53" s="22"/>
      <c r="T53" s="20"/>
      <c r="U53" s="30"/>
      <c r="V53" s="22"/>
      <c r="W53" s="22"/>
      <c r="X53" s="22"/>
      <c r="Y53" s="20"/>
      <c r="Z53" s="70"/>
      <c r="AB53" s="100"/>
    </row>
    <row r="54" spans="1:28">
      <c r="A54" s="42">
        <v>39722</v>
      </c>
      <c r="B54" s="22">
        <v>1477</v>
      </c>
      <c r="C54" s="23"/>
      <c r="D54" s="23"/>
      <c r="E54" s="20"/>
      <c r="F54" s="30"/>
      <c r="G54" s="22">
        <v>2210</v>
      </c>
      <c r="H54" s="22"/>
      <c r="I54" s="22"/>
      <c r="J54" s="20"/>
      <c r="K54" s="30"/>
      <c r="L54" s="22">
        <f t="shared" si="0"/>
        <v>3687</v>
      </c>
      <c r="M54" s="22"/>
      <c r="N54" s="22"/>
      <c r="O54" s="20"/>
      <c r="P54" s="30"/>
      <c r="Q54" s="22">
        <v>530</v>
      </c>
      <c r="R54" s="22"/>
      <c r="S54" s="22"/>
      <c r="T54" s="20"/>
      <c r="U54" s="30"/>
      <c r="V54" s="22"/>
      <c r="W54" s="22"/>
      <c r="X54" s="22"/>
      <c r="Y54" s="20"/>
      <c r="Z54" s="70"/>
      <c r="AB54" s="100"/>
    </row>
    <row r="55" spans="1:28">
      <c r="A55" s="42">
        <v>39753</v>
      </c>
      <c r="B55" s="22">
        <v>1414</v>
      </c>
      <c r="C55" s="23"/>
      <c r="D55" s="23"/>
      <c r="E55" s="20"/>
      <c r="F55" s="30"/>
      <c r="G55" s="22">
        <v>2214</v>
      </c>
      <c r="H55" s="22"/>
      <c r="I55" s="22"/>
      <c r="J55" s="20"/>
      <c r="K55" s="30"/>
      <c r="L55" s="22">
        <f t="shared" si="0"/>
        <v>3628</v>
      </c>
      <c r="M55" s="22"/>
      <c r="N55" s="22"/>
      <c r="O55" s="20"/>
      <c r="P55" s="30"/>
      <c r="Q55" s="22">
        <v>391</v>
      </c>
      <c r="R55" s="22"/>
      <c r="S55" s="22"/>
      <c r="T55" s="20"/>
      <c r="U55" s="30"/>
      <c r="V55" s="22"/>
      <c r="W55" s="22"/>
      <c r="X55" s="22"/>
      <c r="Y55" s="20"/>
      <c r="Z55" s="70"/>
      <c r="AB55" s="100"/>
    </row>
    <row r="56" spans="1:28">
      <c r="A56" s="42">
        <v>39783</v>
      </c>
      <c r="B56" s="22">
        <v>1043</v>
      </c>
      <c r="C56" s="23"/>
      <c r="D56" s="23"/>
      <c r="E56" s="20"/>
      <c r="F56" s="30"/>
      <c r="G56" s="22">
        <v>1719</v>
      </c>
      <c r="H56" s="22"/>
      <c r="I56" s="22"/>
      <c r="J56" s="20"/>
      <c r="K56" s="30"/>
      <c r="L56" s="22">
        <f t="shared" si="0"/>
        <v>2762</v>
      </c>
      <c r="M56" s="22"/>
      <c r="N56" s="22"/>
      <c r="O56" s="20"/>
      <c r="P56" s="30"/>
      <c r="Q56" s="22">
        <v>471</v>
      </c>
      <c r="R56" s="22"/>
      <c r="S56" s="22"/>
      <c r="T56" s="20"/>
      <c r="U56" s="30"/>
      <c r="V56" s="22"/>
      <c r="W56" s="22"/>
      <c r="X56" s="22"/>
      <c r="Y56" s="20"/>
      <c r="Z56" s="70"/>
      <c r="AB56" s="100"/>
    </row>
    <row r="57" spans="1:28">
      <c r="A57" s="42">
        <v>39814</v>
      </c>
      <c r="B57" s="22">
        <v>1010</v>
      </c>
      <c r="C57" s="23"/>
      <c r="D57" s="23"/>
      <c r="E57" s="20"/>
      <c r="F57" s="30"/>
      <c r="G57" s="22">
        <v>1747</v>
      </c>
      <c r="H57" s="22"/>
      <c r="I57" s="22"/>
      <c r="J57" s="20"/>
      <c r="K57" s="30"/>
      <c r="L57" s="22">
        <f t="shared" si="0"/>
        <v>2757</v>
      </c>
      <c r="M57" s="22"/>
      <c r="N57" s="22"/>
      <c r="O57" s="20"/>
      <c r="P57" s="30"/>
      <c r="Q57" s="22">
        <v>462</v>
      </c>
      <c r="R57" s="22"/>
      <c r="S57" s="22"/>
      <c r="T57" s="20"/>
      <c r="U57" s="30"/>
      <c r="V57" s="22"/>
      <c r="W57" s="22"/>
      <c r="X57" s="22"/>
      <c r="Y57" s="20"/>
      <c r="Z57" s="70"/>
      <c r="AB57" s="100"/>
    </row>
    <row r="58" spans="1:28">
      <c r="A58" s="42">
        <v>39845</v>
      </c>
      <c r="B58" s="22">
        <v>1222</v>
      </c>
      <c r="C58" s="23"/>
      <c r="D58" s="23"/>
      <c r="E58" s="20"/>
      <c r="F58" s="30"/>
      <c r="G58" s="22">
        <v>2090</v>
      </c>
      <c r="H58" s="22"/>
      <c r="I58" s="22"/>
      <c r="J58" s="20"/>
      <c r="K58" s="30"/>
      <c r="L58" s="22">
        <f t="shared" si="0"/>
        <v>3312</v>
      </c>
      <c r="M58" s="22"/>
      <c r="N58" s="22"/>
      <c r="O58" s="20"/>
      <c r="P58" s="30"/>
      <c r="Q58" s="22">
        <v>414</v>
      </c>
      <c r="R58" s="22"/>
      <c r="S58" s="22"/>
      <c r="T58" s="20"/>
      <c r="U58" s="30"/>
      <c r="V58" s="22"/>
      <c r="W58" s="22"/>
      <c r="X58" s="22"/>
      <c r="Y58" s="20"/>
      <c r="Z58" s="70"/>
      <c r="AB58" s="100"/>
    </row>
    <row r="59" spans="1:28">
      <c r="A59" s="42">
        <v>39873</v>
      </c>
      <c r="B59" s="22">
        <v>1519</v>
      </c>
      <c r="C59" s="23"/>
      <c r="D59" s="23"/>
      <c r="E59" s="20"/>
      <c r="F59" s="30"/>
      <c r="G59" s="22">
        <v>2458</v>
      </c>
      <c r="H59" s="22"/>
      <c r="I59" s="22"/>
      <c r="J59" s="20"/>
      <c r="K59" s="30"/>
      <c r="L59" s="22">
        <f t="shared" si="0"/>
        <v>3977</v>
      </c>
      <c r="M59" s="22"/>
      <c r="N59" s="22"/>
      <c r="O59" s="20"/>
      <c r="P59" s="30"/>
      <c r="Q59" s="22">
        <v>466</v>
      </c>
      <c r="R59" s="22"/>
      <c r="S59" s="22"/>
      <c r="T59" s="20"/>
      <c r="U59" s="30"/>
      <c r="V59" s="22"/>
      <c r="W59" s="22"/>
      <c r="X59" s="22"/>
      <c r="Y59" s="20"/>
      <c r="Z59" s="70"/>
      <c r="AB59" s="100"/>
    </row>
    <row r="60" spans="1:28">
      <c r="A60" s="42">
        <v>39904</v>
      </c>
      <c r="B60" s="22">
        <v>1551</v>
      </c>
      <c r="C60" s="23"/>
      <c r="D60" s="23"/>
      <c r="E60" s="20"/>
      <c r="F60" s="30"/>
      <c r="G60" s="22">
        <v>2393</v>
      </c>
      <c r="H60" s="22"/>
      <c r="I60" s="22"/>
      <c r="J60" s="20"/>
      <c r="K60" s="30"/>
      <c r="L60" s="22">
        <f t="shared" si="0"/>
        <v>3944</v>
      </c>
      <c r="M60" s="22"/>
      <c r="N60" s="22"/>
      <c r="O60" s="20"/>
      <c r="P60" s="30"/>
      <c r="Q60" s="22">
        <v>477</v>
      </c>
      <c r="R60" s="22"/>
      <c r="S60" s="22"/>
      <c r="T60" s="20"/>
      <c r="U60" s="30"/>
      <c r="V60" s="22"/>
      <c r="W60" s="22"/>
      <c r="X60" s="22"/>
      <c r="Y60" s="20"/>
      <c r="Z60" s="70"/>
      <c r="AB60" s="100"/>
    </row>
    <row r="61" spans="1:28">
      <c r="A61" s="42">
        <v>39934</v>
      </c>
      <c r="B61" s="22">
        <v>1608</v>
      </c>
      <c r="C61" s="23"/>
      <c r="D61" s="23"/>
      <c r="E61" s="20"/>
      <c r="F61" s="30"/>
      <c r="G61" s="22">
        <v>2474</v>
      </c>
      <c r="H61" s="22"/>
      <c r="I61" s="22"/>
      <c r="J61" s="20"/>
      <c r="K61" s="30"/>
      <c r="L61" s="22">
        <f t="shared" si="0"/>
        <v>4082</v>
      </c>
      <c r="M61" s="22"/>
      <c r="N61" s="22"/>
      <c r="O61" s="20"/>
      <c r="P61" s="30"/>
      <c r="Q61" s="22">
        <v>540</v>
      </c>
      <c r="R61" s="22"/>
      <c r="S61" s="22"/>
      <c r="T61" s="20"/>
      <c r="U61" s="30"/>
      <c r="V61" s="22"/>
      <c r="W61" s="22"/>
      <c r="X61" s="22"/>
      <c r="Y61" s="20"/>
      <c r="Z61" s="70"/>
      <c r="AB61" s="100"/>
    </row>
    <row r="62" spans="1:28">
      <c r="A62" s="42">
        <v>39965</v>
      </c>
      <c r="B62" s="22">
        <v>1641</v>
      </c>
      <c r="C62" s="23"/>
      <c r="D62" s="23"/>
      <c r="E62" s="20"/>
      <c r="F62" s="30"/>
      <c r="G62" s="22">
        <v>2468</v>
      </c>
      <c r="H62" s="22"/>
      <c r="I62" s="22"/>
      <c r="J62" s="20"/>
      <c r="K62" s="30"/>
      <c r="L62" s="22">
        <f t="shared" si="0"/>
        <v>4109</v>
      </c>
      <c r="M62" s="22"/>
      <c r="N62" s="22"/>
      <c r="O62" s="20"/>
      <c r="P62" s="30"/>
      <c r="Q62" s="22">
        <v>458</v>
      </c>
      <c r="R62" s="22"/>
      <c r="S62" s="22"/>
      <c r="T62" s="20"/>
      <c r="U62" s="30"/>
      <c r="V62" s="22"/>
      <c r="W62" s="22"/>
      <c r="X62" s="22"/>
      <c r="Y62" s="20"/>
      <c r="Z62" s="70"/>
      <c r="AB62" s="100"/>
    </row>
    <row r="63" spans="1:28">
      <c r="A63" s="42">
        <v>39995</v>
      </c>
      <c r="B63" s="22">
        <v>1236</v>
      </c>
      <c r="C63" s="23"/>
      <c r="D63" s="23"/>
      <c r="E63" s="20"/>
      <c r="F63" s="30"/>
      <c r="G63" s="22">
        <v>2753</v>
      </c>
      <c r="H63" s="22"/>
      <c r="I63" s="22"/>
      <c r="J63" s="20"/>
      <c r="K63" s="30"/>
      <c r="L63" s="22">
        <f t="shared" si="0"/>
        <v>3989</v>
      </c>
      <c r="M63" s="22"/>
      <c r="N63" s="22"/>
      <c r="O63" s="20"/>
      <c r="P63" s="30"/>
      <c r="Q63" s="22">
        <v>456</v>
      </c>
      <c r="R63" s="22"/>
      <c r="S63" s="22"/>
      <c r="T63" s="20"/>
      <c r="U63" s="30"/>
      <c r="V63" s="22">
        <v>45</v>
      </c>
      <c r="W63" s="22"/>
      <c r="X63" s="22"/>
      <c r="Y63" s="20"/>
      <c r="Z63" s="70"/>
      <c r="AB63" s="100"/>
    </row>
    <row r="64" spans="1:28">
      <c r="A64" s="42">
        <v>40026</v>
      </c>
      <c r="B64" s="22">
        <v>1913</v>
      </c>
      <c r="C64" s="23"/>
      <c r="D64" s="23"/>
      <c r="E64" s="20"/>
      <c r="F64" s="30"/>
      <c r="G64" s="22">
        <v>2469</v>
      </c>
      <c r="H64" s="22"/>
      <c r="I64" s="22"/>
      <c r="J64" s="20"/>
      <c r="K64" s="30"/>
      <c r="L64" s="22">
        <f t="shared" si="0"/>
        <v>4382</v>
      </c>
      <c r="M64" s="22"/>
      <c r="N64" s="22"/>
      <c r="O64" s="20"/>
      <c r="P64" s="30"/>
      <c r="Q64" s="22">
        <v>458</v>
      </c>
      <c r="R64" s="22"/>
      <c r="S64" s="22"/>
      <c r="T64" s="20"/>
      <c r="U64" s="30"/>
      <c r="V64" s="22">
        <v>31</v>
      </c>
      <c r="W64" s="22"/>
      <c r="X64" s="22"/>
      <c r="Y64" s="20"/>
      <c r="Z64" s="70"/>
      <c r="AB64" s="100"/>
    </row>
    <row r="65" spans="1:28">
      <c r="A65" s="42">
        <v>40057</v>
      </c>
      <c r="B65" s="22">
        <v>2309</v>
      </c>
      <c r="C65" s="23"/>
      <c r="D65" s="23"/>
      <c r="E65" s="20"/>
      <c r="F65" s="30"/>
      <c r="G65" s="22">
        <v>2517</v>
      </c>
      <c r="H65" s="22"/>
      <c r="I65" s="22"/>
      <c r="J65" s="20"/>
      <c r="K65" s="30"/>
      <c r="L65" s="22">
        <f t="shared" si="0"/>
        <v>4826</v>
      </c>
      <c r="M65" s="22"/>
      <c r="N65" s="22"/>
      <c r="O65" s="20"/>
      <c r="P65" s="30"/>
      <c r="Q65" s="22">
        <v>481</v>
      </c>
      <c r="R65" s="22"/>
      <c r="S65" s="22"/>
      <c r="T65" s="20"/>
      <c r="U65" s="30"/>
      <c r="V65" s="22">
        <v>48</v>
      </c>
      <c r="W65" s="22"/>
      <c r="X65" s="22"/>
      <c r="Y65" s="20"/>
      <c r="Z65" s="70"/>
      <c r="AB65" s="100"/>
    </row>
    <row r="66" spans="1:28">
      <c r="A66" s="42">
        <v>40087</v>
      </c>
      <c r="B66" s="22">
        <v>2275</v>
      </c>
      <c r="C66" s="23"/>
      <c r="D66" s="23"/>
      <c r="E66" s="20"/>
      <c r="F66" s="30"/>
      <c r="G66" s="22">
        <v>2510</v>
      </c>
      <c r="H66" s="22"/>
      <c r="I66" s="22"/>
      <c r="J66" s="20"/>
      <c r="K66" s="30"/>
      <c r="L66" s="22">
        <f t="shared" si="0"/>
        <v>4785</v>
      </c>
      <c r="M66" s="22"/>
      <c r="N66" s="22"/>
      <c r="O66" s="20"/>
      <c r="P66" s="30"/>
      <c r="Q66" s="22">
        <v>517</v>
      </c>
      <c r="R66" s="22"/>
      <c r="S66" s="22"/>
      <c r="T66" s="20"/>
      <c r="U66" s="30"/>
      <c r="V66" s="22">
        <v>39</v>
      </c>
      <c r="W66" s="22"/>
      <c r="X66" s="22"/>
      <c r="Y66" s="20"/>
      <c r="Z66" s="70"/>
      <c r="AB66" s="100"/>
    </row>
    <row r="67" spans="1:28">
      <c r="A67" s="42">
        <v>40118</v>
      </c>
      <c r="B67" s="22">
        <v>2283</v>
      </c>
      <c r="C67" s="23"/>
      <c r="D67" s="23"/>
      <c r="E67" s="20"/>
      <c r="F67" s="30"/>
      <c r="G67" s="22">
        <v>2737</v>
      </c>
      <c r="H67" s="22"/>
      <c r="I67" s="22"/>
      <c r="J67" s="20"/>
      <c r="K67" s="30"/>
      <c r="L67" s="22">
        <f t="shared" ref="L67:L130" si="1">B67+G67</f>
        <v>5020</v>
      </c>
      <c r="M67" s="22"/>
      <c r="N67" s="22"/>
      <c r="O67" s="20"/>
      <c r="P67" s="30"/>
      <c r="Q67" s="22">
        <v>424</v>
      </c>
      <c r="R67" s="22"/>
      <c r="S67" s="22"/>
      <c r="T67" s="20"/>
      <c r="U67" s="30"/>
      <c r="V67" s="22">
        <v>47</v>
      </c>
      <c r="W67" s="22"/>
      <c r="X67" s="22"/>
      <c r="Y67" s="20"/>
      <c r="Z67" s="70"/>
      <c r="AB67" s="100"/>
    </row>
    <row r="68" spans="1:28" ht="14.45" customHeight="1">
      <c r="A68" s="42">
        <v>40148</v>
      </c>
      <c r="B68" s="22">
        <v>2136</v>
      </c>
      <c r="C68" s="23"/>
      <c r="D68" s="23"/>
      <c r="E68" s="20"/>
      <c r="F68" s="30"/>
      <c r="G68" s="22">
        <v>2153</v>
      </c>
      <c r="H68" s="22"/>
      <c r="I68" s="22"/>
      <c r="J68" s="20"/>
      <c r="K68" s="30"/>
      <c r="L68" s="22">
        <f t="shared" si="1"/>
        <v>4289</v>
      </c>
      <c r="M68" s="22"/>
      <c r="N68" s="22"/>
      <c r="O68" s="20"/>
      <c r="P68" s="30"/>
      <c r="Q68" s="22">
        <v>555</v>
      </c>
      <c r="R68" s="22"/>
      <c r="S68" s="22"/>
      <c r="T68" s="20"/>
      <c r="U68" s="30"/>
      <c r="V68" s="22">
        <v>17</v>
      </c>
      <c r="W68" s="22"/>
      <c r="X68" s="22"/>
      <c r="Y68" s="20"/>
      <c r="Z68" s="70"/>
      <c r="AB68" s="100"/>
    </row>
    <row r="69" spans="1:28">
      <c r="A69" s="42">
        <v>40179</v>
      </c>
      <c r="B69" s="22">
        <v>1814</v>
      </c>
      <c r="C69" s="23"/>
      <c r="D69" s="23"/>
      <c r="E69" s="20"/>
      <c r="F69" s="30"/>
      <c r="G69" s="22">
        <v>1992</v>
      </c>
      <c r="H69" s="22"/>
      <c r="I69" s="22"/>
      <c r="J69" s="20"/>
      <c r="K69" s="30"/>
      <c r="L69" s="22">
        <f t="shared" si="1"/>
        <v>3806</v>
      </c>
      <c r="M69" s="22"/>
      <c r="N69" s="22"/>
      <c r="O69" s="20"/>
      <c r="P69" s="30"/>
      <c r="Q69" s="22">
        <v>472</v>
      </c>
      <c r="R69" s="22"/>
      <c r="S69" s="22"/>
      <c r="T69" s="20"/>
      <c r="U69" s="30"/>
      <c r="V69" s="22">
        <v>32</v>
      </c>
      <c r="W69" s="22"/>
      <c r="X69" s="22"/>
      <c r="Y69" s="20"/>
      <c r="Z69" s="70"/>
      <c r="AB69" s="100"/>
    </row>
    <row r="70" spans="1:28" ht="14.45" customHeight="1">
      <c r="A70" s="42">
        <v>40210</v>
      </c>
      <c r="B70" s="22">
        <v>2255</v>
      </c>
      <c r="C70" s="23"/>
      <c r="D70" s="23"/>
      <c r="E70" s="20"/>
      <c r="F70" s="30"/>
      <c r="G70" s="22">
        <v>2357</v>
      </c>
      <c r="H70" s="22"/>
      <c r="I70" s="22"/>
      <c r="J70" s="20"/>
      <c r="K70" s="30"/>
      <c r="L70" s="22">
        <f t="shared" si="1"/>
        <v>4612</v>
      </c>
      <c r="M70" s="22"/>
      <c r="N70" s="22"/>
      <c r="O70" s="20"/>
      <c r="P70" s="30"/>
      <c r="Q70" s="22">
        <v>439</v>
      </c>
      <c r="R70" s="22"/>
      <c r="S70" s="22"/>
      <c r="T70" s="20"/>
      <c r="U70" s="30"/>
      <c r="V70" s="22">
        <v>41</v>
      </c>
      <c r="W70" s="22"/>
      <c r="X70" s="22"/>
      <c r="Y70" s="20"/>
      <c r="Z70" s="70"/>
      <c r="AB70" s="100"/>
    </row>
    <row r="71" spans="1:28">
      <c r="A71" s="42">
        <v>40238</v>
      </c>
      <c r="B71" s="22">
        <v>2617</v>
      </c>
      <c r="C71" s="19"/>
      <c r="D71" s="19"/>
      <c r="E71" s="20"/>
      <c r="F71" s="30"/>
      <c r="G71" s="22">
        <v>2818</v>
      </c>
      <c r="H71" s="22"/>
      <c r="I71" s="22"/>
      <c r="J71" s="20"/>
      <c r="K71" s="30"/>
      <c r="L71" s="22">
        <f t="shared" si="1"/>
        <v>5435</v>
      </c>
      <c r="M71" s="22"/>
      <c r="N71" s="22"/>
      <c r="O71" s="20"/>
      <c r="P71" s="30"/>
      <c r="Q71" s="22">
        <v>573</v>
      </c>
      <c r="R71" s="22"/>
      <c r="S71" s="22"/>
      <c r="T71" s="20"/>
      <c r="U71" s="30"/>
      <c r="V71" s="22">
        <v>34</v>
      </c>
      <c r="W71" s="22"/>
      <c r="X71" s="22"/>
      <c r="Y71" s="20"/>
      <c r="Z71" s="70"/>
      <c r="AB71" s="100"/>
    </row>
    <row r="72" spans="1:28">
      <c r="A72" s="42">
        <v>40269</v>
      </c>
      <c r="B72" s="22">
        <v>1920</v>
      </c>
      <c r="C72" s="22"/>
      <c r="D72" s="22"/>
      <c r="E72" s="20"/>
      <c r="F72" s="30"/>
      <c r="G72" s="22">
        <v>2537</v>
      </c>
      <c r="H72" s="22"/>
      <c r="I72" s="22"/>
      <c r="J72" s="20"/>
      <c r="K72" s="30"/>
      <c r="L72" s="22">
        <f t="shared" si="1"/>
        <v>4457</v>
      </c>
      <c r="M72" s="22"/>
      <c r="N72" s="22"/>
      <c r="O72" s="20"/>
      <c r="P72" s="30"/>
      <c r="Q72" s="22">
        <v>500</v>
      </c>
      <c r="R72" s="22"/>
      <c r="S72" s="22"/>
      <c r="T72" s="20"/>
      <c r="U72" s="30"/>
      <c r="V72" s="22">
        <v>43</v>
      </c>
      <c r="W72" s="22"/>
      <c r="X72" s="22"/>
      <c r="Y72" s="20"/>
      <c r="Z72" s="70"/>
      <c r="AB72" s="100"/>
    </row>
    <row r="73" spans="1:28">
      <c r="A73" s="42">
        <v>40299</v>
      </c>
      <c r="B73" s="22">
        <v>2207</v>
      </c>
      <c r="C73" s="22"/>
      <c r="D73" s="22"/>
      <c r="E73" s="20"/>
      <c r="F73" s="30"/>
      <c r="G73" s="22">
        <v>2794</v>
      </c>
      <c r="H73" s="22"/>
      <c r="I73" s="22"/>
      <c r="J73" s="20"/>
      <c r="K73" s="30"/>
      <c r="L73" s="22">
        <f t="shared" si="1"/>
        <v>5001</v>
      </c>
      <c r="M73" s="22"/>
      <c r="N73" s="22"/>
      <c r="O73" s="20"/>
      <c r="P73" s="30"/>
      <c r="Q73" s="22">
        <v>479</v>
      </c>
      <c r="R73" s="22"/>
      <c r="S73" s="22"/>
      <c r="T73" s="20"/>
      <c r="U73" s="30"/>
      <c r="V73" s="22">
        <v>44</v>
      </c>
      <c r="W73" s="22"/>
      <c r="X73" s="22"/>
      <c r="Y73" s="20"/>
      <c r="Z73" s="70"/>
      <c r="AB73" s="100"/>
    </row>
    <row r="74" spans="1:28">
      <c r="A74" s="42">
        <v>40330</v>
      </c>
      <c r="B74" s="22">
        <v>2316.5</v>
      </c>
      <c r="C74" s="24"/>
      <c r="D74" s="24"/>
      <c r="E74" s="20"/>
      <c r="F74" s="30"/>
      <c r="G74" s="22">
        <v>2810</v>
      </c>
      <c r="H74" s="22"/>
      <c r="I74" s="22"/>
      <c r="J74" s="20"/>
      <c r="K74" s="30"/>
      <c r="L74" s="22">
        <f t="shared" si="1"/>
        <v>5126.5</v>
      </c>
      <c r="M74" s="22"/>
      <c r="N74" s="22"/>
      <c r="O74" s="20"/>
      <c r="P74" s="30"/>
      <c r="Q74" s="22">
        <v>586</v>
      </c>
      <c r="R74" s="22"/>
      <c r="S74" s="22"/>
      <c r="T74" s="20"/>
      <c r="U74" s="30"/>
      <c r="V74" s="22">
        <v>44</v>
      </c>
      <c r="W74" s="22"/>
      <c r="X74" s="22"/>
      <c r="Y74" s="20"/>
      <c r="Z74" s="70"/>
      <c r="AB74" s="100"/>
    </row>
    <row r="75" spans="1:28">
      <c r="A75" s="42">
        <v>40360</v>
      </c>
      <c r="B75" s="22">
        <v>2426</v>
      </c>
      <c r="C75" s="22"/>
      <c r="D75" s="22"/>
      <c r="E75" s="20"/>
      <c r="F75" s="30"/>
      <c r="G75" s="22">
        <v>2884</v>
      </c>
      <c r="H75" s="22"/>
      <c r="I75" s="22"/>
      <c r="J75" s="20"/>
      <c r="K75" s="30"/>
      <c r="L75" s="22">
        <f t="shared" si="1"/>
        <v>5310</v>
      </c>
      <c r="M75" s="22"/>
      <c r="N75" s="22"/>
      <c r="O75" s="20"/>
      <c r="P75" s="30"/>
      <c r="Q75" s="22">
        <v>511</v>
      </c>
      <c r="R75" s="22"/>
      <c r="S75" s="22"/>
      <c r="T75" s="20"/>
      <c r="U75" s="30"/>
      <c r="V75" s="22">
        <v>48</v>
      </c>
      <c r="W75" s="22"/>
      <c r="X75" s="22"/>
      <c r="Y75" s="20"/>
      <c r="Z75" s="70"/>
      <c r="AB75" s="100"/>
    </row>
    <row r="76" spans="1:28">
      <c r="A76" s="42">
        <v>40391</v>
      </c>
      <c r="B76" s="22">
        <v>2221</v>
      </c>
      <c r="C76" s="22"/>
      <c r="D76" s="22"/>
      <c r="E76" s="20"/>
      <c r="F76" s="30"/>
      <c r="G76" s="22">
        <v>2828</v>
      </c>
      <c r="H76" s="22"/>
      <c r="I76" s="22"/>
      <c r="J76" s="20"/>
      <c r="K76" s="30"/>
      <c r="L76" s="22">
        <f t="shared" si="1"/>
        <v>5049</v>
      </c>
      <c r="M76" s="22"/>
      <c r="N76" s="22"/>
      <c r="O76" s="20"/>
      <c r="P76" s="30"/>
      <c r="Q76" s="22">
        <v>508</v>
      </c>
      <c r="R76" s="22"/>
      <c r="S76" s="22"/>
      <c r="T76" s="20"/>
      <c r="U76" s="30"/>
      <c r="V76" s="22">
        <v>41</v>
      </c>
      <c r="W76" s="22"/>
      <c r="X76" s="22"/>
      <c r="Y76" s="20"/>
      <c r="Z76" s="70"/>
      <c r="AB76" s="100"/>
    </row>
    <row r="77" spans="1:28">
      <c r="A77" s="42">
        <v>40422</v>
      </c>
      <c r="B77" s="22">
        <v>2120</v>
      </c>
      <c r="C77" s="22"/>
      <c r="D77" s="22"/>
      <c r="E77" s="20"/>
      <c r="F77" s="30"/>
      <c r="G77" s="22">
        <v>2646</v>
      </c>
      <c r="H77" s="22"/>
      <c r="I77" s="22"/>
      <c r="J77" s="20"/>
      <c r="K77" s="30"/>
      <c r="L77" s="22">
        <f t="shared" si="1"/>
        <v>4766</v>
      </c>
      <c r="M77" s="22"/>
      <c r="N77" s="22"/>
      <c r="O77" s="20"/>
      <c r="P77" s="30"/>
      <c r="Q77" s="22">
        <v>587</v>
      </c>
      <c r="R77" s="22"/>
      <c r="S77" s="22"/>
      <c r="T77" s="20"/>
      <c r="U77" s="30"/>
      <c r="V77" s="22">
        <v>45</v>
      </c>
      <c r="W77" s="22"/>
      <c r="X77" s="22"/>
      <c r="Y77" s="20"/>
      <c r="Z77" s="70"/>
      <c r="AB77" s="100"/>
    </row>
    <row r="78" spans="1:28">
      <c r="A78" s="42">
        <v>40452</v>
      </c>
      <c r="B78" s="22">
        <v>2186</v>
      </c>
      <c r="C78" s="22"/>
      <c r="D78" s="22"/>
      <c r="E78" s="20"/>
      <c r="F78" s="30"/>
      <c r="G78" s="22">
        <v>2325</v>
      </c>
      <c r="H78" s="22"/>
      <c r="I78" s="22"/>
      <c r="J78" s="20"/>
      <c r="K78" s="30"/>
      <c r="L78" s="22">
        <f t="shared" si="1"/>
        <v>4511</v>
      </c>
      <c r="M78" s="22"/>
      <c r="N78" s="22"/>
      <c r="O78" s="20"/>
      <c r="P78" s="30"/>
      <c r="Q78" s="22">
        <v>536</v>
      </c>
      <c r="R78" s="22"/>
      <c r="S78" s="22"/>
      <c r="T78" s="20"/>
      <c r="U78" s="30"/>
      <c r="V78" s="22">
        <v>26</v>
      </c>
      <c r="W78" s="22"/>
      <c r="X78" s="22"/>
      <c r="Y78" s="20"/>
      <c r="Z78" s="70"/>
      <c r="AB78" s="100"/>
    </row>
    <row r="79" spans="1:28">
      <c r="A79" s="42">
        <v>40483</v>
      </c>
      <c r="B79" s="22">
        <v>2180</v>
      </c>
      <c r="C79" s="22"/>
      <c r="D79" s="22"/>
      <c r="E79" s="20"/>
      <c r="F79" s="30"/>
      <c r="G79" s="22">
        <v>2737</v>
      </c>
      <c r="H79" s="22"/>
      <c r="I79" s="22"/>
      <c r="J79" s="20"/>
      <c r="K79" s="30"/>
      <c r="L79" s="22">
        <f t="shared" si="1"/>
        <v>4917</v>
      </c>
      <c r="M79" s="22"/>
      <c r="N79" s="22"/>
      <c r="O79" s="20"/>
      <c r="P79" s="30"/>
      <c r="Q79" s="22">
        <v>543</v>
      </c>
      <c r="R79" s="22"/>
      <c r="S79" s="22"/>
      <c r="T79" s="20"/>
      <c r="U79" s="30"/>
      <c r="V79" s="22">
        <v>52</v>
      </c>
      <c r="W79" s="22"/>
      <c r="X79" s="22"/>
      <c r="Y79" s="20"/>
      <c r="Z79" s="70"/>
      <c r="AB79" s="100"/>
    </row>
    <row r="80" spans="1:28">
      <c r="A80" s="42">
        <v>40513</v>
      </c>
      <c r="B80" s="22">
        <v>2103</v>
      </c>
      <c r="C80" s="22"/>
      <c r="D80" s="22"/>
      <c r="E80" s="20"/>
      <c r="F80" s="30"/>
      <c r="G80" s="22">
        <v>2051</v>
      </c>
      <c r="H80" s="22"/>
      <c r="I80" s="22"/>
      <c r="J80" s="20"/>
      <c r="K80" s="30"/>
      <c r="L80" s="22">
        <f t="shared" si="1"/>
        <v>4154</v>
      </c>
      <c r="M80" s="22"/>
      <c r="N80" s="22"/>
      <c r="O80" s="20"/>
      <c r="P80" s="30"/>
      <c r="Q80" s="22">
        <v>592</v>
      </c>
      <c r="R80" s="22"/>
      <c r="S80" s="22"/>
      <c r="T80" s="20"/>
      <c r="U80" s="30"/>
      <c r="V80" s="22">
        <v>19</v>
      </c>
      <c r="W80" s="22"/>
      <c r="X80" s="22"/>
      <c r="Y80" s="20"/>
      <c r="Z80" s="70"/>
      <c r="AB80" s="100"/>
    </row>
    <row r="81" spans="1:28">
      <c r="A81" s="42">
        <v>40544</v>
      </c>
      <c r="B81" s="22">
        <v>1535</v>
      </c>
      <c r="C81" s="22"/>
      <c r="D81" s="22"/>
      <c r="E81" s="20"/>
      <c r="F81" s="30"/>
      <c r="G81" s="22">
        <v>1742</v>
      </c>
      <c r="H81" s="22"/>
      <c r="I81" s="22"/>
      <c r="J81" s="20"/>
      <c r="K81" s="30"/>
      <c r="L81" s="22">
        <f t="shared" si="1"/>
        <v>3277</v>
      </c>
      <c r="M81" s="22"/>
      <c r="N81" s="22"/>
      <c r="O81" s="20"/>
      <c r="P81" s="30"/>
      <c r="Q81" s="22">
        <v>417</v>
      </c>
      <c r="R81" s="22"/>
      <c r="S81" s="22"/>
      <c r="T81" s="20"/>
      <c r="U81" s="30"/>
      <c r="V81" s="22">
        <v>54</v>
      </c>
      <c r="W81" s="22"/>
      <c r="X81" s="22"/>
      <c r="Y81" s="20"/>
      <c r="Z81" s="70"/>
      <c r="AB81" s="100"/>
    </row>
    <row r="82" spans="1:28">
      <c r="A82" s="42">
        <v>40575</v>
      </c>
      <c r="B82" s="22">
        <v>2273</v>
      </c>
      <c r="C82" s="22"/>
      <c r="D82" s="22"/>
      <c r="E82" s="20"/>
      <c r="F82" s="30"/>
      <c r="G82" s="22">
        <v>2333</v>
      </c>
      <c r="H82" s="22"/>
      <c r="I82" s="22"/>
      <c r="J82" s="20"/>
      <c r="K82" s="30"/>
      <c r="L82" s="22">
        <f t="shared" si="1"/>
        <v>4606</v>
      </c>
      <c r="M82" s="22"/>
      <c r="N82" s="22"/>
      <c r="O82" s="20"/>
      <c r="P82" s="30"/>
      <c r="Q82" s="22">
        <v>389</v>
      </c>
      <c r="R82" s="22"/>
      <c r="S82" s="22"/>
      <c r="T82" s="20"/>
      <c r="U82" s="30"/>
      <c r="V82" s="22">
        <v>32</v>
      </c>
      <c r="W82" s="22"/>
      <c r="X82" s="22"/>
      <c r="Y82" s="20"/>
      <c r="Z82" s="70"/>
      <c r="AB82" s="100"/>
    </row>
    <row r="83" spans="1:28">
      <c r="A83" s="42">
        <v>40603</v>
      </c>
      <c r="B83" s="22">
        <v>2322</v>
      </c>
      <c r="C83" s="22"/>
      <c r="D83" s="22"/>
      <c r="E83" s="20"/>
      <c r="F83" s="30"/>
      <c r="G83" s="22">
        <v>2639</v>
      </c>
      <c r="H83" s="22"/>
      <c r="I83" s="22"/>
      <c r="J83" s="20"/>
      <c r="K83" s="30"/>
      <c r="L83" s="22">
        <f t="shared" si="1"/>
        <v>4961</v>
      </c>
      <c r="M83" s="22"/>
      <c r="N83" s="22"/>
      <c r="O83" s="20"/>
      <c r="P83" s="30"/>
      <c r="Q83" s="22">
        <v>536</v>
      </c>
      <c r="R83" s="22"/>
      <c r="S83" s="22"/>
      <c r="T83" s="20"/>
      <c r="U83" s="30"/>
      <c r="V83" s="22">
        <v>37</v>
      </c>
      <c r="W83" s="22"/>
      <c r="X83" s="22"/>
      <c r="Y83" s="20"/>
      <c r="Z83" s="70"/>
      <c r="AB83" s="100"/>
    </row>
    <row r="84" spans="1:28">
      <c r="A84" s="42">
        <v>40634</v>
      </c>
      <c r="B84" s="22">
        <v>2036</v>
      </c>
      <c r="C84" s="22"/>
      <c r="D84" s="22"/>
      <c r="E84" s="20"/>
      <c r="F84" s="30"/>
      <c r="G84" s="22">
        <v>2154</v>
      </c>
      <c r="H84" s="22"/>
      <c r="I84" s="22"/>
      <c r="J84" s="20"/>
      <c r="K84" s="30"/>
      <c r="L84" s="22">
        <f t="shared" si="1"/>
        <v>4190</v>
      </c>
      <c r="M84" s="22"/>
      <c r="N84" s="22"/>
      <c r="O84" s="20"/>
      <c r="P84" s="30"/>
      <c r="Q84" s="22">
        <v>478</v>
      </c>
      <c r="R84" s="22"/>
      <c r="S84" s="22"/>
      <c r="T84" s="20"/>
      <c r="U84" s="30"/>
      <c r="V84" s="22">
        <v>22</v>
      </c>
      <c r="W84" s="22"/>
      <c r="X84" s="22"/>
      <c r="Y84" s="20"/>
      <c r="Z84" s="70"/>
      <c r="AB84" s="100"/>
    </row>
    <row r="85" spans="1:28">
      <c r="A85" s="42">
        <v>40664</v>
      </c>
      <c r="B85" s="22">
        <v>2342</v>
      </c>
      <c r="C85" s="22"/>
      <c r="D85" s="22"/>
      <c r="E85" s="20"/>
      <c r="F85" s="30"/>
      <c r="G85" s="22">
        <v>2657</v>
      </c>
      <c r="H85" s="22"/>
      <c r="I85" s="22"/>
      <c r="J85" s="20"/>
      <c r="K85" s="30"/>
      <c r="L85" s="22">
        <f t="shared" si="1"/>
        <v>4999</v>
      </c>
      <c r="M85" s="22"/>
      <c r="N85" s="22"/>
      <c r="O85" s="20"/>
      <c r="P85" s="30"/>
      <c r="Q85" s="22">
        <v>479</v>
      </c>
      <c r="R85" s="22"/>
      <c r="S85" s="22"/>
      <c r="T85" s="20"/>
      <c r="U85" s="30"/>
      <c r="V85" s="22">
        <v>40</v>
      </c>
      <c r="W85" s="22"/>
      <c r="X85" s="22"/>
      <c r="Y85" s="20"/>
      <c r="Z85" s="70"/>
      <c r="AB85" s="100"/>
    </row>
    <row r="86" spans="1:28">
      <c r="A86" s="42">
        <v>40695</v>
      </c>
      <c r="B86" s="22">
        <v>2185</v>
      </c>
      <c r="C86" s="22"/>
      <c r="D86" s="22"/>
      <c r="E86" s="20"/>
      <c r="F86" s="30"/>
      <c r="G86" s="22">
        <v>2306</v>
      </c>
      <c r="H86" s="22"/>
      <c r="I86" s="22"/>
      <c r="J86" s="20"/>
      <c r="K86" s="30"/>
      <c r="L86" s="22">
        <f t="shared" si="1"/>
        <v>4491</v>
      </c>
      <c r="M86" s="22"/>
      <c r="N86" s="22"/>
      <c r="O86" s="20"/>
      <c r="P86" s="30"/>
      <c r="Q86" s="22">
        <v>541</v>
      </c>
      <c r="R86" s="22"/>
      <c r="S86" s="22"/>
      <c r="T86" s="20"/>
      <c r="U86" s="30"/>
      <c r="V86" s="22">
        <v>42.054588525898808</v>
      </c>
      <c r="W86" s="22"/>
      <c r="X86" s="22"/>
      <c r="Y86" s="20"/>
      <c r="Z86" s="70"/>
      <c r="AB86" s="100"/>
    </row>
    <row r="87" spans="1:28">
      <c r="A87" s="42">
        <v>40725</v>
      </c>
      <c r="B87" s="22">
        <v>2091</v>
      </c>
      <c r="C87" s="22"/>
      <c r="D87" s="22"/>
      <c r="E87" s="20"/>
      <c r="F87" s="30"/>
      <c r="G87" s="22">
        <v>2323</v>
      </c>
      <c r="H87" s="22"/>
      <c r="I87" s="22"/>
      <c r="J87" s="20"/>
      <c r="K87" s="30"/>
      <c r="L87" s="22">
        <f t="shared" si="1"/>
        <v>4414</v>
      </c>
      <c r="M87" s="22"/>
      <c r="N87" s="22"/>
      <c r="O87" s="20"/>
      <c r="P87" s="30"/>
      <c r="Q87" s="22">
        <v>514</v>
      </c>
      <c r="R87" s="22"/>
      <c r="S87" s="22"/>
      <c r="T87" s="20"/>
      <c r="U87" s="30"/>
      <c r="V87" s="22">
        <v>13</v>
      </c>
      <c r="W87" s="22"/>
      <c r="X87" s="22"/>
      <c r="Y87" s="20"/>
      <c r="Z87" s="70"/>
      <c r="AB87" s="100"/>
    </row>
    <row r="88" spans="1:28">
      <c r="A88" s="42">
        <v>40756</v>
      </c>
      <c r="B88" s="22">
        <v>2567</v>
      </c>
      <c r="C88" s="22"/>
      <c r="D88" s="22"/>
      <c r="E88" s="20"/>
      <c r="F88" s="30"/>
      <c r="G88" s="22">
        <v>2557</v>
      </c>
      <c r="H88" s="22"/>
      <c r="I88" s="22"/>
      <c r="J88" s="20"/>
      <c r="K88" s="30"/>
      <c r="L88" s="22">
        <f t="shared" si="1"/>
        <v>5124</v>
      </c>
      <c r="M88" s="22"/>
      <c r="N88" s="22"/>
      <c r="O88" s="20"/>
      <c r="P88" s="30"/>
      <c r="Q88" s="22">
        <v>461</v>
      </c>
      <c r="R88" s="22"/>
      <c r="S88" s="22"/>
      <c r="T88" s="20"/>
      <c r="U88" s="30"/>
      <c r="V88" s="22">
        <v>32</v>
      </c>
      <c r="W88" s="22"/>
      <c r="X88" s="22"/>
      <c r="Y88" s="20"/>
      <c r="Z88" s="70"/>
      <c r="AB88" s="100"/>
    </row>
    <row r="89" spans="1:28">
      <c r="A89" s="42">
        <v>40787</v>
      </c>
      <c r="B89" s="22">
        <v>2535</v>
      </c>
      <c r="C89" s="22"/>
      <c r="D89" s="22"/>
      <c r="E89" s="20"/>
      <c r="F89" s="30"/>
      <c r="G89" s="22">
        <v>2476</v>
      </c>
      <c r="H89" s="22"/>
      <c r="I89" s="22"/>
      <c r="J89" s="20"/>
      <c r="K89" s="30"/>
      <c r="L89" s="22">
        <f t="shared" si="1"/>
        <v>5011</v>
      </c>
      <c r="M89" s="22"/>
      <c r="N89" s="22"/>
      <c r="O89" s="20"/>
      <c r="P89" s="30"/>
      <c r="Q89" s="22">
        <v>592</v>
      </c>
      <c r="R89" s="22"/>
      <c r="S89" s="22"/>
      <c r="T89" s="20"/>
      <c r="U89" s="30"/>
      <c r="V89" s="22">
        <v>40</v>
      </c>
      <c r="W89" s="22"/>
      <c r="X89" s="22"/>
      <c r="Y89" s="20"/>
      <c r="Z89" s="70"/>
      <c r="AB89" s="100"/>
    </row>
    <row r="90" spans="1:28">
      <c r="A90" s="42">
        <v>40817</v>
      </c>
      <c r="B90" s="22">
        <v>2183</v>
      </c>
      <c r="C90" s="22"/>
      <c r="D90" s="22"/>
      <c r="E90" s="20"/>
      <c r="F90" s="30"/>
      <c r="G90" s="22">
        <v>2326</v>
      </c>
      <c r="H90" s="22"/>
      <c r="I90" s="22"/>
      <c r="J90" s="20"/>
      <c r="K90" s="30"/>
      <c r="L90" s="22">
        <f t="shared" si="1"/>
        <v>4509</v>
      </c>
      <c r="M90" s="22"/>
      <c r="N90" s="22"/>
      <c r="O90" s="20"/>
      <c r="P90" s="30"/>
      <c r="Q90" s="22">
        <v>579</v>
      </c>
      <c r="R90" s="22"/>
      <c r="S90" s="22"/>
      <c r="T90" s="20"/>
      <c r="U90" s="30"/>
      <c r="V90" s="22">
        <v>47</v>
      </c>
      <c r="W90" s="22"/>
      <c r="X90" s="22"/>
      <c r="Y90" s="20"/>
      <c r="Z90" s="70"/>
      <c r="AB90" s="100"/>
    </row>
    <row r="91" spans="1:28">
      <c r="A91" s="42">
        <v>40848</v>
      </c>
      <c r="B91" s="22">
        <v>2151</v>
      </c>
      <c r="C91" s="22"/>
      <c r="D91" s="22"/>
      <c r="E91" s="20"/>
      <c r="F91" s="30"/>
      <c r="G91" s="22">
        <v>2494</v>
      </c>
      <c r="H91" s="22"/>
      <c r="I91" s="22"/>
      <c r="J91" s="20"/>
      <c r="K91" s="30"/>
      <c r="L91" s="22">
        <f t="shared" si="1"/>
        <v>4645</v>
      </c>
      <c r="M91" s="22"/>
      <c r="N91" s="22"/>
      <c r="O91" s="20"/>
      <c r="P91" s="30"/>
      <c r="Q91" s="22">
        <v>513</v>
      </c>
      <c r="R91" s="22"/>
      <c r="S91" s="22"/>
      <c r="T91" s="20"/>
      <c r="U91" s="30"/>
      <c r="V91" s="22">
        <v>30</v>
      </c>
      <c r="W91" s="22"/>
      <c r="X91" s="22"/>
      <c r="Y91" s="20"/>
      <c r="Z91" s="70"/>
      <c r="AB91" s="100"/>
    </row>
    <row r="92" spans="1:28">
      <c r="A92" s="42">
        <v>40878</v>
      </c>
      <c r="B92" s="22">
        <v>1717</v>
      </c>
      <c r="C92" s="22"/>
      <c r="D92" s="22"/>
      <c r="E92" s="20"/>
      <c r="F92" s="30"/>
      <c r="G92" s="22">
        <v>1803</v>
      </c>
      <c r="H92" s="22"/>
      <c r="I92" s="22"/>
      <c r="J92" s="20"/>
      <c r="K92" s="30"/>
      <c r="L92" s="22">
        <f t="shared" si="1"/>
        <v>3520</v>
      </c>
      <c r="M92" s="22"/>
      <c r="N92" s="22"/>
      <c r="O92" s="20"/>
      <c r="P92" s="30"/>
      <c r="Q92" s="22">
        <v>621</v>
      </c>
      <c r="R92" s="22"/>
      <c r="S92" s="22"/>
      <c r="T92" s="20"/>
      <c r="U92" s="30"/>
      <c r="V92" s="22">
        <v>56</v>
      </c>
      <c r="W92" s="22"/>
      <c r="X92" s="22"/>
      <c r="Y92" s="20"/>
      <c r="Z92" s="70"/>
      <c r="AB92" s="100"/>
    </row>
    <row r="93" spans="1:28">
      <c r="A93" s="42">
        <v>40909</v>
      </c>
      <c r="B93" s="22">
        <v>1520</v>
      </c>
      <c r="C93" s="22"/>
      <c r="D93" s="22"/>
      <c r="E93" s="20"/>
      <c r="F93" s="30"/>
      <c r="G93" s="22">
        <v>1816</v>
      </c>
      <c r="H93" s="22"/>
      <c r="I93" s="22"/>
      <c r="J93" s="20"/>
      <c r="K93" s="30"/>
      <c r="L93" s="22">
        <f t="shared" si="1"/>
        <v>3336</v>
      </c>
      <c r="M93" s="22"/>
      <c r="N93" s="22"/>
      <c r="O93" s="20"/>
      <c r="P93" s="30"/>
      <c r="Q93" s="22">
        <v>442</v>
      </c>
      <c r="R93" s="22"/>
      <c r="S93" s="22"/>
      <c r="T93" s="20"/>
      <c r="U93" s="30"/>
      <c r="V93" s="22">
        <v>49</v>
      </c>
      <c r="W93" s="22"/>
      <c r="X93" s="22"/>
      <c r="Y93" s="20"/>
      <c r="Z93" s="70"/>
      <c r="AB93" s="100"/>
    </row>
    <row r="94" spans="1:28">
      <c r="A94" s="42">
        <v>40940</v>
      </c>
      <c r="B94" s="22">
        <v>1988</v>
      </c>
      <c r="C94" s="22"/>
      <c r="D94" s="22"/>
      <c r="E94" s="20"/>
      <c r="F94" s="30"/>
      <c r="G94" s="22">
        <v>2218</v>
      </c>
      <c r="H94" s="22"/>
      <c r="I94" s="22"/>
      <c r="J94" s="20"/>
      <c r="K94" s="30"/>
      <c r="L94" s="22">
        <f t="shared" si="1"/>
        <v>4206</v>
      </c>
      <c r="M94" s="22"/>
      <c r="N94" s="22"/>
      <c r="O94" s="20"/>
      <c r="P94" s="30"/>
      <c r="Q94" s="22">
        <v>428</v>
      </c>
      <c r="R94" s="22"/>
      <c r="S94" s="22"/>
      <c r="T94" s="20"/>
      <c r="U94" s="30"/>
      <c r="V94" s="22">
        <v>34</v>
      </c>
      <c r="W94" s="22"/>
      <c r="X94" s="22"/>
      <c r="Y94" s="20"/>
      <c r="Z94" s="70"/>
      <c r="AB94" s="100"/>
    </row>
    <row r="95" spans="1:28">
      <c r="A95" s="42">
        <v>40969</v>
      </c>
      <c r="B95" s="22">
        <v>2004</v>
      </c>
      <c r="C95" s="22"/>
      <c r="D95" s="22"/>
      <c r="E95" s="20"/>
      <c r="F95" s="30"/>
      <c r="G95" s="22">
        <v>2576</v>
      </c>
      <c r="H95" s="22"/>
      <c r="I95" s="22"/>
      <c r="J95" s="20"/>
      <c r="K95" s="30"/>
      <c r="L95" s="22">
        <f t="shared" si="1"/>
        <v>4580</v>
      </c>
      <c r="M95" s="22"/>
      <c r="N95" s="22"/>
      <c r="O95" s="20"/>
      <c r="P95" s="30"/>
      <c r="Q95" s="22">
        <v>630</v>
      </c>
      <c r="R95" s="22"/>
      <c r="S95" s="22"/>
      <c r="T95" s="20"/>
      <c r="U95" s="30"/>
      <c r="V95" s="22">
        <v>23</v>
      </c>
      <c r="W95" s="22"/>
      <c r="X95" s="22"/>
      <c r="Y95" s="20"/>
      <c r="Z95" s="70"/>
      <c r="AB95" s="100"/>
    </row>
    <row r="96" spans="1:28">
      <c r="A96" s="42">
        <v>41000</v>
      </c>
      <c r="B96" s="22">
        <v>1396</v>
      </c>
      <c r="C96" s="22"/>
      <c r="D96" s="22"/>
      <c r="E96" s="20"/>
      <c r="F96" s="30"/>
      <c r="G96" s="22">
        <v>1895</v>
      </c>
      <c r="H96" s="22"/>
      <c r="I96" s="22"/>
      <c r="J96" s="20"/>
      <c r="K96" s="30"/>
      <c r="L96" s="22">
        <f t="shared" si="1"/>
        <v>3291</v>
      </c>
      <c r="M96" s="22"/>
      <c r="N96" s="22"/>
      <c r="O96" s="20"/>
      <c r="P96" s="30"/>
      <c r="Q96" s="22">
        <v>404</v>
      </c>
      <c r="R96" s="22"/>
      <c r="S96" s="22"/>
      <c r="T96" s="20"/>
      <c r="U96" s="30"/>
      <c r="V96" s="22">
        <v>27</v>
      </c>
      <c r="W96" s="22"/>
      <c r="X96" s="22"/>
      <c r="Y96" s="20"/>
      <c r="Z96" s="70"/>
      <c r="AB96" s="100"/>
    </row>
    <row r="97" spans="1:28">
      <c r="A97" s="42">
        <v>41030</v>
      </c>
      <c r="B97" s="22">
        <v>1913</v>
      </c>
      <c r="C97" s="22"/>
      <c r="D97" s="22"/>
      <c r="E97" s="20"/>
      <c r="F97" s="30"/>
      <c r="G97" s="22">
        <v>2711</v>
      </c>
      <c r="H97" s="22"/>
      <c r="I97" s="22"/>
      <c r="J97" s="20"/>
      <c r="K97" s="30"/>
      <c r="L97" s="22">
        <f t="shared" si="1"/>
        <v>4624</v>
      </c>
      <c r="M97" s="22"/>
      <c r="N97" s="22"/>
      <c r="O97" s="20"/>
      <c r="P97" s="30"/>
      <c r="Q97" s="22">
        <v>537</v>
      </c>
      <c r="R97" s="22"/>
      <c r="S97" s="22"/>
      <c r="T97" s="20"/>
      <c r="U97" s="30"/>
      <c r="V97" s="22">
        <v>33</v>
      </c>
      <c r="W97" s="22"/>
      <c r="X97" s="22"/>
      <c r="Y97" s="20"/>
      <c r="Z97" s="70"/>
      <c r="AB97" s="100"/>
    </row>
    <row r="98" spans="1:28">
      <c r="A98" s="42">
        <v>41061</v>
      </c>
      <c r="B98" s="22">
        <v>1506</v>
      </c>
      <c r="C98" s="22"/>
      <c r="D98" s="22"/>
      <c r="E98" s="20"/>
      <c r="F98" s="30"/>
      <c r="G98" s="22">
        <v>2456</v>
      </c>
      <c r="H98" s="22"/>
      <c r="I98" s="22"/>
      <c r="J98" s="20"/>
      <c r="K98" s="30"/>
      <c r="L98" s="22">
        <f t="shared" si="1"/>
        <v>3962</v>
      </c>
      <c r="M98" s="22"/>
      <c r="N98" s="22"/>
      <c r="O98" s="20"/>
      <c r="P98" s="30"/>
      <c r="Q98" s="22">
        <v>528</v>
      </c>
      <c r="R98" s="22"/>
      <c r="S98" s="22"/>
      <c r="T98" s="20"/>
      <c r="U98" s="30"/>
      <c r="V98" s="22">
        <v>31</v>
      </c>
      <c r="W98" s="22"/>
      <c r="X98" s="22"/>
      <c r="Y98" s="20"/>
      <c r="Z98" s="70"/>
      <c r="AB98" s="100"/>
    </row>
    <row r="99" spans="1:28">
      <c r="A99" s="42">
        <v>41091</v>
      </c>
      <c r="B99" s="22">
        <v>1538</v>
      </c>
      <c r="C99" s="22"/>
      <c r="D99" s="22"/>
      <c r="E99" s="20"/>
      <c r="F99" s="30"/>
      <c r="G99" s="22">
        <v>2446</v>
      </c>
      <c r="H99" s="22"/>
      <c r="I99" s="22"/>
      <c r="J99" s="20"/>
      <c r="K99" s="30"/>
      <c r="L99" s="22">
        <f t="shared" si="1"/>
        <v>3984</v>
      </c>
      <c r="M99" s="22"/>
      <c r="N99" s="22"/>
      <c r="O99" s="20"/>
      <c r="P99" s="30"/>
      <c r="Q99" s="22">
        <v>507</v>
      </c>
      <c r="R99" s="22"/>
      <c r="S99" s="22"/>
      <c r="T99" s="20"/>
      <c r="U99" s="30"/>
      <c r="V99" s="22">
        <v>39</v>
      </c>
      <c r="W99" s="22"/>
      <c r="X99" s="22"/>
      <c r="Y99" s="20"/>
      <c r="Z99" s="70"/>
      <c r="AB99" s="100"/>
    </row>
    <row r="100" spans="1:28">
      <c r="A100" s="42">
        <v>41122</v>
      </c>
      <c r="B100" s="22">
        <v>1637</v>
      </c>
      <c r="C100" s="22"/>
      <c r="D100" s="22"/>
      <c r="E100" s="20"/>
      <c r="F100" s="30"/>
      <c r="G100" s="22">
        <v>2782</v>
      </c>
      <c r="H100" s="22"/>
      <c r="I100" s="22"/>
      <c r="J100" s="20"/>
      <c r="K100" s="30"/>
      <c r="L100" s="22">
        <f t="shared" si="1"/>
        <v>4419</v>
      </c>
      <c r="M100" s="22"/>
      <c r="N100" s="22"/>
      <c r="O100" s="20"/>
      <c r="P100" s="30"/>
      <c r="Q100" s="22">
        <v>566</v>
      </c>
      <c r="R100" s="22"/>
      <c r="S100" s="22"/>
      <c r="T100" s="20"/>
      <c r="U100" s="30"/>
      <c r="V100" s="22">
        <v>16</v>
      </c>
      <c r="W100" s="22"/>
      <c r="X100" s="22"/>
      <c r="Y100" s="20"/>
      <c r="Z100" s="70"/>
      <c r="AB100" s="100"/>
    </row>
    <row r="101" spans="1:28">
      <c r="A101" s="42">
        <v>41153</v>
      </c>
      <c r="B101" s="22">
        <v>1600</v>
      </c>
      <c r="C101" s="22"/>
      <c r="D101" s="22"/>
      <c r="E101" s="20"/>
      <c r="F101" s="30"/>
      <c r="G101" s="22">
        <v>2296</v>
      </c>
      <c r="H101" s="22"/>
      <c r="I101" s="22"/>
      <c r="J101" s="20"/>
      <c r="K101" s="30"/>
      <c r="L101" s="22">
        <f t="shared" si="1"/>
        <v>3896</v>
      </c>
      <c r="M101" s="22"/>
      <c r="N101" s="22"/>
      <c r="O101" s="20"/>
      <c r="P101" s="30"/>
      <c r="Q101" s="22">
        <v>559</v>
      </c>
      <c r="R101" s="22"/>
      <c r="S101" s="22"/>
      <c r="T101" s="20"/>
      <c r="U101" s="30"/>
      <c r="V101" s="22">
        <v>28</v>
      </c>
      <c r="W101" s="22"/>
      <c r="X101" s="22"/>
      <c r="Y101" s="20"/>
      <c r="Z101" s="70"/>
      <c r="AB101" s="100"/>
    </row>
    <row r="102" spans="1:28">
      <c r="A102" s="42">
        <v>41183</v>
      </c>
      <c r="B102" s="22">
        <v>1717</v>
      </c>
      <c r="C102" s="22"/>
      <c r="D102" s="22"/>
      <c r="E102" s="20"/>
      <c r="F102" s="30"/>
      <c r="G102" s="22">
        <v>2346</v>
      </c>
      <c r="H102" s="22"/>
      <c r="I102" s="22"/>
      <c r="J102" s="20"/>
      <c r="K102" s="30"/>
      <c r="L102" s="22">
        <f t="shared" si="1"/>
        <v>4063</v>
      </c>
      <c r="M102" s="22"/>
      <c r="N102" s="22"/>
      <c r="O102" s="20"/>
      <c r="P102" s="30"/>
      <c r="Q102" s="22">
        <v>468</v>
      </c>
      <c r="R102" s="22"/>
      <c r="S102" s="22"/>
      <c r="T102" s="20"/>
      <c r="U102" s="30"/>
      <c r="V102" s="22">
        <v>31</v>
      </c>
      <c r="W102" s="22"/>
      <c r="X102" s="22"/>
      <c r="Y102" s="20"/>
      <c r="Z102" s="70"/>
      <c r="AB102" s="100"/>
    </row>
    <row r="103" spans="1:28">
      <c r="A103" s="42">
        <v>41214</v>
      </c>
      <c r="B103" s="22">
        <v>1681</v>
      </c>
      <c r="C103" s="22"/>
      <c r="D103" s="22"/>
      <c r="E103" s="20"/>
      <c r="F103" s="30"/>
      <c r="G103" s="22">
        <v>2520</v>
      </c>
      <c r="H103" s="22"/>
      <c r="I103" s="22"/>
      <c r="J103" s="20"/>
      <c r="K103" s="30"/>
      <c r="L103" s="22">
        <f t="shared" si="1"/>
        <v>4201</v>
      </c>
      <c r="M103" s="22"/>
      <c r="N103" s="22"/>
      <c r="O103" s="20"/>
      <c r="P103" s="30"/>
      <c r="Q103" s="22">
        <v>460</v>
      </c>
      <c r="R103" s="22"/>
      <c r="S103" s="22"/>
      <c r="T103" s="20"/>
      <c r="U103" s="30"/>
      <c r="V103" s="22">
        <v>25</v>
      </c>
      <c r="W103" s="22"/>
      <c r="X103" s="22"/>
      <c r="Y103" s="20"/>
      <c r="Z103" s="70"/>
      <c r="AB103" s="100"/>
    </row>
    <row r="104" spans="1:28">
      <c r="A104" s="42">
        <v>41244</v>
      </c>
      <c r="B104" s="22">
        <v>1229</v>
      </c>
      <c r="C104" s="22"/>
      <c r="D104" s="22"/>
      <c r="E104" s="20"/>
      <c r="F104" s="30"/>
      <c r="G104" s="22">
        <v>1806</v>
      </c>
      <c r="H104" s="22"/>
      <c r="I104" s="22"/>
      <c r="J104" s="20"/>
      <c r="K104" s="30"/>
      <c r="L104" s="22">
        <f t="shared" si="1"/>
        <v>3035</v>
      </c>
      <c r="M104" s="22"/>
      <c r="N104" s="22"/>
      <c r="O104" s="20"/>
      <c r="P104" s="30"/>
      <c r="Q104" s="22">
        <v>555</v>
      </c>
      <c r="R104" s="22"/>
      <c r="S104" s="22"/>
      <c r="T104" s="20"/>
      <c r="U104" s="30"/>
      <c r="V104" s="22">
        <v>21</v>
      </c>
      <c r="W104" s="22"/>
      <c r="X104" s="22"/>
      <c r="Y104" s="20"/>
      <c r="Z104" s="70"/>
      <c r="AB104" s="100"/>
    </row>
    <row r="105" spans="1:28">
      <c r="A105" s="42">
        <v>41275</v>
      </c>
      <c r="B105" s="22">
        <v>1412</v>
      </c>
      <c r="C105" s="22"/>
      <c r="D105" s="22"/>
      <c r="E105" s="20"/>
      <c r="F105" s="30"/>
      <c r="G105" s="22">
        <v>2049</v>
      </c>
      <c r="H105" s="22"/>
      <c r="I105" s="22"/>
      <c r="J105" s="20"/>
      <c r="K105" s="30"/>
      <c r="L105" s="22">
        <f t="shared" si="1"/>
        <v>3461</v>
      </c>
      <c r="M105" s="22"/>
      <c r="N105" s="22"/>
      <c r="O105" s="20"/>
      <c r="P105" s="30"/>
      <c r="Q105" s="22">
        <v>428</v>
      </c>
      <c r="R105" s="22"/>
      <c r="S105" s="22"/>
      <c r="T105" s="20"/>
      <c r="U105" s="30"/>
      <c r="V105" s="22">
        <v>41</v>
      </c>
      <c r="W105" s="22"/>
      <c r="X105" s="22"/>
      <c r="Y105" s="20"/>
      <c r="Z105" s="70"/>
      <c r="AB105" s="100"/>
    </row>
    <row r="106" spans="1:28">
      <c r="A106" s="42">
        <v>41306</v>
      </c>
      <c r="B106" s="22">
        <v>1583</v>
      </c>
      <c r="C106" s="22"/>
      <c r="D106" s="22"/>
      <c r="E106" s="20"/>
      <c r="F106" s="30"/>
      <c r="G106" s="22">
        <v>2126</v>
      </c>
      <c r="H106" s="22"/>
      <c r="I106" s="22"/>
      <c r="J106" s="20"/>
      <c r="K106" s="30"/>
      <c r="L106" s="22">
        <f t="shared" si="1"/>
        <v>3709</v>
      </c>
      <c r="M106" s="22"/>
      <c r="N106" s="22"/>
      <c r="O106" s="20"/>
      <c r="P106" s="30"/>
      <c r="Q106" s="22">
        <v>439</v>
      </c>
      <c r="R106" s="22"/>
      <c r="S106" s="22"/>
      <c r="T106" s="20"/>
      <c r="U106" s="30"/>
      <c r="V106" s="22">
        <v>20</v>
      </c>
      <c r="W106" s="22"/>
      <c r="X106" s="22"/>
      <c r="Y106" s="20"/>
      <c r="Z106" s="70"/>
      <c r="AB106" s="100"/>
    </row>
    <row r="107" spans="1:28">
      <c r="A107" s="42">
        <v>41334</v>
      </c>
      <c r="B107" s="22">
        <v>1539</v>
      </c>
      <c r="C107" s="22"/>
      <c r="D107" s="22"/>
      <c r="E107" s="20"/>
      <c r="F107" s="30"/>
      <c r="G107" s="22">
        <v>2218</v>
      </c>
      <c r="H107" s="22"/>
      <c r="I107" s="22"/>
      <c r="J107" s="20"/>
      <c r="K107" s="30"/>
      <c r="L107" s="22">
        <f t="shared" si="1"/>
        <v>3757</v>
      </c>
      <c r="M107" s="22"/>
      <c r="N107" s="22"/>
      <c r="O107" s="20"/>
      <c r="P107" s="30"/>
      <c r="Q107" s="22">
        <v>516</v>
      </c>
      <c r="R107" s="22"/>
      <c r="S107" s="22"/>
      <c r="T107" s="20"/>
      <c r="U107" s="30"/>
      <c r="V107" s="22">
        <v>26</v>
      </c>
      <c r="W107" s="22"/>
      <c r="X107" s="22"/>
      <c r="Y107" s="20"/>
      <c r="Z107" s="70"/>
      <c r="AB107" s="100"/>
    </row>
    <row r="108" spans="1:28">
      <c r="A108" s="42">
        <v>41365</v>
      </c>
      <c r="B108" s="22">
        <v>1475</v>
      </c>
      <c r="C108" s="22"/>
      <c r="D108" s="22"/>
      <c r="E108" s="20"/>
      <c r="F108" s="30"/>
      <c r="G108" s="22">
        <v>2365</v>
      </c>
      <c r="H108" s="22"/>
      <c r="I108" s="22"/>
      <c r="J108" s="20"/>
      <c r="K108" s="30"/>
      <c r="L108" s="22">
        <f t="shared" si="1"/>
        <v>3840</v>
      </c>
      <c r="M108" s="22"/>
      <c r="N108" s="22"/>
      <c r="O108" s="20"/>
      <c r="P108" s="30"/>
      <c r="Q108" s="22">
        <v>455</v>
      </c>
      <c r="R108" s="22"/>
      <c r="S108" s="22"/>
      <c r="T108" s="20"/>
      <c r="U108" s="30"/>
      <c r="V108" s="22">
        <v>21</v>
      </c>
      <c r="W108" s="22"/>
      <c r="X108" s="22"/>
      <c r="Y108" s="20"/>
      <c r="Z108" s="70"/>
      <c r="AB108" s="100"/>
    </row>
    <row r="109" spans="1:28">
      <c r="A109" s="42">
        <v>41395</v>
      </c>
      <c r="B109" s="22">
        <v>1725</v>
      </c>
      <c r="C109" s="22"/>
      <c r="D109" s="22"/>
      <c r="E109" s="20"/>
      <c r="F109" s="30"/>
      <c r="G109" s="22">
        <v>2485</v>
      </c>
      <c r="H109" s="22"/>
      <c r="I109" s="22"/>
      <c r="J109" s="20"/>
      <c r="K109" s="30"/>
      <c r="L109" s="22">
        <f t="shared" si="1"/>
        <v>4210</v>
      </c>
      <c r="M109" s="22"/>
      <c r="N109" s="22"/>
      <c r="O109" s="20"/>
      <c r="P109" s="30"/>
      <c r="Q109" s="22">
        <v>594</v>
      </c>
      <c r="R109" s="22"/>
      <c r="S109" s="22"/>
      <c r="T109" s="20"/>
      <c r="U109" s="30"/>
      <c r="V109" s="22">
        <v>16</v>
      </c>
      <c r="W109" s="22"/>
      <c r="X109" s="22"/>
      <c r="Y109" s="20"/>
      <c r="Z109" s="70"/>
      <c r="AB109" s="100"/>
    </row>
    <row r="110" spans="1:28">
      <c r="A110" s="42">
        <v>41426</v>
      </c>
      <c r="B110" s="22">
        <v>1530</v>
      </c>
      <c r="C110" s="22"/>
      <c r="D110" s="22"/>
      <c r="E110" s="20"/>
      <c r="F110" s="30"/>
      <c r="G110" s="22">
        <v>2149</v>
      </c>
      <c r="H110" s="22"/>
      <c r="I110" s="22"/>
      <c r="J110" s="20"/>
      <c r="K110" s="30"/>
      <c r="L110" s="22">
        <f t="shared" si="1"/>
        <v>3679</v>
      </c>
      <c r="M110" s="22"/>
      <c r="N110" s="22"/>
      <c r="O110" s="20"/>
      <c r="P110" s="30"/>
      <c r="Q110" s="22">
        <v>425</v>
      </c>
      <c r="R110" s="22"/>
      <c r="S110" s="22"/>
      <c r="T110" s="20"/>
      <c r="U110" s="30"/>
      <c r="V110" s="22">
        <v>35</v>
      </c>
      <c r="W110" s="22"/>
      <c r="X110" s="22"/>
      <c r="Y110" s="20"/>
      <c r="Z110" s="70"/>
      <c r="AB110" s="100"/>
    </row>
    <row r="111" spans="1:28">
      <c r="A111" s="42">
        <v>41456</v>
      </c>
      <c r="B111" s="22">
        <v>1711</v>
      </c>
      <c r="C111" s="75"/>
      <c r="D111" s="75"/>
      <c r="E111" s="20"/>
      <c r="F111" s="30"/>
      <c r="G111" s="22">
        <v>2414</v>
      </c>
      <c r="H111" s="75"/>
      <c r="I111" s="75"/>
      <c r="J111" s="20"/>
      <c r="K111" s="30"/>
      <c r="L111" s="22">
        <f t="shared" si="1"/>
        <v>4125</v>
      </c>
      <c r="M111" s="75"/>
      <c r="N111" s="75"/>
      <c r="O111" s="20"/>
      <c r="P111" s="30"/>
      <c r="Q111" s="22">
        <v>492</v>
      </c>
      <c r="R111" s="75"/>
      <c r="S111" s="75"/>
      <c r="T111" s="20"/>
      <c r="U111" s="30"/>
      <c r="V111" s="22">
        <v>24</v>
      </c>
      <c r="W111" s="75"/>
      <c r="X111" s="75"/>
      <c r="Y111" s="20"/>
      <c r="Z111" s="70"/>
      <c r="AB111" s="100"/>
    </row>
    <row r="112" spans="1:28" s="9" customFormat="1">
      <c r="A112" s="42">
        <v>41487</v>
      </c>
      <c r="B112" s="22">
        <v>1379</v>
      </c>
      <c r="C112" s="76"/>
      <c r="D112" s="76"/>
      <c r="E112" s="20"/>
      <c r="F112" s="30"/>
      <c r="G112" s="22">
        <v>2250</v>
      </c>
      <c r="H112" s="76"/>
      <c r="I112" s="76"/>
      <c r="J112" s="20"/>
      <c r="K112" s="30"/>
      <c r="L112" s="20">
        <f t="shared" si="1"/>
        <v>3629</v>
      </c>
      <c r="M112" s="76"/>
      <c r="N112" s="75"/>
      <c r="O112" s="20"/>
      <c r="P112" s="30"/>
      <c r="Q112" s="20">
        <v>545</v>
      </c>
      <c r="R112" s="76"/>
      <c r="S112" s="76"/>
      <c r="T112" s="20"/>
      <c r="U112" s="30"/>
      <c r="V112" s="20">
        <v>18</v>
      </c>
      <c r="W112" s="76"/>
      <c r="X112" s="76"/>
      <c r="Y112" s="20"/>
      <c r="Z112" s="70"/>
      <c r="AB112" s="100"/>
    </row>
    <row r="113" spans="1:28">
      <c r="A113" s="42">
        <v>41518</v>
      </c>
      <c r="B113" s="22">
        <v>1273</v>
      </c>
      <c r="C113" s="20"/>
      <c r="D113" s="20"/>
      <c r="E113" s="9"/>
      <c r="F113" s="70"/>
      <c r="G113" s="22">
        <v>2007</v>
      </c>
      <c r="H113" s="20"/>
      <c r="I113" s="20"/>
      <c r="J113" s="9"/>
      <c r="K113" s="70"/>
      <c r="L113" s="22">
        <f t="shared" si="1"/>
        <v>3280</v>
      </c>
      <c r="M113" s="22"/>
      <c r="N113" s="22"/>
      <c r="O113" s="20"/>
      <c r="P113" s="30"/>
      <c r="Q113" s="22">
        <v>491</v>
      </c>
      <c r="R113" s="20"/>
      <c r="S113" s="20"/>
      <c r="T113" s="9"/>
      <c r="U113" s="70"/>
      <c r="V113" s="22">
        <v>25</v>
      </c>
      <c r="W113" s="20"/>
      <c r="X113" s="20"/>
      <c r="Y113" s="9"/>
      <c r="Z113" s="70"/>
      <c r="AB113" s="100"/>
    </row>
    <row r="114" spans="1:28">
      <c r="A114" s="42">
        <v>41548</v>
      </c>
      <c r="B114" s="22">
        <v>1397</v>
      </c>
      <c r="C114" s="20"/>
      <c r="D114" s="20"/>
      <c r="E114" s="9"/>
      <c r="F114" s="70"/>
      <c r="G114" s="22">
        <v>2048</v>
      </c>
      <c r="H114" s="20"/>
      <c r="I114" s="20"/>
      <c r="J114" s="9"/>
      <c r="K114" s="70"/>
      <c r="L114" s="22">
        <f t="shared" si="1"/>
        <v>3445</v>
      </c>
      <c r="M114" s="22"/>
      <c r="N114" s="22"/>
      <c r="O114" s="20"/>
      <c r="P114" s="30"/>
      <c r="Q114" s="22">
        <v>488</v>
      </c>
      <c r="R114" s="20"/>
      <c r="S114" s="20"/>
      <c r="T114" s="9"/>
      <c r="U114" s="70"/>
      <c r="V114" s="22">
        <v>31</v>
      </c>
      <c r="W114" s="20"/>
      <c r="X114" s="20"/>
      <c r="Y114" s="9"/>
      <c r="Z114" s="70"/>
      <c r="AB114" s="100"/>
    </row>
    <row r="115" spans="1:28">
      <c r="A115" s="42">
        <v>41579</v>
      </c>
      <c r="B115" s="22">
        <v>1203</v>
      </c>
      <c r="C115" s="20"/>
      <c r="D115" s="20"/>
      <c r="E115" s="9"/>
      <c r="F115" s="70"/>
      <c r="G115" s="22">
        <v>2100</v>
      </c>
      <c r="H115" s="20"/>
      <c r="I115" s="20"/>
      <c r="J115" s="9"/>
      <c r="K115" s="70"/>
      <c r="L115" s="22">
        <f t="shared" si="1"/>
        <v>3303</v>
      </c>
      <c r="M115" s="22"/>
      <c r="N115" s="22"/>
      <c r="O115" s="20"/>
      <c r="P115" s="30"/>
      <c r="Q115" s="22">
        <v>534</v>
      </c>
      <c r="R115" s="20"/>
      <c r="S115" s="20"/>
      <c r="T115" s="9"/>
      <c r="U115" s="70"/>
      <c r="V115" s="22">
        <v>17</v>
      </c>
      <c r="W115" s="20"/>
      <c r="X115" s="20"/>
      <c r="Y115" s="9"/>
      <c r="Z115" s="70"/>
      <c r="AB115" s="100"/>
    </row>
    <row r="116" spans="1:28">
      <c r="A116" s="42">
        <v>41609</v>
      </c>
      <c r="B116" s="22">
        <v>1062</v>
      </c>
      <c r="C116" s="20"/>
      <c r="D116" s="20"/>
      <c r="E116" s="9"/>
      <c r="F116" s="70"/>
      <c r="G116" s="22">
        <v>1394</v>
      </c>
      <c r="H116" s="20"/>
      <c r="I116" s="20"/>
      <c r="J116" s="9"/>
      <c r="K116" s="70"/>
      <c r="L116" s="22">
        <f t="shared" si="1"/>
        <v>2456</v>
      </c>
      <c r="M116" s="22"/>
      <c r="N116" s="22"/>
      <c r="O116" s="20"/>
      <c r="P116" s="30"/>
      <c r="Q116" s="22">
        <v>536</v>
      </c>
      <c r="R116" s="20"/>
      <c r="S116" s="20"/>
      <c r="T116" s="9"/>
      <c r="U116" s="70"/>
      <c r="V116" s="22">
        <v>15</v>
      </c>
      <c r="W116" s="20"/>
      <c r="X116" s="20"/>
      <c r="Y116" s="9"/>
      <c r="Z116" s="70"/>
      <c r="AB116" s="100"/>
    </row>
    <row r="117" spans="1:28">
      <c r="A117" s="42">
        <v>41640</v>
      </c>
      <c r="B117" s="22">
        <v>1205</v>
      </c>
      <c r="C117" s="20"/>
      <c r="D117" s="20"/>
      <c r="E117" s="9"/>
      <c r="F117" s="70"/>
      <c r="G117" s="22">
        <v>1711</v>
      </c>
      <c r="H117" s="20"/>
      <c r="I117" s="20"/>
      <c r="J117" s="9"/>
      <c r="K117" s="70"/>
      <c r="L117" s="22">
        <f t="shared" si="1"/>
        <v>2916</v>
      </c>
      <c r="M117" s="22"/>
      <c r="N117" s="22"/>
      <c r="O117" s="20"/>
      <c r="P117" s="30"/>
      <c r="Q117" s="22">
        <v>459</v>
      </c>
      <c r="R117" s="20"/>
      <c r="S117" s="20"/>
      <c r="T117" s="9"/>
      <c r="U117" s="70"/>
      <c r="V117" s="22">
        <v>48</v>
      </c>
      <c r="W117" s="20"/>
      <c r="X117" s="20"/>
      <c r="Y117" s="9"/>
      <c r="Z117" s="70"/>
      <c r="AB117" s="100"/>
    </row>
    <row r="118" spans="1:28">
      <c r="A118" s="42">
        <v>41671</v>
      </c>
      <c r="B118" s="22">
        <v>1231</v>
      </c>
      <c r="C118" s="20"/>
      <c r="D118" s="20"/>
      <c r="E118" s="9"/>
      <c r="F118" s="70"/>
      <c r="G118" s="22">
        <v>1710</v>
      </c>
      <c r="H118" s="20"/>
      <c r="I118" s="20"/>
      <c r="J118" s="9"/>
      <c r="K118" s="70"/>
      <c r="L118" s="22">
        <f t="shared" si="1"/>
        <v>2941</v>
      </c>
      <c r="M118" s="22"/>
      <c r="N118" s="22"/>
      <c r="O118" s="20"/>
      <c r="P118" s="30"/>
      <c r="Q118" s="22">
        <v>518</v>
      </c>
      <c r="R118" s="20"/>
      <c r="S118" s="20"/>
      <c r="T118" s="9"/>
      <c r="U118" s="70"/>
      <c r="V118" s="22">
        <v>27</v>
      </c>
      <c r="W118" s="20"/>
      <c r="X118" s="20"/>
      <c r="Y118" s="9"/>
      <c r="Z118" s="70"/>
      <c r="AB118" s="100"/>
    </row>
    <row r="119" spans="1:28">
      <c r="A119" s="42">
        <v>41699</v>
      </c>
      <c r="B119" s="22">
        <v>1305</v>
      </c>
      <c r="C119" s="20"/>
      <c r="D119" s="20"/>
      <c r="E119" s="9"/>
      <c r="F119" s="70"/>
      <c r="G119" s="22">
        <v>2038</v>
      </c>
      <c r="H119" s="20"/>
      <c r="I119" s="20"/>
      <c r="J119" s="9"/>
      <c r="K119" s="70"/>
      <c r="L119" s="22">
        <f t="shared" si="1"/>
        <v>3343</v>
      </c>
      <c r="M119" s="22"/>
      <c r="N119" s="22"/>
      <c r="O119" s="20"/>
      <c r="P119" s="30"/>
      <c r="Q119" s="22">
        <v>437</v>
      </c>
      <c r="R119" s="20"/>
      <c r="S119" s="20"/>
      <c r="T119" s="9"/>
      <c r="U119" s="70"/>
      <c r="V119" s="22">
        <v>26</v>
      </c>
      <c r="W119" s="20"/>
      <c r="X119" s="20"/>
      <c r="Y119" s="9"/>
      <c r="Z119" s="70"/>
      <c r="AB119" s="100"/>
    </row>
    <row r="120" spans="1:28">
      <c r="A120" s="42">
        <v>41730</v>
      </c>
      <c r="B120" s="22">
        <v>1318</v>
      </c>
      <c r="C120" s="20"/>
      <c r="D120" s="20"/>
      <c r="E120" s="9"/>
      <c r="F120" s="70"/>
      <c r="G120" s="22">
        <v>1812</v>
      </c>
      <c r="H120" s="20"/>
      <c r="I120" s="20"/>
      <c r="J120" s="9"/>
      <c r="K120" s="70"/>
      <c r="L120" s="22">
        <f t="shared" si="1"/>
        <v>3130</v>
      </c>
      <c r="M120" s="22"/>
      <c r="N120" s="22"/>
      <c r="O120" s="20"/>
      <c r="P120" s="30"/>
      <c r="Q120" s="22">
        <v>518</v>
      </c>
      <c r="R120" s="20"/>
      <c r="S120" s="20"/>
      <c r="T120" s="9"/>
      <c r="U120" s="70"/>
      <c r="V120" s="22">
        <v>30</v>
      </c>
      <c r="W120" s="20"/>
      <c r="X120" s="20"/>
      <c r="Y120" s="9"/>
      <c r="Z120" s="70"/>
      <c r="AB120" s="100"/>
    </row>
    <row r="121" spans="1:28">
      <c r="A121" s="42">
        <v>41760</v>
      </c>
      <c r="B121" s="22">
        <v>1378</v>
      </c>
      <c r="C121" s="20"/>
      <c r="D121" s="20"/>
      <c r="E121" s="9"/>
      <c r="F121" s="70"/>
      <c r="G121" s="22">
        <v>2149</v>
      </c>
      <c r="H121" s="20"/>
      <c r="I121" s="20"/>
      <c r="J121" s="9"/>
      <c r="K121" s="70"/>
      <c r="L121" s="22">
        <f t="shared" si="1"/>
        <v>3527</v>
      </c>
      <c r="M121" s="22"/>
      <c r="N121" s="22"/>
      <c r="O121" s="20"/>
      <c r="P121" s="30"/>
      <c r="Q121" s="22">
        <v>605</v>
      </c>
      <c r="R121" s="20"/>
      <c r="S121" s="20"/>
      <c r="T121" s="9"/>
      <c r="U121" s="70"/>
      <c r="V121" s="22">
        <v>23</v>
      </c>
      <c r="W121" s="20"/>
      <c r="X121" s="20"/>
      <c r="Y121" s="9"/>
      <c r="Z121" s="70"/>
      <c r="AB121" s="100"/>
    </row>
    <row r="122" spans="1:28">
      <c r="A122" s="42">
        <v>41791</v>
      </c>
      <c r="B122" s="22">
        <v>1172</v>
      </c>
      <c r="C122" s="20"/>
      <c r="D122" s="20"/>
      <c r="E122" s="9"/>
      <c r="F122" s="70"/>
      <c r="G122" s="22">
        <v>1999</v>
      </c>
      <c r="H122" s="20"/>
      <c r="I122" s="20"/>
      <c r="J122" s="9"/>
      <c r="K122" s="70"/>
      <c r="L122" s="22">
        <f t="shared" si="1"/>
        <v>3171</v>
      </c>
      <c r="M122" s="22"/>
      <c r="N122" s="22"/>
      <c r="O122" s="20"/>
      <c r="P122" s="30"/>
      <c r="Q122" s="22">
        <v>434</v>
      </c>
      <c r="R122" s="20"/>
      <c r="S122" s="20"/>
      <c r="T122" s="9"/>
      <c r="U122" s="70"/>
      <c r="V122" s="22">
        <v>23</v>
      </c>
      <c r="W122" s="20"/>
      <c r="X122" s="20"/>
      <c r="Y122" s="9"/>
      <c r="Z122" s="70"/>
      <c r="AB122" s="100"/>
    </row>
    <row r="123" spans="1:28">
      <c r="A123" s="42">
        <v>41821</v>
      </c>
      <c r="B123" s="22">
        <v>1392</v>
      </c>
      <c r="C123" s="90"/>
      <c r="D123" s="20"/>
      <c r="E123" s="89"/>
      <c r="F123" s="71"/>
      <c r="G123" s="22">
        <v>2269</v>
      </c>
      <c r="H123" s="90"/>
      <c r="I123" s="20"/>
      <c r="J123" s="89"/>
      <c r="K123" s="71"/>
      <c r="L123" s="22">
        <f t="shared" si="1"/>
        <v>3661</v>
      </c>
      <c r="M123" s="119"/>
      <c r="N123" s="22"/>
      <c r="O123" s="90"/>
      <c r="P123" s="93"/>
      <c r="Q123" s="22">
        <v>550</v>
      </c>
      <c r="R123" s="90"/>
      <c r="S123" s="20"/>
      <c r="T123" s="91"/>
      <c r="U123" s="94"/>
      <c r="V123" s="22">
        <v>28</v>
      </c>
      <c r="W123" s="90"/>
      <c r="X123" s="20"/>
      <c r="Y123" s="91"/>
      <c r="Z123" s="70"/>
      <c r="AB123" s="100"/>
    </row>
    <row r="124" spans="1:28">
      <c r="A124" s="42">
        <v>41852</v>
      </c>
      <c r="B124" s="22">
        <v>1380</v>
      </c>
      <c r="C124" s="90"/>
      <c r="D124" s="20"/>
      <c r="E124" s="89"/>
      <c r="F124" s="71"/>
      <c r="G124" s="22">
        <v>2076</v>
      </c>
      <c r="H124" s="90"/>
      <c r="I124" s="20"/>
      <c r="J124" s="89"/>
      <c r="K124" s="71"/>
      <c r="L124" s="22">
        <f t="shared" si="1"/>
        <v>3456</v>
      </c>
      <c r="M124" s="119"/>
      <c r="N124" s="22"/>
      <c r="O124" s="90"/>
      <c r="P124" s="93"/>
      <c r="Q124" s="22">
        <v>575</v>
      </c>
      <c r="R124" s="90"/>
      <c r="S124" s="20"/>
      <c r="T124" s="91"/>
      <c r="U124" s="94"/>
      <c r="V124" s="22">
        <v>34</v>
      </c>
      <c r="W124" s="90"/>
      <c r="X124" s="20"/>
      <c r="Y124" s="91"/>
      <c r="Z124" s="70"/>
      <c r="AB124" s="100"/>
    </row>
    <row r="125" spans="1:28" s="9" customFormat="1">
      <c r="A125" s="42">
        <v>41883</v>
      </c>
      <c r="B125" s="22">
        <v>1448</v>
      </c>
      <c r="C125" s="90"/>
      <c r="D125" s="20"/>
      <c r="E125" s="89"/>
      <c r="F125" s="71"/>
      <c r="G125" s="22">
        <v>2133</v>
      </c>
      <c r="H125" s="90"/>
      <c r="I125" s="20"/>
      <c r="J125" s="89"/>
      <c r="K125" s="71"/>
      <c r="L125" s="20">
        <f t="shared" si="1"/>
        <v>3581</v>
      </c>
      <c r="M125" s="90"/>
      <c r="N125" s="20"/>
      <c r="O125" s="90"/>
      <c r="P125" s="93"/>
      <c r="Q125" s="20">
        <v>451</v>
      </c>
      <c r="R125" s="90"/>
      <c r="S125" s="20"/>
      <c r="T125" s="91"/>
      <c r="U125" s="94"/>
      <c r="V125" s="20">
        <v>51</v>
      </c>
      <c r="W125" s="90"/>
      <c r="X125" s="20"/>
      <c r="Y125" s="91"/>
      <c r="Z125" s="70"/>
      <c r="AB125" s="100"/>
    </row>
    <row r="126" spans="1:28">
      <c r="A126" s="42">
        <v>41913</v>
      </c>
      <c r="B126" s="22">
        <v>1460</v>
      </c>
      <c r="C126" s="20"/>
      <c r="D126" s="20"/>
      <c r="E126" s="26"/>
      <c r="F126" s="48"/>
      <c r="G126" s="22">
        <v>2113</v>
      </c>
      <c r="H126" s="20"/>
      <c r="I126" s="20"/>
      <c r="J126" s="20"/>
      <c r="K126" s="30"/>
      <c r="L126" s="20">
        <f t="shared" si="1"/>
        <v>3573</v>
      </c>
      <c r="M126" s="22"/>
      <c r="N126" s="22"/>
      <c r="O126" s="20"/>
      <c r="P126" s="30"/>
      <c r="Q126" s="22">
        <v>496</v>
      </c>
      <c r="R126" s="20"/>
      <c r="S126" s="20"/>
      <c r="T126" s="20"/>
      <c r="U126" s="30"/>
      <c r="V126" s="22">
        <v>32</v>
      </c>
      <c r="W126" s="20"/>
      <c r="X126" s="20"/>
      <c r="Y126" s="20"/>
      <c r="Z126" s="30"/>
      <c r="AB126" s="101"/>
    </row>
    <row r="127" spans="1:28">
      <c r="A127" s="42">
        <v>41944</v>
      </c>
      <c r="B127" s="22">
        <v>1239</v>
      </c>
      <c r="C127" s="20"/>
      <c r="D127" s="20"/>
      <c r="E127" s="26"/>
      <c r="F127" s="48"/>
      <c r="G127" s="22">
        <v>2042</v>
      </c>
      <c r="H127" s="20"/>
      <c r="I127" s="20"/>
      <c r="J127" s="20"/>
      <c r="K127" s="30"/>
      <c r="L127" s="20">
        <f t="shared" si="1"/>
        <v>3281</v>
      </c>
      <c r="M127" s="22"/>
      <c r="N127" s="22"/>
      <c r="O127" s="20"/>
      <c r="P127" s="30"/>
      <c r="Q127" s="22">
        <v>446</v>
      </c>
      <c r="R127" s="20"/>
      <c r="S127" s="20"/>
      <c r="T127" s="20"/>
      <c r="U127" s="30"/>
      <c r="V127" s="22">
        <v>27</v>
      </c>
      <c r="W127" s="20"/>
      <c r="X127" s="20"/>
      <c r="Y127" s="20"/>
      <c r="Z127" s="30"/>
      <c r="AB127" s="101"/>
    </row>
    <row r="128" spans="1:28">
      <c r="A128" s="42">
        <v>41974</v>
      </c>
      <c r="B128" s="22">
        <v>1135</v>
      </c>
      <c r="C128" s="20"/>
      <c r="D128" s="20"/>
      <c r="E128" s="26"/>
      <c r="F128" s="48"/>
      <c r="G128" s="22">
        <v>1627</v>
      </c>
      <c r="H128" s="20"/>
      <c r="I128" s="20"/>
      <c r="J128" s="20"/>
      <c r="K128" s="30"/>
      <c r="L128" s="20">
        <f t="shared" si="1"/>
        <v>2762</v>
      </c>
      <c r="M128" s="22"/>
      <c r="N128" s="22"/>
      <c r="O128" s="20"/>
      <c r="P128" s="30"/>
      <c r="Q128" s="22">
        <v>531</v>
      </c>
      <c r="R128" s="20"/>
      <c r="S128" s="20"/>
      <c r="T128" s="20"/>
      <c r="U128" s="30"/>
      <c r="V128" s="22">
        <v>34</v>
      </c>
      <c r="W128" s="20"/>
      <c r="X128" s="20"/>
      <c r="Y128" s="20"/>
      <c r="Z128" s="30"/>
      <c r="AB128" s="101"/>
    </row>
    <row r="129" spans="1:28">
      <c r="A129" s="42">
        <v>42005</v>
      </c>
      <c r="B129" s="22">
        <v>1172</v>
      </c>
      <c r="C129" s="20"/>
      <c r="D129" s="20"/>
      <c r="E129" s="26"/>
      <c r="F129" s="48"/>
      <c r="G129" s="22">
        <v>1585</v>
      </c>
      <c r="H129" s="20"/>
      <c r="I129" s="20"/>
      <c r="J129" s="20"/>
      <c r="K129" s="30"/>
      <c r="L129" s="20">
        <f t="shared" si="1"/>
        <v>2757</v>
      </c>
      <c r="M129" s="22"/>
      <c r="N129" s="22"/>
      <c r="O129" s="20"/>
      <c r="P129" s="30"/>
      <c r="Q129" s="22">
        <v>464</v>
      </c>
      <c r="R129" s="20"/>
      <c r="S129" s="20"/>
      <c r="T129" s="20"/>
      <c r="U129" s="30"/>
      <c r="V129" s="22">
        <v>27</v>
      </c>
      <c r="W129" s="20"/>
      <c r="X129" s="20"/>
      <c r="Y129" s="20"/>
      <c r="Z129" s="30"/>
      <c r="AB129" s="101"/>
    </row>
    <row r="130" spans="1:28">
      <c r="A130" s="42">
        <v>42036</v>
      </c>
      <c r="B130" s="22">
        <v>1362</v>
      </c>
      <c r="C130" s="20"/>
      <c r="D130" s="20"/>
      <c r="E130" s="26"/>
      <c r="F130" s="48"/>
      <c r="G130" s="22">
        <v>1825</v>
      </c>
      <c r="H130" s="20"/>
      <c r="I130" s="20"/>
      <c r="J130" s="20"/>
      <c r="K130" s="30"/>
      <c r="L130" s="20">
        <f t="shared" si="1"/>
        <v>3187</v>
      </c>
      <c r="M130" s="22"/>
      <c r="N130" s="22"/>
      <c r="O130" s="20"/>
      <c r="P130" s="30"/>
      <c r="Q130" s="22">
        <v>424</v>
      </c>
      <c r="R130" s="20"/>
      <c r="S130" s="20"/>
      <c r="T130" s="20"/>
      <c r="U130" s="30"/>
      <c r="V130" s="22">
        <v>31</v>
      </c>
      <c r="W130" s="20"/>
      <c r="X130" s="20"/>
      <c r="Y130" s="20"/>
      <c r="Z130" s="30"/>
      <c r="AB130" s="101"/>
    </row>
    <row r="131" spans="1:28">
      <c r="A131" s="42">
        <v>42064</v>
      </c>
      <c r="B131" s="22">
        <v>1419</v>
      </c>
      <c r="C131" s="20"/>
      <c r="D131" s="20"/>
      <c r="E131" s="26"/>
      <c r="F131" s="48"/>
      <c r="G131" s="22">
        <v>2162</v>
      </c>
      <c r="H131" s="20"/>
      <c r="I131" s="20"/>
      <c r="J131" s="20"/>
      <c r="K131" s="30"/>
      <c r="L131" s="20">
        <f t="shared" ref="L131:L149" si="2">B131+G131</f>
        <v>3581</v>
      </c>
      <c r="M131" s="22"/>
      <c r="N131" s="22"/>
      <c r="O131" s="20"/>
      <c r="P131" s="30"/>
      <c r="Q131" s="22">
        <v>430</v>
      </c>
      <c r="R131" s="20"/>
      <c r="S131" s="20"/>
      <c r="T131" s="20"/>
      <c r="U131" s="30"/>
      <c r="V131" s="22">
        <v>11</v>
      </c>
      <c r="W131" s="20"/>
      <c r="X131" s="20"/>
      <c r="Y131" s="20"/>
      <c r="Z131" s="30"/>
      <c r="AB131" s="101"/>
    </row>
    <row r="132" spans="1:28">
      <c r="A132" s="42">
        <v>42095</v>
      </c>
      <c r="B132" s="22">
        <v>1127</v>
      </c>
      <c r="C132" s="20"/>
      <c r="D132" s="20"/>
      <c r="E132" s="26"/>
      <c r="F132" s="48"/>
      <c r="G132" s="22">
        <v>1793</v>
      </c>
      <c r="H132" s="20"/>
      <c r="I132" s="20"/>
      <c r="J132" s="20"/>
      <c r="K132" s="30"/>
      <c r="L132" s="20">
        <f t="shared" si="2"/>
        <v>2920</v>
      </c>
      <c r="M132" s="22"/>
      <c r="N132" s="22"/>
      <c r="O132" s="20"/>
      <c r="P132" s="30"/>
      <c r="Q132" s="22">
        <v>509</v>
      </c>
      <c r="R132" s="20"/>
      <c r="S132" s="20"/>
      <c r="T132" s="20"/>
      <c r="U132" s="30"/>
      <c r="V132" s="22">
        <v>18</v>
      </c>
      <c r="W132" s="20"/>
      <c r="X132" s="20"/>
      <c r="Y132" s="20"/>
      <c r="Z132" s="30"/>
      <c r="AB132" s="101"/>
    </row>
    <row r="133" spans="1:28">
      <c r="A133" s="42">
        <v>42125</v>
      </c>
      <c r="B133" s="22">
        <v>1223</v>
      </c>
      <c r="C133" s="20"/>
      <c r="D133" s="20"/>
      <c r="E133" s="26"/>
      <c r="F133" s="48"/>
      <c r="G133" s="22">
        <v>2041</v>
      </c>
      <c r="H133" s="20"/>
      <c r="I133" s="20"/>
      <c r="J133" s="20"/>
      <c r="K133" s="30"/>
      <c r="L133" s="20">
        <f t="shared" si="2"/>
        <v>3264</v>
      </c>
      <c r="M133" s="22"/>
      <c r="N133" s="22"/>
      <c r="O133" s="20"/>
      <c r="P133" s="30"/>
      <c r="Q133" s="22">
        <v>550</v>
      </c>
      <c r="R133" s="20"/>
      <c r="S133" s="20"/>
      <c r="T133" s="20"/>
      <c r="U133" s="30"/>
      <c r="V133" s="22">
        <v>21</v>
      </c>
      <c r="W133" s="20"/>
      <c r="X133" s="20"/>
      <c r="Y133" s="20"/>
      <c r="Z133" s="30"/>
      <c r="AB133" s="101"/>
    </row>
    <row r="134" spans="1:28">
      <c r="A134" s="42">
        <v>42156</v>
      </c>
      <c r="B134" s="22">
        <v>1096</v>
      </c>
      <c r="C134" s="20"/>
      <c r="D134" s="20"/>
      <c r="E134" s="26"/>
      <c r="F134" s="48"/>
      <c r="G134" s="22">
        <v>2426</v>
      </c>
      <c r="H134" s="20"/>
      <c r="I134" s="20"/>
      <c r="J134" s="20"/>
      <c r="K134" s="30"/>
      <c r="L134" s="20">
        <f t="shared" si="2"/>
        <v>3522</v>
      </c>
      <c r="M134" s="22"/>
      <c r="N134" s="22"/>
      <c r="O134" s="20"/>
      <c r="P134" s="30"/>
      <c r="Q134" s="22">
        <v>404</v>
      </c>
      <c r="R134" s="20"/>
      <c r="S134" s="20"/>
      <c r="T134" s="20"/>
      <c r="U134" s="30"/>
      <c r="V134" s="22">
        <v>16</v>
      </c>
      <c r="W134" s="20"/>
      <c r="X134" s="20"/>
      <c r="Y134" s="20"/>
      <c r="Z134" s="30"/>
      <c r="AB134" s="101"/>
    </row>
    <row r="135" spans="1:28">
      <c r="A135" s="42">
        <v>42186</v>
      </c>
      <c r="B135" s="22">
        <v>1389</v>
      </c>
      <c r="C135" s="90">
        <v>1389</v>
      </c>
      <c r="D135" s="20"/>
      <c r="E135" s="90"/>
      <c r="F135" s="30"/>
      <c r="G135" s="22">
        <v>3079</v>
      </c>
      <c r="H135" s="119">
        <v>3079</v>
      </c>
      <c r="I135" s="20"/>
      <c r="J135" s="119"/>
      <c r="K135" s="30"/>
      <c r="L135" s="20">
        <f t="shared" si="2"/>
        <v>4468</v>
      </c>
      <c r="M135" s="139">
        <f t="shared" ref="M135:N177" si="3">C135+H135</f>
        <v>4468</v>
      </c>
      <c r="N135" s="22"/>
      <c r="O135" s="90"/>
      <c r="P135" s="30"/>
      <c r="Q135" s="22">
        <v>563</v>
      </c>
      <c r="R135" s="90">
        <v>563</v>
      </c>
      <c r="S135" s="20"/>
      <c r="T135" s="90"/>
      <c r="U135" s="30"/>
      <c r="V135" s="22">
        <v>23</v>
      </c>
      <c r="W135" s="90">
        <v>23</v>
      </c>
      <c r="X135" s="20"/>
      <c r="Y135" s="90"/>
      <c r="Z135" s="30"/>
      <c r="AB135" s="101"/>
    </row>
    <row r="136" spans="1:28">
      <c r="A136" s="42">
        <v>42217</v>
      </c>
      <c r="B136" s="22">
        <v>1374</v>
      </c>
      <c r="C136" s="90">
        <v>1374</v>
      </c>
      <c r="D136" s="20"/>
      <c r="E136" s="90"/>
      <c r="F136" s="30"/>
      <c r="G136" s="22">
        <v>2499</v>
      </c>
      <c r="H136" s="119">
        <v>2499</v>
      </c>
      <c r="I136" s="20"/>
      <c r="J136" s="119"/>
      <c r="K136" s="30"/>
      <c r="L136" s="20">
        <f t="shared" si="2"/>
        <v>3873</v>
      </c>
      <c r="M136" s="139">
        <f t="shared" si="3"/>
        <v>3873</v>
      </c>
      <c r="N136" s="22"/>
      <c r="O136" s="90"/>
      <c r="P136" s="30"/>
      <c r="Q136" s="22">
        <v>448</v>
      </c>
      <c r="R136" s="90">
        <v>448</v>
      </c>
      <c r="S136" s="20"/>
      <c r="T136" s="90"/>
      <c r="U136" s="30"/>
      <c r="V136" s="22">
        <v>16</v>
      </c>
      <c r="W136" s="90">
        <v>16</v>
      </c>
      <c r="X136" s="20"/>
      <c r="Y136" s="90"/>
      <c r="Z136" s="30"/>
      <c r="AB136" s="101"/>
    </row>
    <row r="137" spans="1:28">
      <c r="A137" s="42">
        <v>42248</v>
      </c>
      <c r="B137" s="22">
        <v>1298</v>
      </c>
      <c r="C137" s="90">
        <v>1298</v>
      </c>
      <c r="D137" s="20"/>
      <c r="E137" s="90"/>
      <c r="F137" s="30"/>
      <c r="G137" s="22">
        <v>2520</v>
      </c>
      <c r="H137" s="119">
        <v>2520</v>
      </c>
      <c r="I137" s="20"/>
      <c r="J137" s="119"/>
      <c r="K137" s="30"/>
      <c r="L137" s="20">
        <f t="shared" si="2"/>
        <v>3818</v>
      </c>
      <c r="M137" s="139">
        <f t="shared" si="3"/>
        <v>3818</v>
      </c>
      <c r="N137" s="22"/>
      <c r="O137" s="90"/>
      <c r="P137" s="30"/>
      <c r="Q137" s="22">
        <v>511</v>
      </c>
      <c r="R137" s="90">
        <v>511</v>
      </c>
      <c r="S137" s="20"/>
      <c r="T137" s="90"/>
      <c r="U137" s="30"/>
      <c r="V137" s="22">
        <v>16</v>
      </c>
      <c r="W137" s="90">
        <v>16</v>
      </c>
      <c r="X137" s="20"/>
      <c r="Y137" s="90"/>
      <c r="Z137" s="30"/>
      <c r="AB137" s="101"/>
    </row>
    <row r="138" spans="1:28">
      <c r="A138" s="42">
        <v>42278</v>
      </c>
      <c r="B138" s="22">
        <v>1108</v>
      </c>
      <c r="C138" s="90">
        <v>1108</v>
      </c>
      <c r="D138" s="20"/>
      <c r="E138" s="90"/>
      <c r="F138" s="30"/>
      <c r="G138" s="22">
        <v>2269</v>
      </c>
      <c r="H138" s="119">
        <v>2269</v>
      </c>
      <c r="I138" s="20"/>
      <c r="J138" s="119"/>
      <c r="K138" s="30"/>
      <c r="L138" s="20">
        <f t="shared" si="2"/>
        <v>3377</v>
      </c>
      <c r="M138" s="139">
        <f t="shared" si="3"/>
        <v>3377</v>
      </c>
      <c r="N138" s="22"/>
      <c r="O138" s="90"/>
      <c r="P138" s="30"/>
      <c r="Q138" s="22">
        <v>525</v>
      </c>
      <c r="R138" s="90">
        <v>525</v>
      </c>
      <c r="S138" s="20"/>
      <c r="T138" s="90"/>
      <c r="U138" s="30"/>
      <c r="V138" s="22">
        <v>24</v>
      </c>
      <c r="W138" s="90">
        <v>24</v>
      </c>
      <c r="X138" s="20"/>
      <c r="Y138" s="90"/>
      <c r="Z138" s="30"/>
      <c r="AB138" s="101"/>
    </row>
    <row r="139" spans="1:28">
      <c r="A139" s="42">
        <v>42309</v>
      </c>
      <c r="B139" s="22">
        <v>1333</v>
      </c>
      <c r="C139" s="20">
        <v>1218.0887792926171</v>
      </c>
      <c r="D139" s="20">
        <v>1218.0887792926171</v>
      </c>
      <c r="E139" s="20"/>
      <c r="F139" s="30"/>
      <c r="G139" s="22">
        <v>2271</v>
      </c>
      <c r="H139" s="20">
        <v>2251.6759961706844</v>
      </c>
      <c r="I139" s="20">
        <v>2251.6759961706844</v>
      </c>
      <c r="J139" s="20"/>
      <c r="K139" s="30"/>
      <c r="L139" s="20">
        <f t="shared" si="2"/>
        <v>3604</v>
      </c>
      <c r="M139" s="22">
        <f t="shared" si="3"/>
        <v>3469.7647754633017</v>
      </c>
      <c r="N139" s="22">
        <f t="shared" si="3"/>
        <v>3469.7647754633017</v>
      </c>
      <c r="O139" s="20"/>
      <c r="P139" s="30"/>
      <c r="Q139" s="22">
        <v>462</v>
      </c>
      <c r="R139" s="20">
        <v>422.92425671658071</v>
      </c>
      <c r="S139" s="20">
        <v>422.92425671658071</v>
      </c>
      <c r="T139" s="20"/>
      <c r="U139" s="30"/>
      <c r="V139" s="22">
        <v>21</v>
      </c>
      <c r="W139" s="20">
        <v>14.652640868593917</v>
      </c>
      <c r="X139" s="20">
        <v>14.652640868593917</v>
      </c>
      <c r="Y139" s="20"/>
      <c r="Z139" s="30"/>
      <c r="AB139" s="101"/>
    </row>
    <row r="140" spans="1:28">
      <c r="A140" s="42">
        <v>42339</v>
      </c>
      <c r="B140" s="22">
        <v>1378</v>
      </c>
      <c r="C140" s="20">
        <v>1041.002010807058</v>
      </c>
      <c r="D140" s="20">
        <v>1041.002010807058</v>
      </c>
      <c r="E140" s="20"/>
      <c r="F140" s="30"/>
      <c r="G140" s="22">
        <v>1904</v>
      </c>
      <c r="H140" s="20">
        <v>1690.4660980509077</v>
      </c>
      <c r="I140" s="20">
        <v>1690.4660980509077</v>
      </c>
      <c r="J140" s="20"/>
      <c r="K140" s="30"/>
      <c r="L140" s="20">
        <f t="shared" si="2"/>
        <v>3282</v>
      </c>
      <c r="M140" s="22">
        <f t="shared" si="3"/>
        <v>2731.4681088579655</v>
      </c>
      <c r="N140" s="22">
        <f t="shared" si="3"/>
        <v>2731.4681088579655</v>
      </c>
      <c r="O140" s="20"/>
      <c r="P140" s="30"/>
      <c r="Q140" s="22">
        <v>522</v>
      </c>
      <c r="R140" s="20">
        <v>545.17580978877129</v>
      </c>
      <c r="S140" s="20">
        <v>545.17580978877129</v>
      </c>
      <c r="T140" s="20"/>
      <c r="U140" s="30"/>
      <c r="V140" s="22">
        <v>16</v>
      </c>
      <c r="W140" s="20">
        <v>13.937912895124967</v>
      </c>
      <c r="X140" s="20">
        <v>13.937912895124967</v>
      </c>
      <c r="Y140" s="20"/>
      <c r="Z140" s="30"/>
      <c r="AB140" s="101"/>
    </row>
    <row r="141" spans="1:28">
      <c r="A141" s="42">
        <v>42370</v>
      </c>
      <c r="B141" s="22">
        <v>1219</v>
      </c>
      <c r="C141" s="20">
        <v>1151.2899531519893</v>
      </c>
      <c r="D141" s="20">
        <v>1151.2899531519893</v>
      </c>
      <c r="E141" s="20"/>
      <c r="F141" s="30"/>
      <c r="G141" s="22">
        <v>1663</v>
      </c>
      <c r="H141" s="20">
        <v>1627.4408007717464</v>
      </c>
      <c r="I141" s="20">
        <v>1627.4408007717464</v>
      </c>
      <c r="J141" s="20"/>
      <c r="K141" s="30"/>
      <c r="L141" s="20">
        <f t="shared" si="2"/>
        <v>2882</v>
      </c>
      <c r="M141" s="22">
        <f t="shared" si="3"/>
        <v>2778.7307539237354</v>
      </c>
      <c r="N141" s="22">
        <f t="shared" si="3"/>
        <v>2778.7307539237354</v>
      </c>
      <c r="O141" s="20"/>
      <c r="P141" s="30"/>
      <c r="Q141" s="22">
        <v>481</v>
      </c>
      <c r="R141" s="20">
        <v>455.31394511765961</v>
      </c>
      <c r="S141" s="20">
        <v>455.31394511765961</v>
      </c>
      <c r="T141" s="20"/>
      <c r="U141" s="30"/>
      <c r="V141" s="22">
        <v>45</v>
      </c>
      <c r="W141" s="20">
        <v>26.613151932117468</v>
      </c>
      <c r="X141" s="20">
        <v>26.613151932117468</v>
      </c>
      <c r="Y141" s="20"/>
      <c r="Z141" s="30"/>
      <c r="AB141" s="101"/>
    </row>
    <row r="142" spans="1:28">
      <c r="A142" s="42">
        <v>42401</v>
      </c>
      <c r="B142" s="22">
        <v>1322</v>
      </c>
      <c r="C142" s="20">
        <v>1413.290656937568</v>
      </c>
      <c r="D142" s="20">
        <v>1413.290656937568</v>
      </c>
      <c r="E142" s="20"/>
      <c r="F142" s="30"/>
      <c r="G142" s="22">
        <v>2132</v>
      </c>
      <c r="H142" s="20">
        <v>1851.3226321449722</v>
      </c>
      <c r="I142" s="20">
        <v>1851.3226321449722</v>
      </c>
      <c r="J142" s="20"/>
      <c r="K142" s="30"/>
      <c r="L142" s="20">
        <f t="shared" si="2"/>
        <v>3454</v>
      </c>
      <c r="M142" s="22">
        <f t="shared" si="3"/>
        <v>3264.6132890825402</v>
      </c>
      <c r="N142" s="22">
        <f t="shared" si="3"/>
        <v>3264.6132890825402</v>
      </c>
      <c r="O142" s="20"/>
      <c r="P142" s="30"/>
      <c r="Q142" s="22">
        <v>408</v>
      </c>
      <c r="R142" s="20">
        <v>435.55187778285989</v>
      </c>
      <c r="S142" s="20">
        <v>435.55187778285989</v>
      </c>
      <c r="T142" s="20"/>
      <c r="U142" s="30"/>
      <c r="V142" s="22">
        <v>28</v>
      </c>
      <c r="W142" s="20">
        <v>16.906651636115619</v>
      </c>
      <c r="X142" s="20">
        <v>16.906651636115619</v>
      </c>
      <c r="Y142" s="20"/>
      <c r="Z142" s="30"/>
      <c r="AB142" s="101"/>
    </row>
    <row r="143" spans="1:28">
      <c r="A143" s="42">
        <v>42430</v>
      </c>
      <c r="B143" s="22">
        <v>1256</v>
      </c>
      <c r="C143" s="20">
        <v>1410.2312963145994</v>
      </c>
      <c r="D143" s="20">
        <v>1410.2312963145994</v>
      </c>
      <c r="E143" s="20"/>
      <c r="F143" s="30"/>
      <c r="G143" s="22">
        <v>2371</v>
      </c>
      <c r="H143" s="20">
        <v>2177.924831583734</v>
      </c>
      <c r="I143" s="20">
        <v>2177.924831583734</v>
      </c>
      <c r="J143" s="20"/>
      <c r="K143" s="30"/>
      <c r="L143" s="20">
        <f t="shared" si="2"/>
        <v>3627</v>
      </c>
      <c r="M143" s="22">
        <f t="shared" si="3"/>
        <v>3588.1561278983336</v>
      </c>
      <c r="N143" s="22">
        <f t="shared" si="3"/>
        <v>3588.1561278983336</v>
      </c>
      <c r="O143" s="20"/>
      <c r="P143" s="30"/>
      <c r="Q143" s="22">
        <v>507</v>
      </c>
      <c r="R143" s="20">
        <v>444.58005538861994</v>
      </c>
      <c r="S143" s="20">
        <v>444.58005538861994</v>
      </c>
      <c r="T143" s="20"/>
      <c r="U143" s="30"/>
      <c r="V143" s="22">
        <v>19</v>
      </c>
      <c r="W143" s="20">
        <v>14.137404614349411</v>
      </c>
      <c r="X143" s="20">
        <v>14.137404614349411</v>
      </c>
      <c r="Y143" s="20"/>
      <c r="Z143" s="30"/>
      <c r="AB143" s="101"/>
    </row>
    <row r="144" spans="1:28">
      <c r="A144" s="42">
        <v>42461</v>
      </c>
      <c r="B144" s="22">
        <v>1204</v>
      </c>
      <c r="C144" s="20">
        <v>1123.1890710409123</v>
      </c>
      <c r="D144" s="20">
        <v>1123.1890710409123</v>
      </c>
      <c r="E144" s="20"/>
      <c r="F144" s="30"/>
      <c r="G144" s="22">
        <v>2333</v>
      </c>
      <c r="H144" s="20">
        <v>1876.1937722249227</v>
      </c>
      <c r="I144" s="20">
        <v>1876.1937722249227</v>
      </c>
      <c r="J144" s="20"/>
      <c r="K144" s="30"/>
      <c r="L144" s="20">
        <f t="shared" si="2"/>
        <v>3537</v>
      </c>
      <c r="M144" s="22">
        <f t="shared" si="3"/>
        <v>2999.3828432658347</v>
      </c>
      <c r="N144" s="22">
        <f t="shared" si="3"/>
        <v>2999.3828432658347</v>
      </c>
      <c r="O144" s="20"/>
      <c r="P144" s="30"/>
      <c r="Q144" s="22">
        <v>529</v>
      </c>
      <c r="R144" s="20">
        <v>511.38787261559077</v>
      </c>
      <c r="S144" s="20">
        <v>511.38787261559077</v>
      </c>
      <c r="T144" s="20"/>
      <c r="U144" s="30"/>
      <c r="V144" s="22">
        <v>17</v>
      </c>
      <c r="W144" s="20">
        <v>15.623364724846603</v>
      </c>
      <c r="X144" s="20">
        <v>15.623364724846603</v>
      </c>
      <c r="Y144" s="20"/>
      <c r="Z144" s="30"/>
      <c r="AB144" s="101"/>
    </row>
    <row r="145" spans="1:28">
      <c r="A145" s="42">
        <v>42491</v>
      </c>
      <c r="B145" s="22">
        <v>1494</v>
      </c>
      <c r="C145" s="20">
        <v>1366.6308118126801</v>
      </c>
      <c r="D145" s="20">
        <v>1366.6308118126801</v>
      </c>
      <c r="E145" s="20"/>
      <c r="F145" s="30"/>
      <c r="G145" s="22">
        <v>2612</v>
      </c>
      <c r="H145" s="20">
        <v>2200.850301426633</v>
      </c>
      <c r="I145" s="20">
        <v>2200.850301426633</v>
      </c>
      <c r="J145" s="20"/>
      <c r="K145" s="30"/>
      <c r="L145" s="20">
        <f t="shared" si="2"/>
        <v>4106</v>
      </c>
      <c r="M145" s="22">
        <f t="shared" si="3"/>
        <v>3567.4811132393133</v>
      </c>
      <c r="N145" s="22">
        <f t="shared" si="3"/>
        <v>3567.4811132393133</v>
      </c>
      <c r="O145" s="20"/>
      <c r="P145" s="30"/>
      <c r="Q145" s="22">
        <v>431</v>
      </c>
      <c r="R145" s="20">
        <v>562.7437569717373</v>
      </c>
      <c r="S145" s="20">
        <v>562.7437569717373</v>
      </c>
      <c r="T145" s="20"/>
      <c r="U145" s="30"/>
      <c r="V145" s="22">
        <v>27</v>
      </c>
      <c r="W145" s="20">
        <v>17.818904757464683</v>
      </c>
      <c r="X145" s="20">
        <v>17.818904757464683</v>
      </c>
      <c r="Y145" s="20"/>
      <c r="Z145" s="30"/>
      <c r="AB145" s="101"/>
    </row>
    <row r="146" spans="1:28">
      <c r="A146" s="42">
        <v>42522</v>
      </c>
      <c r="B146" s="22">
        <v>1320</v>
      </c>
      <c r="C146" s="20">
        <v>1094.5874720325878</v>
      </c>
      <c r="D146" s="20">
        <v>1094.5874720325878</v>
      </c>
      <c r="E146" s="20"/>
      <c r="F146" s="30"/>
      <c r="G146" s="22">
        <v>2405</v>
      </c>
      <c r="H146" s="20">
        <v>2198.6944911244809</v>
      </c>
      <c r="I146" s="20">
        <v>2198.6944911244809</v>
      </c>
      <c r="J146" s="20"/>
      <c r="K146" s="30"/>
      <c r="L146" s="20">
        <f t="shared" si="2"/>
        <v>3725</v>
      </c>
      <c r="M146" s="22">
        <f t="shared" si="3"/>
        <v>3293.2819631570687</v>
      </c>
      <c r="N146" s="22">
        <f t="shared" si="3"/>
        <v>3293.2819631570687</v>
      </c>
      <c r="O146" s="20"/>
      <c r="P146" s="30"/>
      <c r="Q146" s="22">
        <v>433</v>
      </c>
      <c r="R146" s="20">
        <v>404.29986505825212</v>
      </c>
      <c r="S146" s="20">
        <v>404.29986505825212</v>
      </c>
      <c r="T146" s="20"/>
      <c r="U146" s="30"/>
      <c r="V146" s="22">
        <v>39</v>
      </c>
      <c r="W146" s="20">
        <v>19.547818849626815</v>
      </c>
      <c r="X146" s="20">
        <v>19.547818849626815</v>
      </c>
      <c r="Y146" s="20"/>
      <c r="Z146" s="30"/>
      <c r="AB146" s="101"/>
    </row>
    <row r="147" spans="1:28">
      <c r="A147" s="42">
        <v>42552</v>
      </c>
      <c r="B147" s="22">
        <v>1363</v>
      </c>
      <c r="C147" s="20">
        <v>1402.0700343415158</v>
      </c>
      <c r="D147" s="20">
        <v>1402.0700343415158</v>
      </c>
      <c r="E147" s="139">
        <v>1363</v>
      </c>
      <c r="F147" s="30"/>
      <c r="G147" s="22">
        <v>2375</v>
      </c>
      <c r="H147" s="20">
        <v>2246.3599253923271</v>
      </c>
      <c r="I147" s="20">
        <v>2246.3599253923271</v>
      </c>
      <c r="J147" s="139">
        <v>2375</v>
      </c>
      <c r="K147" s="30"/>
      <c r="L147" s="20">
        <f t="shared" si="2"/>
        <v>3738</v>
      </c>
      <c r="M147" s="22">
        <f t="shared" si="3"/>
        <v>3648.4299597338431</v>
      </c>
      <c r="N147" s="22">
        <f t="shared" si="3"/>
        <v>3648.4299597338431</v>
      </c>
      <c r="O147" s="60">
        <f t="shared" ref="O147:P190" si="4">E147+J147</f>
        <v>3738</v>
      </c>
      <c r="P147" s="30"/>
      <c r="Q147" s="22">
        <v>386</v>
      </c>
      <c r="R147" s="20">
        <v>553.99377090212306</v>
      </c>
      <c r="S147" s="20">
        <v>553.99377090212306</v>
      </c>
      <c r="T147" s="139">
        <v>386</v>
      </c>
      <c r="U147" s="30"/>
      <c r="V147" s="22">
        <v>14</v>
      </c>
      <c r="W147" s="20">
        <v>19.322320000246485</v>
      </c>
      <c r="X147" s="20">
        <v>19.322320000246485</v>
      </c>
      <c r="Y147" s="139">
        <v>14</v>
      </c>
      <c r="Z147" s="30"/>
      <c r="AB147" s="101"/>
    </row>
    <row r="148" spans="1:28">
      <c r="A148" s="42">
        <v>42583</v>
      </c>
      <c r="B148" s="22">
        <v>1428</v>
      </c>
      <c r="C148" s="20">
        <v>1457.9010429904688</v>
      </c>
      <c r="D148" s="20">
        <v>1457.9010429904688</v>
      </c>
      <c r="E148" s="139">
        <v>1428</v>
      </c>
      <c r="F148" s="30"/>
      <c r="G148" s="22">
        <v>2569</v>
      </c>
      <c r="H148" s="20">
        <v>2178.9672248257148</v>
      </c>
      <c r="I148" s="20">
        <v>2178.9672248257148</v>
      </c>
      <c r="J148" s="139">
        <v>2569</v>
      </c>
      <c r="K148" s="30"/>
      <c r="L148" s="20">
        <f t="shared" si="2"/>
        <v>3997</v>
      </c>
      <c r="M148" s="22">
        <f t="shared" si="3"/>
        <v>3636.8682678161836</v>
      </c>
      <c r="N148" s="22">
        <f t="shared" si="3"/>
        <v>3636.8682678161836</v>
      </c>
      <c r="O148" s="60">
        <f t="shared" si="4"/>
        <v>3997</v>
      </c>
      <c r="P148" s="30"/>
      <c r="Q148" s="22">
        <v>465</v>
      </c>
      <c r="R148" s="20">
        <v>481.34017328471862</v>
      </c>
      <c r="S148" s="20">
        <v>481.34017328471862</v>
      </c>
      <c r="T148" s="139">
        <v>465</v>
      </c>
      <c r="U148" s="30"/>
      <c r="V148" s="22">
        <v>20</v>
      </c>
      <c r="W148" s="20">
        <v>15.052213708187512</v>
      </c>
      <c r="X148" s="20">
        <v>15.052213708187512</v>
      </c>
      <c r="Y148" s="139">
        <v>20</v>
      </c>
      <c r="Z148" s="30"/>
      <c r="AB148" s="101"/>
    </row>
    <row r="149" spans="1:28">
      <c r="A149" s="42">
        <v>42614</v>
      </c>
      <c r="B149" s="22">
        <v>1468</v>
      </c>
      <c r="C149" s="20">
        <v>1319.782123072657</v>
      </c>
      <c r="D149" s="20">
        <v>1319.782123072657</v>
      </c>
      <c r="E149" s="139">
        <v>1468</v>
      </c>
      <c r="F149" s="30"/>
      <c r="G149" s="22">
        <v>2624</v>
      </c>
      <c r="H149" s="20">
        <v>2121.7220464283723</v>
      </c>
      <c r="I149" s="20">
        <v>2121.7220464283723</v>
      </c>
      <c r="J149" s="139">
        <v>2624</v>
      </c>
      <c r="K149" s="30"/>
      <c r="L149" s="20">
        <f t="shared" si="2"/>
        <v>4092</v>
      </c>
      <c r="M149" s="22">
        <f t="shared" si="3"/>
        <v>3441.5041695010295</v>
      </c>
      <c r="N149" s="22">
        <f t="shared" si="3"/>
        <v>3441.5041695010295</v>
      </c>
      <c r="O149" s="60">
        <f t="shared" si="4"/>
        <v>4092</v>
      </c>
      <c r="P149" s="30"/>
      <c r="Q149" s="22">
        <v>485</v>
      </c>
      <c r="R149" s="20">
        <v>497.64089509196236</v>
      </c>
      <c r="S149" s="20">
        <v>497.64089509196236</v>
      </c>
      <c r="T149" s="139">
        <v>485</v>
      </c>
      <c r="U149" s="30"/>
      <c r="V149" s="22">
        <v>23</v>
      </c>
      <c r="W149" s="20">
        <v>23.766736486917278</v>
      </c>
      <c r="X149" s="20">
        <v>23.766736486917278</v>
      </c>
      <c r="Y149" s="139">
        <v>23</v>
      </c>
      <c r="Z149" s="30"/>
      <c r="AB149" s="101"/>
    </row>
    <row r="150" spans="1:28">
      <c r="A150" s="42">
        <v>42644</v>
      </c>
      <c r="B150" s="22"/>
      <c r="C150" s="20">
        <v>1308.8961457379876</v>
      </c>
      <c r="D150" s="20">
        <v>1308.8961457379876</v>
      </c>
      <c r="E150" s="20">
        <v>1533.7659966673039</v>
      </c>
      <c r="F150" s="30">
        <v>1533.7659966673039</v>
      </c>
      <c r="G150" s="22"/>
      <c r="H150" s="20">
        <v>2022.2913266934027</v>
      </c>
      <c r="I150" s="20">
        <v>2022.2913266934027</v>
      </c>
      <c r="J150" s="20">
        <v>2710.1571350205645</v>
      </c>
      <c r="K150" s="30">
        <v>2710.1571350205645</v>
      </c>
      <c r="L150" s="22"/>
      <c r="M150" s="22">
        <f t="shared" si="3"/>
        <v>3331.1874724313902</v>
      </c>
      <c r="N150" s="22">
        <f t="shared" si="3"/>
        <v>3331.1874724313902</v>
      </c>
      <c r="O150" s="20">
        <f t="shared" si="4"/>
        <v>4243.9231316878686</v>
      </c>
      <c r="P150" s="30">
        <f t="shared" si="4"/>
        <v>4243.9231316878686</v>
      </c>
      <c r="Q150" s="22"/>
      <c r="R150" s="20">
        <v>512.95253173092181</v>
      </c>
      <c r="S150" s="20">
        <v>512.95253173092181</v>
      </c>
      <c r="T150" s="20">
        <v>439.02102845847185</v>
      </c>
      <c r="U150" s="30">
        <v>439.02102845847185</v>
      </c>
      <c r="V150" s="22"/>
      <c r="W150" s="20">
        <v>20.63477703646501</v>
      </c>
      <c r="X150" s="20">
        <v>20.63477703646501</v>
      </c>
      <c r="Y150" s="20">
        <v>22.751177793493753</v>
      </c>
      <c r="Z150" s="30">
        <v>22.751177793493753</v>
      </c>
      <c r="AB150" s="101"/>
    </row>
    <row r="151" spans="1:28">
      <c r="A151" s="42">
        <v>42675</v>
      </c>
      <c r="B151" s="22"/>
      <c r="C151" s="20">
        <v>1218.6333663156779</v>
      </c>
      <c r="D151" s="20">
        <v>1218.6333663156779</v>
      </c>
      <c r="E151" s="20">
        <v>1527.1022046909134</v>
      </c>
      <c r="F151" s="30">
        <v>1527.1022046909134</v>
      </c>
      <c r="G151" s="22"/>
      <c r="H151" s="20">
        <v>2100.4789395051043</v>
      </c>
      <c r="I151" s="20">
        <v>2100.4789395051043</v>
      </c>
      <c r="J151" s="20">
        <v>2729.4364237909222</v>
      </c>
      <c r="K151" s="30">
        <v>2729.4364237909222</v>
      </c>
      <c r="L151" s="22"/>
      <c r="M151" s="22">
        <f t="shared" si="3"/>
        <v>3319.1123058207822</v>
      </c>
      <c r="N151" s="22">
        <f t="shared" si="3"/>
        <v>3319.1123058207822</v>
      </c>
      <c r="O151" s="20">
        <f t="shared" si="4"/>
        <v>4256.538628481836</v>
      </c>
      <c r="P151" s="30">
        <f t="shared" si="4"/>
        <v>4256.538628481836</v>
      </c>
      <c r="Q151" s="22"/>
      <c r="R151" s="20">
        <v>422.92425671658071</v>
      </c>
      <c r="S151" s="20">
        <v>422.92425671658071</v>
      </c>
      <c r="T151" s="20">
        <v>463.71140632349113</v>
      </c>
      <c r="U151" s="30">
        <v>463.71140632349113</v>
      </c>
      <c r="V151" s="22"/>
      <c r="W151" s="20">
        <v>17.021099188674434</v>
      </c>
      <c r="X151" s="20">
        <v>17.021099188674434</v>
      </c>
      <c r="Y151" s="20">
        <v>18.858018194180449</v>
      </c>
      <c r="Z151" s="30">
        <v>18.858018194180449</v>
      </c>
      <c r="AB151" s="101"/>
    </row>
    <row r="152" spans="1:28">
      <c r="A152" s="42">
        <v>42705</v>
      </c>
      <c r="B152" s="22"/>
      <c r="C152" s="20">
        <v>1007.3180777334198</v>
      </c>
      <c r="D152" s="20">
        <v>1007.3180777334198</v>
      </c>
      <c r="E152" s="20">
        <v>1355.4504912967127</v>
      </c>
      <c r="F152" s="30">
        <v>1355.4504912967127</v>
      </c>
      <c r="G152" s="22"/>
      <c r="H152" s="20">
        <v>1550.3755389862135</v>
      </c>
      <c r="I152" s="20">
        <v>1550.3755389862135</v>
      </c>
      <c r="J152" s="20">
        <v>2251.9034304839606</v>
      </c>
      <c r="K152" s="30">
        <v>2251.9034304839606</v>
      </c>
      <c r="L152" s="22"/>
      <c r="M152" s="22">
        <f t="shared" si="3"/>
        <v>2557.6936167196336</v>
      </c>
      <c r="N152" s="22">
        <f t="shared" si="3"/>
        <v>2557.6936167196336</v>
      </c>
      <c r="O152" s="20">
        <f t="shared" si="4"/>
        <v>3607.3539217806733</v>
      </c>
      <c r="P152" s="30">
        <f t="shared" si="4"/>
        <v>3607.3539217806733</v>
      </c>
      <c r="Q152" s="22"/>
      <c r="R152" s="20">
        <v>545.17580978877129</v>
      </c>
      <c r="S152" s="20">
        <v>545.17580978877129</v>
      </c>
      <c r="T152" s="20">
        <v>525.40855443583666</v>
      </c>
      <c r="U152" s="30">
        <v>525.40855443583666</v>
      </c>
      <c r="V152" s="22"/>
      <c r="W152" s="20">
        <v>13.849774573743147</v>
      </c>
      <c r="X152" s="20">
        <v>13.849774573743147</v>
      </c>
      <c r="Y152" s="20">
        <v>19.216975790060278</v>
      </c>
      <c r="Z152" s="30">
        <v>19.216975790060278</v>
      </c>
      <c r="AB152" s="101"/>
    </row>
    <row r="153" spans="1:28">
      <c r="A153" s="42">
        <v>42736</v>
      </c>
      <c r="B153" s="22"/>
      <c r="C153" s="20">
        <v>1139.3096674094545</v>
      </c>
      <c r="D153" s="20">
        <v>1139.3096674094545</v>
      </c>
      <c r="E153" s="20">
        <v>1313.1240527952673</v>
      </c>
      <c r="F153" s="30">
        <v>1313.1240527952673</v>
      </c>
      <c r="G153" s="22"/>
      <c r="H153" s="20">
        <v>1574.948165731415</v>
      </c>
      <c r="I153" s="20">
        <v>1574.948165731415</v>
      </c>
      <c r="J153" s="20">
        <v>1990.6613768347231</v>
      </c>
      <c r="K153" s="30">
        <v>1990.6613768347231</v>
      </c>
      <c r="L153" s="22"/>
      <c r="M153" s="22">
        <f t="shared" si="3"/>
        <v>2714.2578331408695</v>
      </c>
      <c r="N153" s="22">
        <f t="shared" si="3"/>
        <v>2714.2578331408695</v>
      </c>
      <c r="O153" s="20">
        <f t="shared" si="4"/>
        <v>3303.7854296299902</v>
      </c>
      <c r="P153" s="30">
        <f t="shared" si="4"/>
        <v>3303.7854296299902</v>
      </c>
      <c r="Q153" s="22"/>
      <c r="R153" s="20">
        <v>455.31394511765961</v>
      </c>
      <c r="S153" s="20">
        <v>455.31394511765961</v>
      </c>
      <c r="T153" s="20">
        <v>470.87492534426798</v>
      </c>
      <c r="U153" s="30">
        <v>470.87492534426798</v>
      </c>
      <c r="V153" s="22"/>
      <c r="W153" s="20">
        <v>27.335410865893287</v>
      </c>
      <c r="X153" s="20">
        <v>27.335410865893287</v>
      </c>
      <c r="Y153" s="20">
        <v>32.140103002420787</v>
      </c>
      <c r="Z153" s="30">
        <v>32.140103002420787</v>
      </c>
      <c r="AB153" s="101"/>
    </row>
    <row r="154" spans="1:28">
      <c r="A154" s="42">
        <v>42767</v>
      </c>
      <c r="B154" s="22"/>
      <c r="C154" s="20">
        <v>1400.7825158485839</v>
      </c>
      <c r="D154" s="20">
        <v>1400.7825158485839</v>
      </c>
      <c r="E154" s="20">
        <v>1533.9281506444531</v>
      </c>
      <c r="F154" s="30">
        <v>1533.9281506444531</v>
      </c>
      <c r="G154" s="22"/>
      <c r="H154" s="20">
        <v>1818.5938860731208</v>
      </c>
      <c r="I154" s="20">
        <v>1818.5938860731208</v>
      </c>
      <c r="J154" s="20">
        <v>2428.0784231432908</v>
      </c>
      <c r="K154" s="30">
        <v>2428.0784231432908</v>
      </c>
      <c r="L154" s="22"/>
      <c r="M154" s="22">
        <f t="shared" si="3"/>
        <v>3219.3764019217047</v>
      </c>
      <c r="N154" s="22">
        <f t="shared" si="3"/>
        <v>3219.3764019217047</v>
      </c>
      <c r="O154" s="20">
        <f t="shared" si="4"/>
        <v>3962.0065737877439</v>
      </c>
      <c r="P154" s="30">
        <f t="shared" si="4"/>
        <v>3962.0065737877439</v>
      </c>
      <c r="Q154" s="22"/>
      <c r="R154" s="20">
        <v>435.55187778285989</v>
      </c>
      <c r="S154" s="20">
        <v>435.55187778285989</v>
      </c>
      <c r="T154" s="20">
        <v>426.25807710791776</v>
      </c>
      <c r="U154" s="30">
        <v>426.25807710791776</v>
      </c>
      <c r="V154" s="22"/>
      <c r="W154" s="20">
        <v>16.879773945473438</v>
      </c>
      <c r="X154" s="20">
        <v>16.879773945473438</v>
      </c>
      <c r="Y154" s="20">
        <v>24.518278795210492</v>
      </c>
      <c r="Z154" s="30">
        <v>24.518278795210492</v>
      </c>
      <c r="AB154" s="101"/>
    </row>
    <row r="155" spans="1:28">
      <c r="A155" s="42">
        <v>42795</v>
      </c>
      <c r="B155" s="22"/>
      <c r="C155" s="20">
        <v>1387.3413261209216</v>
      </c>
      <c r="D155" s="20">
        <v>1387.3413261209216</v>
      </c>
      <c r="E155" s="20">
        <v>1522.0613361440774</v>
      </c>
      <c r="F155" s="30">
        <v>1522.0613361440774</v>
      </c>
      <c r="G155" s="22"/>
      <c r="H155" s="20">
        <v>2120.5961628546661</v>
      </c>
      <c r="I155" s="20">
        <v>2120.5961628546661</v>
      </c>
      <c r="J155" s="20">
        <v>2600.644039222238</v>
      </c>
      <c r="K155" s="30">
        <v>2600.644039222238</v>
      </c>
      <c r="L155" s="22"/>
      <c r="M155" s="22">
        <f t="shared" si="3"/>
        <v>3507.9374889755877</v>
      </c>
      <c r="N155" s="22">
        <f t="shared" si="3"/>
        <v>3507.9374889755877</v>
      </c>
      <c r="O155" s="20">
        <f t="shared" si="4"/>
        <v>4122.7053753663149</v>
      </c>
      <c r="P155" s="30">
        <f t="shared" si="4"/>
        <v>4122.7053753663149</v>
      </c>
      <c r="Q155" s="22"/>
      <c r="R155" s="20">
        <v>444.58005538861994</v>
      </c>
      <c r="S155" s="20">
        <v>444.58005538861994</v>
      </c>
      <c r="T155" s="20">
        <v>480.31903869127729</v>
      </c>
      <c r="U155" s="30">
        <v>480.31903869127729</v>
      </c>
      <c r="V155" s="22"/>
      <c r="W155" s="20">
        <v>14.357656734893904</v>
      </c>
      <c r="X155" s="20">
        <v>14.357656734893904</v>
      </c>
      <c r="Y155" s="20">
        <v>13.427361602746778</v>
      </c>
      <c r="Z155" s="30">
        <v>13.427361602746778</v>
      </c>
      <c r="AB155" s="101"/>
    </row>
    <row r="156" spans="1:28">
      <c r="A156" s="42">
        <v>42826</v>
      </c>
      <c r="B156" s="22"/>
      <c r="C156" s="20">
        <v>1116.8202342419188</v>
      </c>
      <c r="D156" s="20">
        <v>1116.8202342419188</v>
      </c>
      <c r="E156" s="20">
        <v>1388.3800118504832</v>
      </c>
      <c r="F156" s="30">
        <v>1388.3800118504832</v>
      </c>
      <c r="G156" s="22"/>
      <c r="H156" s="20">
        <v>1840.5250789128083</v>
      </c>
      <c r="I156" s="20">
        <v>1840.5250789128083</v>
      </c>
      <c r="J156" s="20">
        <v>2460.3753100741601</v>
      </c>
      <c r="K156" s="30">
        <v>2460.3753100741601</v>
      </c>
      <c r="L156" s="22"/>
      <c r="M156" s="22">
        <f t="shared" si="3"/>
        <v>2957.3453131547271</v>
      </c>
      <c r="N156" s="22">
        <f t="shared" si="3"/>
        <v>2957.3453131547271</v>
      </c>
      <c r="O156" s="20">
        <f t="shared" si="4"/>
        <v>3848.7553219246433</v>
      </c>
      <c r="P156" s="30">
        <f t="shared" si="4"/>
        <v>3848.7553219246433</v>
      </c>
      <c r="Q156" s="22"/>
      <c r="R156" s="20">
        <v>511.38787261559077</v>
      </c>
      <c r="S156" s="20">
        <v>511.38787261559077</v>
      </c>
      <c r="T156" s="20">
        <v>527.67323448811828</v>
      </c>
      <c r="U156" s="30">
        <v>527.67323448811828</v>
      </c>
      <c r="V156" s="22"/>
      <c r="W156" s="20">
        <v>15.615168400671932</v>
      </c>
      <c r="X156" s="20">
        <v>15.615168400671932</v>
      </c>
      <c r="Y156" s="20">
        <v>15.446579799656654</v>
      </c>
      <c r="Z156" s="30">
        <v>15.446579799656654</v>
      </c>
      <c r="AB156" s="101"/>
    </row>
    <row r="157" spans="1:28">
      <c r="A157" s="42">
        <v>42856</v>
      </c>
      <c r="B157" s="22"/>
      <c r="C157" s="20">
        <v>1353.2397103810465</v>
      </c>
      <c r="D157" s="20">
        <v>1353.2397103810465</v>
      </c>
      <c r="E157" s="20">
        <v>1572.0399436359633</v>
      </c>
      <c r="F157" s="30">
        <v>1572.0399436359633</v>
      </c>
      <c r="G157" s="22"/>
      <c r="H157" s="20">
        <v>2164.7646079884044</v>
      </c>
      <c r="I157" s="20">
        <v>2164.7646079884044</v>
      </c>
      <c r="J157" s="20">
        <v>2704.698728943572</v>
      </c>
      <c r="K157" s="30">
        <v>2704.698728943572</v>
      </c>
      <c r="L157" s="22"/>
      <c r="M157" s="22">
        <f t="shared" si="3"/>
        <v>3518.0043183694506</v>
      </c>
      <c r="N157" s="22">
        <f t="shared" si="3"/>
        <v>3518.0043183694506</v>
      </c>
      <c r="O157" s="20">
        <f t="shared" si="4"/>
        <v>4276.738672579535</v>
      </c>
      <c r="P157" s="30">
        <f t="shared" si="4"/>
        <v>4276.738672579535</v>
      </c>
      <c r="Q157" s="22"/>
      <c r="R157" s="20">
        <v>562.7437569717373</v>
      </c>
      <c r="S157" s="20">
        <v>562.7437569717373</v>
      </c>
      <c r="T157" s="20">
        <v>474.11530878776875</v>
      </c>
      <c r="U157" s="30">
        <v>474.11530878776875</v>
      </c>
      <c r="V157" s="22"/>
      <c r="W157" s="20">
        <v>17.886070415562866</v>
      </c>
      <c r="X157" s="20">
        <v>17.886070415562866</v>
      </c>
      <c r="Y157" s="20">
        <v>22.320521202060085</v>
      </c>
      <c r="Z157" s="30">
        <v>22.320521202060085</v>
      </c>
      <c r="AB157" s="101"/>
    </row>
    <row r="158" spans="1:28">
      <c r="A158" s="42">
        <v>42887</v>
      </c>
      <c r="B158" s="22"/>
      <c r="C158" s="20">
        <v>1082.1903877077523</v>
      </c>
      <c r="D158" s="20">
        <v>1082.1903877077523</v>
      </c>
      <c r="E158" s="20">
        <v>1403.0879830928</v>
      </c>
      <c r="F158" s="30">
        <v>1403.0879830928</v>
      </c>
      <c r="G158" s="22"/>
      <c r="H158" s="20">
        <v>2162.7368457965663</v>
      </c>
      <c r="I158" s="20">
        <v>2162.7368457965663</v>
      </c>
      <c r="J158" s="20">
        <v>2538.3769737936741</v>
      </c>
      <c r="K158" s="30">
        <v>2538.3769737936741</v>
      </c>
      <c r="L158" s="22"/>
      <c r="M158" s="22">
        <f t="shared" si="3"/>
        <v>3244.9272335043188</v>
      </c>
      <c r="N158" s="22">
        <f t="shared" si="3"/>
        <v>3244.9272335043188</v>
      </c>
      <c r="O158" s="20">
        <f t="shared" si="4"/>
        <v>3941.4649568864743</v>
      </c>
      <c r="P158" s="30">
        <f t="shared" si="4"/>
        <v>3941.4649568864743</v>
      </c>
      <c r="Q158" s="22"/>
      <c r="R158" s="20">
        <v>404.29986505825212</v>
      </c>
      <c r="S158" s="20">
        <v>404.29986505825212</v>
      </c>
      <c r="T158" s="20">
        <v>434.67248612682363</v>
      </c>
      <c r="U158" s="30">
        <v>434.67248612682363</v>
      </c>
      <c r="V158" s="22"/>
      <c r="W158" s="20">
        <v>19.545319388982271</v>
      </c>
      <c r="X158" s="20">
        <v>19.545319388982271</v>
      </c>
      <c r="Y158" s="20">
        <v>26.728664607896988</v>
      </c>
      <c r="Z158" s="30">
        <v>26.728664607896988</v>
      </c>
      <c r="AB158" s="101"/>
    </row>
    <row r="159" spans="1:28">
      <c r="A159" s="42">
        <v>42917</v>
      </c>
      <c r="B159" s="22"/>
      <c r="C159" s="20">
        <v>1394.2075050242167</v>
      </c>
      <c r="D159" s="20">
        <v>1394.2075050242167</v>
      </c>
      <c r="E159" s="20">
        <v>1523.5200940412462</v>
      </c>
      <c r="F159" s="30">
        <v>1523.5200940412462</v>
      </c>
      <c r="G159" s="22"/>
      <c r="H159" s="20">
        <v>2216.9719418141312</v>
      </c>
      <c r="I159" s="20">
        <v>2216.9719418141312</v>
      </c>
      <c r="J159" s="20">
        <v>2778.839230979539</v>
      </c>
      <c r="K159" s="30">
        <v>2778.839230979539</v>
      </c>
      <c r="L159" s="22"/>
      <c r="M159" s="22">
        <f t="shared" si="3"/>
        <v>3611.1794468383478</v>
      </c>
      <c r="N159" s="22">
        <f t="shared" si="3"/>
        <v>3611.1794468383478</v>
      </c>
      <c r="O159" s="20">
        <f t="shared" si="4"/>
        <v>4302.359325020785</v>
      </c>
      <c r="P159" s="30">
        <f t="shared" si="4"/>
        <v>4302.359325020785</v>
      </c>
      <c r="Q159" s="22"/>
      <c r="R159" s="20">
        <v>553.99377090212306</v>
      </c>
      <c r="S159" s="20">
        <v>553.99377090212306</v>
      </c>
      <c r="T159" s="20">
        <v>450.93439428636151</v>
      </c>
      <c r="U159" s="30">
        <v>450.93439428636151</v>
      </c>
      <c r="V159" s="22"/>
      <c r="W159" s="20">
        <v>19.342802098746194</v>
      </c>
      <c r="X159" s="20">
        <v>19.342802098746194</v>
      </c>
      <c r="Y159" s="20">
        <v>16.019218196909875</v>
      </c>
      <c r="Z159" s="30">
        <v>16.019218196909875</v>
      </c>
      <c r="AB159" s="101"/>
    </row>
    <row r="160" spans="1:28">
      <c r="A160" s="42">
        <v>42948</v>
      </c>
      <c r="B160" s="22"/>
      <c r="C160" s="20">
        <v>1444.8744664045114</v>
      </c>
      <c r="D160" s="20">
        <v>1444.8744664045114</v>
      </c>
      <c r="E160" s="20">
        <v>1558.0149515525234</v>
      </c>
      <c r="F160" s="30">
        <v>1558.0149515525234</v>
      </c>
      <c r="G160" s="22"/>
      <c r="H160" s="20">
        <v>2146.6230229619246</v>
      </c>
      <c r="I160" s="20">
        <v>2146.6230229619246</v>
      </c>
      <c r="J160" s="20">
        <v>2776.5141351958432</v>
      </c>
      <c r="K160" s="30">
        <v>2776.5141351958432</v>
      </c>
      <c r="L160" s="22"/>
      <c r="M160" s="22">
        <f t="shared" si="3"/>
        <v>3591.4974893664357</v>
      </c>
      <c r="N160" s="22">
        <f t="shared" si="3"/>
        <v>3591.4974893664357</v>
      </c>
      <c r="O160" s="20">
        <f t="shared" si="4"/>
        <v>4334.5290867483664</v>
      </c>
      <c r="P160" s="30">
        <f t="shared" si="4"/>
        <v>4334.5290867483664</v>
      </c>
      <c r="Q160" s="22"/>
      <c r="R160" s="20">
        <v>481.34017328471862</v>
      </c>
      <c r="S160" s="20">
        <v>481.34017328471862</v>
      </c>
      <c r="T160" s="20">
        <v>452.22831897881304</v>
      </c>
      <c r="U160" s="30">
        <v>452.22831897881304</v>
      </c>
      <c r="V160" s="22"/>
      <c r="W160" s="20">
        <v>15.05145150022935</v>
      </c>
      <c r="X160" s="20">
        <v>15.05145150022935</v>
      </c>
      <c r="Y160" s="20">
        <v>16.213680801373389</v>
      </c>
      <c r="Z160" s="30">
        <v>16.213680801373389</v>
      </c>
      <c r="AB160" s="101"/>
    </row>
    <row r="161" spans="1:28">
      <c r="A161" s="42">
        <v>42979</v>
      </c>
      <c r="B161" s="22"/>
      <c r="C161" s="20">
        <v>1310.9408377735031</v>
      </c>
      <c r="D161" s="20">
        <v>1310.9408377735031</v>
      </c>
      <c r="E161" s="20">
        <v>1517.6865388258486</v>
      </c>
      <c r="F161" s="30">
        <v>1517.6865388258486</v>
      </c>
      <c r="G161" s="22"/>
      <c r="H161" s="20">
        <v>2094.8212044087913</v>
      </c>
      <c r="I161" s="20">
        <v>2094.8212044087913</v>
      </c>
      <c r="J161" s="20">
        <v>2673.9532681795927</v>
      </c>
      <c r="K161" s="30">
        <v>2673.9532681795927</v>
      </c>
      <c r="L161" s="22"/>
      <c r="M161" s="22">
        <f t="shared" si="3"/>
        <v>3405.7620421822944</v>
      </c>
      <c r="N161" s="22">
        <f t="shared" si="3"/>
        <v>3405.7620421822944</v>
      </c>
      <c r="O161" s="20">
        <f t="shared" si="4"/>
        <v>4191.6398070054411</v>
      </c>
      <c r="P161" s="30">
        <f t="shared" si="4"/>
        <v>4191.6398070054411</v>
      </c>
      <c r="Q161" s="22"/>
      <c r="R161" s="20">
        <v>497.64089509196236</v>
      </c>
      <c r="S161" s="20">
        <v>497.64089509196236</v>
      </c>
      <c r="T161" s="20">
        <v>488.85178228200033</v>
      </c>
      <c r="U161" s="30">
        <v>488.85178228200033</v>
      </c>
      <c r="V161" s="22"/>
      <c r="W161" s="20">
        <v>23.772982481832397</v>
      </c>
      <c r="X161" s="20">
        <v>23.772982481832397</v>
      </c>
      <c r="Y161" s="20">
        <v>17.873941402403432</v>
      </c>
      <c r="Z161" s="30">
        <v>17.873941402403432</v>
      </c>
      <c r="AB161" s="101"/>
    </row>
    <row r="162" spans="1:28">
      <c r="A162" s="42">
        <v>43009</v>
      </c>
      <c r="B162" s="22"/>
      <c r="C162" s="20">
        <v>1303.7582980822185</v>
      </c>
      <c r="D162" s="20">
        <v>1303.7582980822185</v>
      </c>
      <c r="E162" s="20">
        <v>1520.9252309926214</v>
      </c>
      <c r="F162" s="30">
        <v>1520.9252309926214</v>
      </c>
      <c r="G162" s="22"/>
      <c r="H162" s="20">
        <v>2000.7358689516911</v>
      </c>
      <c r="I162" s="20">
        <v>2000.7358689516911</v>
      </c>
      <c r="J162" s="20">
        <v>2686.1071000526704</v>
      </c>
      <c r="K162" s="30">
        <v>2686.1071000526704</v>
      </c>
      <c r="L162" s="22"/>
      <c r="M162" s="22">
        <f t="shared" si="3"/>
        <v>3304.4941670339094</v>
      </c>
      <c r="N162" s="22">
        <f t="shared" si="3"/>
        <v>3304.4941670339094</v>
      </c>
      <c r="O162" s="20">
        <f t="shared" si="4"/>
        <v>4207.0323310452914</v>
      </c>
      <c r="P162" s="30">
        <f t="shared" si="4"/>
        <v>4207.0323310452914</v>
      </c>
      <c r="Q162" s="22"/>
      <c r="R162" s="20">
        <v>512.95253173092181</v>
      </c>
      <c r="S162" s="20">
        <v>512.95253173092181</v>
      </c>
      <c r="T162" s="20">
        <v>439.02102845847185</v>
      </c>
      <c r="U162" s="30">
        <v>439.02102845847185</v>
      </c>
      <c r="V162" s="22"/>
      <c r="W162" s="20">
        <v>20.634544601930482</v>
      </c>
      <c r="X162" s="20">
        <v>20.634544601930482</v>
      </c>
      <c r="Y162" s="20">
        <v>22.415716964968787</v>
      </c>
      <c r="Z162" s="30">
        <v>22.415716964968787</v>
      </c>
      <c r="AB162" s="101"/>
    </row>
    <row r="163" spans="1:28">
      <c r="A163" s="42">
        <v>43040</v>
      </c>
      <c r="B163" s="22"/>
      <c r="C163" s="20">
        <v>1213.0780186615461</v>
      </c>
      <c r="D163" s="20">
        <v>1213.0780186615461</v>
      </c>
      <c r="E163" s="20">
        <v>1488.1652952719173</v>
      </c>
      <c r="F163" s="30">
        <v>1488.1652952719173</v>
      </c>
      <c r="G163" s="22"/>
      <c r="H163" s="20">
        <v>2080.379875710144</v>
      </c>
      <c r="I163" s="20">
        <v>2080.379875710144</v>
      </c>
      <c r="J163" s="20">
        <v>2638.3795138652604</v>
      </c>
      <c r="K163" s="30">
        <v>2638.3795138652604</v>
      </c>
      <c r="L163" s="22"/>
      <c r="M163" s="22">
        <f t="shared" si="3"/>
        <v>3293.4578943716901</v>
      </c>
      <c r="N163" s="22">
        <f t="shared" si="3"/>
        <v>3293.4578943716901</v>
      </c>
      <c r="O163" s="20">
        <f t="shared" si="4"/>
        <v>4126.5448091371782</v>
      </c>
      <c r="P163" s="30">
        <f t="shared" si="4"/>
        <v>4126.5448091371782</v>
      </c>
      <c r="Q163" s="22"/>
      <c r="R163" s="20">
        <v>422.92425671658071</v>
      </c>
      <c r="S163" s="20">
        <v>422.92425671658071</v>
      </c>
      <c r="T163" s="20">
        <v>463.71140632349113</v>
      </c>
      <c r="U163" s="30">
        <v>463.71140632349113</v>
      </c>
      <c r="V163" s="22"/>
      <c r="W163" s="20">
        <v>17.023003898413048</v>
      </c>
      <c r="X163" s="20">
        <v>17.023003898413048</v>
      </c>
      <c r="Y163" s="20">
        <v>18.921424400578235</v>
      </c>
      <c r="Z163" s="30">
        <v>18.921424400578235</v>
      </c>
      <c r="AB163" s="101"/>
    </row>
    <row r="164" spans="1:28">
      <c r="A164" s="42">
        <v>43070</v>
      </c>
      <c r="B164" s="22"/>
      <c r="C164" s="20">
        <v>1003.131649921675</v>
      </c>
      <c r="D164" s="20">
        <v>1003.131649921675</v>
      </c>
      <c r="E164" s="20">
        <v>1355.0572441966519</v>
      </c>
      <c r="F164" s="30">
        <v>1355.0572441966519</v>
      </c>
      <c r="G164" s="22"/>
      <c r="H164" s="20">
        <v>1533.1130786127642</v>
      </c>
      <c r="I164" s="20">
        <v>1533.1130786127642</v>
      </c>
      <c r="J164" s="20">
        <v>2200.0191978042935</v>
      </c>
      <c r="K164" s="30">
        <v>2200.0191978042935</v>
      </c>
      <c r="L164" s="22"/>
      <c r="M164" s="22">
        <f t="shared" si="3"/>
        <v>2536.2447285344392</v>
      </c>
      <c r="N164" s="22">
        <f t="shared" si="3"/>
        <v>2536.2447285344392</v>
      </c>
      <c r="O164" s="20">
        <f t="shared" si="4"/>
        <v>3555.0764420009455</v>
      </c>
      <c r="P164" s="30">
        <f t="shared" si="4"/>
        <v>3555.0764420009455</v>
      </c>
      <c r="Q164" s="22"/>
      <c r="R164" s="20">
        <v>545.17580978877129</v>
      </c>
      <c r="S164" s="20">
        <v>545.17580978877129</v>
      </c>
      <c r="T164" s="20">
        <v>525.40855443583666</v>
      </c>
      <c r="U164" s="30">
        <v>525.40855443583666</v>
      </c>
      <c r="V164" s="22"/>
      <c r="W164" s="20">
        <v>13.849703693070408</v>
      </c>
      <c r="X164" s="20">
        <v>13.849703693070408</v>
      </c>
      <c r="Y164" s="20">
        <v>16.88717978692155</v>
      </c>
      <c r="Z164" s="30">
        <v>16.88717978692155</v>
      </c>
      <c r="AB164" s="101"/>
    </row>
    <row r="165" spans="1:28">
      <c r="A165" s="42">
        <v>43101</v>
      </c>
      <c r="B165" s="22"/>
      <c r="C165" s="20">
        <v>1137.6018441539836</v>
      </c>
      <c r="D165" s="20">
        <v>1137.6018441539836</v>
      </c>
      <c r="E165" s="20">
        <v>1294.2344909388635</v>
      </c>
      <c r="F165" s="30">
        <v>1294.2344909388635</v>
      </c>
      <c r="G165" s="22"/>
      <c r="H165" s="20">
        <v>1561.5873266832079</v>
      </c>
      <c r="I165" s="20">
        <v>1561.5873266832079</v>
      </c>
      <c r="J165" s="20">
        <v>1980.9301859696434</v>
      </c>
      <c r="K165" s="30">
        <v>1980.9301859696434</v>
      </c>
      <c r="L165" s="22"/>
      <c r="M165" s="22">
        <f t="shared" si="3"/>
        <v>2699.1891708371913</v>
      </c>
      <c r="N165" s="22">
        <f t="shared" si="3"/>
        <v>2699.1891708371913</v>
      </c>
      <c r="O165" s="20">
        <f t="shared" si="4"/>
        <v>3275.1646769085069</v>
      </c>
      <c r="P165" s="30">
        <f t="shared" si="4"/>
        <v>3275.1646769085069</v>
      </c>
      <c r="Q165" s="22"/>
      <c r="R165" s="20">
        <v>455.31394511765961</v>
      </c>
      <c r="S165" s="20">
        <v>455.31394511765961</v>
      </c>
      <c r="T165" s="20">
        <v>470.87492534426798</v>
      </c>
      <c r="U165" s="30">
        <v>470.87492534426798</v>
      </c>
      <c r="V165" s="22"/>
      <c r="W165" s="20">
        <v>27.335991705173125</v>
      </c>
      <c r="X165" s="20">
        <v>27.335991705173125</v>
      </c>
      <c r="Y165" s="20">
        <v>36.989913627891596</v>
      </c>
      <c r="Z165" s="30">
        <v>36.989913627891596</v>
      </c>
      <c r="AB165" s="101"/>
    </row>
    <row r="166" spans="1:28">
      <c r="A166" s="42">
        <v>43132</v>
      </c>
      <c r="B166" s="22"/>
      <c r="C166" s="20">
        <v>1398.1976818490411</v>
      </c>
      <c r="D166" s="20">
        <v>1398.1976818490411</v>
      </c>
      <c r="E166" s="20">
        <v>1508.1241031950435</v>
      </c>
      <c r="F166" s="30">
        <v>1508.1241031950435</v>
      </c>
      <c r="G166" s="22"/>
      <c r="H166" s="20">
        <v>1804.8994092594965</v>
      </c>
      <c r="I166" s="20">
        <v>1804.8994092594965</v>
      </c>
      <c r="J166" s="20">
        <v>2405.4843275660605</v>
      </c>
      <c r="K166" s="30">
        <v>2405.4843275660605</v>
      </c>
      <c r="L166" s="22"/>
      <c r="M166" s="22">
        <f t="shared" si="3"/>
        <v>3203.0970911085378</v>
      </c>
      <c r="N166" s="22">
        <f t="shared" si="3"/>
        <v>3203.0970911085378</v>
      </c>
      <c r="O166" s="20">
        <f t="shared" si="4"/>
        <v>3913.608430761104</v>
      </c>
      <c r="P166" s="30">
        <f t="shared" si="4"/>
        <v>3913.608430761104</v>
      </c>
      <c r="Q166" s="22"/>
      <c r="R166" s="20">
        <v>435.55187778285989</v>
      </c>
      <c r="S166" s="20">
        <v>435.55187778285989</v>
      </c>
      <c r="T166" s="20">
        <v>426.25807710791776</v>
      </c>
      <c r="U166" s="30">
        <v>426.25807710791776</v>
      </c>
      <c r="V166" s="22"/>
      <c r="W166" s="20">
        <v>16.879752330485037</v>
      </c>
      <c r="X166" s="20">
        <v>16.879752330485037</v>
      </c>
      <c r="Y166" s="20">
        <v>25.179985553992406</v>
      </c>
      <c r="Z166" s="30">
        <v>25.179985553992406</v>
      </c>
      <c r="AB166" s="101"/>
    </row>
    <row r="167" spans="1:28">
      <c r="A167" s="42">
        <v>43160</v>
      </c>
      <c r="B167" s="22"/>
      <c r="C167" s="20">
        <v>1383.8512279438655</v>
      </c>
      <c r="D167" s="20">
        <v>1383.8512279438655</v>
      </c>
      <c r="E167" s="20">
        <v>1511.8683733619732</v>
      </c>
      <c r="F167" s="30">
        <v>1511.8683733619732</v>
      </c>
      <c r="G167" s="22"/>
      <c r="H167" s="20">
        <v>2106.9614101038269</v>
      </c>
      <c r="I167" s="20">
        <v>2106.9614101038269</v>
      </c>
      <c r="J167" s="20">
        <v>2603.1501285188765</v>
      </c>
      <c r="K167" s="30">
        <v>2603.1501285188765</v>
      </c>
      <c r="L167" s="22"/>
      <c r="M167" s="22">
        <f t="shared" si="3"/>
        <v>3490.8126380476924</v>
      </c>
      <c r="N167" s="22">
        <f t="shared" si="3"/>
        <v>3490.8126380476924</v>
      </c>
      <c r="O167" s="20">
        <f t="shared" si="4"/>
        <v>4115.0185018808497</v>
      </c>
      <c r="P167" s="30">
        <f t="shared" si="4"/>
        <v>4115.0185018808497</v>
      </c>
      <c r="Q167" s="22"/>
      <c r="R167" s="20">
        <v>444.58005538861994</v>
      </c>
      <c r="S167" s="20">
        <v>444.58005538861994</v>
      </c>
      <c r="T167" s="20">
        <v>480.31903869127729</v>
      </c>
      <c r="U167" s="30">
        <v>480.31903869127729</v>
      </c>
      <c r="V167" s="22"/>
      <c r="W167" s="20">
        <v>14.357833861236131</v>
      </c>
      <c r="X167" s="20">
        <v>14.357833861236131</v>
      </c>
      <c r="Y167" s="20">
        <v>15.022829742437786</v>
      </c>
      <c r="Z167" s="30">
        <v>15.022829742437786</v>
      </c>
      <c r="AB167" s="101"/>
    </row>
    <row r="168" spans="1:28">
      <c r="A168" s="42">
        <v>43191</v>
      </c>
      <c r="B168" s="22"/>
      <c r="C168" s="20">
        <v>1114.0263415476416</v>
      </c>
      <c r="D168" s="20">
        <v>1114.0263415476416</v>
      </c>
      <c r="E168" s="20">
        <v>1367.416780554589</v>
      </c>
      <c r="F168" s="30">
        <v>1367.416780554589</v>
      </c>
      <c r="G168" s="22"/>
      <c r="H168" s="20">
        <v>1828.7777117705698</v>
      </c>
      <c r="I168" s="20">
        <v>1828.7777117705698</v>
      </c>
      <c r="J168" s="20">
        <v>2461.3346431292462</v>
      </c>
      <c r="K168" s="30">
        <v>2461.3346431292462</v>
      </c>
      <c r="L168" s="22"/>
      <c r="M168" s="22">
        <f t="shared" si="3"/>
        <v>2942.8040533182111</v>
      </c>
      <c r="N168" s="22">
        <f t="shared" si="3"/>
        <v>2942.8040533182111</v>
      </c>
      <c r="O168" s="20">
        <f t="shared" si="4"/>
        <v>3828.7514236838351</v>
      </c>
      <c r="P168" s="30">
        <f t="shared" si="4"/>
        <v>3828.7514236838351</v>
      </c>
      <c r="Q168" s="22"/>
      <c r="R168" s="20">
        <v>511.38787261559077</v>
      </c>
      <c r="S168" s="20">
        <v>511.38787261559077</v>
      </c>
      <c r="T168" s="20">
        <v>527.67323448811828</v>
      </c>
      <c r="U168" s="30">
        <v>527.67323448811828</v>
      </c>
      <c r="V168" s="22"/>
      <c r="W168" s="20">
        <v>15.615161809203403</v>
      </c>
      <c r="X168" s="20">
        <v>15.615161809203403</v>
      </c>
      <c r="Y168" s="20">
        <v>15.247146282195278</v>
      </c>
      <c r="Z168" s="30">
        <v>15.247146282195278</v>
      </c>
      <c r="AB168" s="101"/>
    </row>
    <row r="169" spans="1:28">
      <c r="A169" s="42">
        <v>43221</v>
      </c>
      <c r="B169" s="22"/>
      <c r="C169" s="20">
        <v>1350.6350814034204</v>
      </c>
      <c r="D169" s="20">
        <v>1350.6350814034204</v>
      </c>
      <c r="E169" s="20">
        <v>1557.0482847331273</v>
      </c>
      <c r="F169" s="30">
        <v>1557.0482847331273</v>
      </c>
      <c r="G169" s="22"/>
      <c r="H169" s="20">
        <v>2153.5995969194896</v>
      </c>
      <c r="I169" s="20">
        <v>2153.5995969194896</v>
      </c>
      <c r="J169" s="20">
        <v>2723.7150993943701</v>
      </c>
      <c r="K169" s="30">
        <v>2723.7150993943701</v>
      </c>
      <c r="L169" s="22"/>
      <c r="M169" s="22">
        <f t="shared" si="3"/>
        <v>3504.23467832291</v>
      </c>
      <c r="N169" s="22">
        <f t="shared" si="3"/>
        <v>3504.23467832291</v>
      </c>
      <c r="O169" s="20">
        <f t="shared" si="4"/>
        <v>4280.7633841274974</v>
      </c>
      <c r="P169" s="30">
        <f t="shared" si="4"/>
        <v>4280.7633841274974</v>
      </c>
      <c r="Q169" s="22"/>
      <c r="R169" s="20">
        <v>562.7437569717373</v>
      </c>
      <c r="S169" s="20">
        <v>562.7437569717373</v>
      </c>
      <c r="T169" s="20">
        <v>474.11530878776875</v>
      </c>
      <c r="U169" s="30">
        <v>474.11530878776875</v>
      </c>
      <c r="V169" s="22"/>
      <c r="W169" s="20">
        <v>17.88612443005913</v>
      </c>
      <c r="X169" s="20">
        <v>17.88612443005913</v>
      </c>
      <c r="Y169" s="20">
        <v>23.517122306828341</v>
      </c>
      <c r="Z169" s="30">
        <v>23.517122306828341</v>
      </c>
      <c r="AB169" s="101"/>
    </row>
    <row r="170" spans="1:28">
      <c r="A170" s="42">
        <v>43252</v>
      </c>
      <c r="B170" s="22"/>
      <c r="C170" s="20">
        <v>1077.5919093187774</v>
      </c>
      <c r="D170" s="20">
        <v>1077.5919093187774</v>
      </c>
      <c r="E170" s="20">
        <v>1398.2245466894121</v>
      </c>
      <c r="F170" s="30">
        <v>1398.2245466894121</v>
      </c>
      <c r="G170" s="22"/>
      <c r="H170" s="20">
        <v>2149.6734071981541</v>
      </c>
      <c r="I170" s="20">
        <v>2149.6734071981541</v>
      </c>
      <c r="J170" s="20">
        <v>2572.3327212226536</v>
      </c>
      <c r="K170" s="30">
        <v>2572.3327212226536</v>
      </c>
      <c r="L170" s="22"/>
      <c r="M170" s="22">
        <f t="shared" si="3"/>
        <v>3227.2653165169313</v>
      </c>
      <c r="N170" s="22">
        <f t="shared" si="3"/>
        <v>3227.2653165169313</v>
      </c>
      <c r="O170" s="20">
        <f t="shared" si="4"/>
        <v>3970.557267912066</v>
      </c>
      <c r="P170" s="30">
        <f t="shared" si="4"/>
        <v>3970.557267912066</v>
      </c>
      <c r="Q170" s="22"/>
      <c r="R170" s="20">
        <v>404.29986505825212</v>
      </c>
      <c r="S170" s="20">
        <v>404.29986505825212</v>
      </c>
      <c r="T170" s="20">
        <v>434.67248612682363</v>
      </c>
      <c r="U170" s="30">
        <v>434.67248612682363</v>
      </c>
      <c r="V170" s="22"/>
      <c r="W170" s="20">
        <v>19.545317378920711</v>
      </c>
      <c r="X170" s="20">
        <v>19.545317378920711</v>
      </c>
      <c r="Y170" s="20">
        <v>31.315635509508638</v>
      </c>
      <c r="Z170" s="30">
        <v>31.315635509508638</v>
      </c>
      <c r="AB170" s="101"/>
    </row>
    <row r="171" spans="1:28">
      <c r="A171" s="43">
        <v>43282</v>
      </c>
      <c r="B171" s="22"/>
      <c r="C171" s="20">
        <v>1391.1954385706763</v>
      </c>
      <c r="D171" s="20">
        <v>1391.1954385706763</v>
      </c>
      <c r="E171" s="20">
        <v>1530.119700062125</v>
      </c>
      <c r="F171" s="30">
        <v>1530.119700062125</v>
      </c>
      <c r="G171" s="22"/>
      <c r="H171" s="20">
        <v>2206.4217094262867</v>
      </c>
      <c r="I171" s="20">
        <v>2206.4217094262867</v>
      </c>
      <c r="J171" s="20">
        <v>2774.0958643723402</v>
      </c>
      <c r="K171" s="30">
        <v>2774.0958643723402</v>
      </c>
      <c r="L171" s="22"/>
      <c r="M171" s="22">
        <f t="shared" si="3"/>
        <v>3597.617147996963</v>
      </c>
      <c r="N171" s="22">
        <f t="shared" si="3"/>
        <v>3597.617147996963</v>
      </c>
      <c r="O171" s="20">
        <f t="shared" si="4"/>
        <v>4304.2155644344657</v>
      </c>
      <c r="P171" s="30">
        <f t="shared" si="4"/>
        <v>4304.2155644344657</v>
      </c>
      <c r="Q171" s="22"/>
      <c r="R171" s="20">
        <v>553.99377090212306</v>
      </c>
      <c r="S171" s="20">
        <v>553.99377090212306</v>
      </c>
      <c r="T171" s="20">
        <v>450.93439428636151</v>
      </c>
      <c r="U171" s="30">
        <v>450.93439428636151</v>
      </c>
      <c r="V171" s="22"/>
      <c r="W171" s="20">
        <v>19.342818570411392</v>
      </c>
      <c r="X171" s="20">
        <v>19.342818570411392</v>
      </c>
      <c r="Y171" s="20">
        <v>14.224316539757492</v>
      </c>
      <c r="Z171" s="30">
        <v>14.224316539757492</v>
      </c>
      <c r="AB171" s="101"/>
    </row>
    <row r="172" spans="1:28">
      <c r="A172" s="43">
        <v>43313</v>
      </c>
      <c r="B172" s="22"/>
      <c r="C172" s="20">
        <v>1441.643430749562</v>
      </c>
      <c r="D172" s="20">
        <v>1441.643430749562</v>
      </c>
      <c r="E172" s="20">
        <v>1570.5197794763071</v>
      </c>
      <c r="F172" s="30">
        <v>1570.5197794763071</v>
      </c>
      <c r="G172" s="22"/>
      <c r="H172" s="20">
        <v>2136.0403465308414</v>
      </c>
      <c r="I172" s="20">
        <v>2136.0403465308414</v>
      </c>
      <c r="J172" s="20">
        <v>2806.4900137108989</v>
      </c>
      <c r="K172" s="30">
        <v>2806.4900137108989</v>
      </c>
      <c r="L172" s="22"/>
      <c r="M172" s="22">
        <f t="shared" si="3"/>
        <v>3577.6837772804033</v>
      </c>
      <c r="N172" s="22">
        <f t="shared" si="3"/>
        <v>3577.6837772804033</v>
      </c>
      <c r="O172" s="20">
        <f t="shared" si="4"/>
        <v>4377.009793187206</v>
      </c>
      <c r="P172" s="30">
        <f t="shared" si="4"/>
        <v>4377.009793187206</v>
      </c>
      <c r="Q172" s="22"/>
      <c r="R172" s="20">
        <v>481.34017328471862</v>
      </c>
      <c r="S172" s="20">
        <v>481.34017328471862</v>
      </c>
      <c r="T172" s="20">
        <v>452.22831897881304</v>
      </c>
      <c r="U172" s="30">
        <v>452.22831897881304</v>
      </c>
      <c r="V172" s="22"/>
      <c r="W172" s="20">
        <v>15.051450887263139</v>
      </c>
      <c r="X172" s="20">
        <v>15.051450887263139</v>
      </c>
      <c r="Y172" s="20">
        <v>17.011414871218893</v>
      </c>
      <c r="Z172" s="30">
        <v>17.011414871218893</v>
      </c>
      <c r="AB172" s="101"/>
    </row>
    <row r="173" spans="1:28">
      <c r="A173" s="43">
        <v>43344</v>
      </c>
      <c r="B173" s="22"/>
      <c r="C173" s="20">
        <v>1306.1326452947339</v>
      </c>
      <c r="D173" s="20">
        <v>1306.1326452947339</v>
      </c>
      <c r="E173" s="20">
        <v>1525.8179695555602</v>
      </c>
      <c r="F173" s="30">
        <v>1525.8179695555602</v>
      </c>
      <c r="G173" s="22"/>
      <c r="H173" s="20">
        <v>2083.1241300893562</v>
      </c>
      <c r="I173" s="20">
        <v>2083.1241300893562</v>
      </c>
      <c r="J173" s="20">
        <v>2713.529412528811</v>
      </c>
      <c r="K173" s="30">
        <v>2713.529412528811</v>
      </c>
      <c r="L173" s="22"/>
      <c r="M173" s="22">
        <f t="shared" si="3"/>
        <v>3389.2567753840904</v>
      </c>
      <c r="N173" s="22">
        <f t="shared" si="3"/>
        <v>3389.2567753840904</v>
      </c>
      <c r="O173" s="20">
        <f t="shared" si="4"/>
        <v>4239.347382084371</v>
      </c>
      <c r="P173" s="30">
        <f t="shared" si="4"/>
        <v>4239.347382084371</v>
      </c>
      <c r="Q173" s="22"/>
      <c r="R173" s="20">
        <v>497.64089509196236</v>
      </c>
      <c r="S173" s="20">
        <v>497.64089509196236</v>
      </c>
      <c r="T173" s="20">
        <v>488.85178228200033</v>
      </c>
      <c r="U173" s="30">
        <v>488.85178228200033</v>
      </c>
      <c r="V173" s="22"/>
      <c r="W173" s="20">
        <v>23.772987504849791</v>
      </c>
      <c r="X173" s="20">
        <v>23.772987504849791</v>
      </c>
      <c r="Y173" s="20">
        <v>19.269976024633063</v>
      </c>
      <c r="Z173" s="30">
        <v>19.269976024633063</v>
      </c>
      <c r="AB173" s="101"/>
    </row>
    <row r="174" spans="1:28">
      <c r="A174" s="43">
        <v>43374</v>
      </c>
      <c r="B174" s="22"/>
      <c r="C174" s="20">
        <v>1300.1703798068691</v>
      </c>
      <c r="D174" s="20">
        <v>1300.1703798068691</v>
      </c>
      <c r="E174" s="20">
        <v>1529.6405229072727</v>
      </c>
      <c r="F174" s="30">
        <v>1529.6405229072727</v>
      </c>
      <c r="G174" s="22"/>
      <c r="H174" s="20">
        <v>1991.2917039335148</v>
      </c>
      <c r="I174" s="20">
        <v>1991.2917039335148</v>
      </c>
      <c r="J174" s="20">
        <v>2741.7280239789102</v>
      </c>
      <c r="K174" s="30">
        <v>2741.7280239789102</v>
      </c>
      <c r="L174" s="22"/>
      <c r="M174" s="22">
        <f t="shared" si="3"/>
        <v>3291.4620837403836</v>
      </c>
      <c r="N174" s="22">
        <f t="shared" si="3"/>
        <v>3291.4620837403836</v>
      </c>
      <c r="O174" s="20">
        <f t="shared" si="4"/>
        <v>4271.3685468861831</v>
      </c>
      <c r="P174" s="30">
        <f t="shared" si="4"/>
        <v>4271.3685468861831</v>
      </c>
      <c r="Q174" s="22"/>
      <c r="R174" s="20">
        <v>512.95253173092181</v>
      </c>
      <c r="S174" s="20">
        <v>512.95253173092181</v>
      </c>
      <c r="T174" s="20">
        <v>439.02102845847185</v>
      </c>
      <c r="U174" s="30">
        <v>439.02102845847185</v>
      </c>
      <c r="V174" s="22"/>
      <c r="W174" s="20">
        <v>20.634544415007067</v>
      </c>
      <c r="X174" s="20">
        <v>20.634544415007067</v>
      </c>
      <c r="Y174" s="20">
        <v>22.56552699456412</v>
      </c>
      <c r="Z174" s="30">
        <v>22.56552699456412</v>
      </c>
      <c r="AB174" s="101"/>
    </row>
    <row r="175" spans="1:28">
      <c r="A175" s="43">
        <v>43405</v>
      </c>
      <c r="B175" s="22"/>
      <c r="C175" s="20">
        <v>1208.9709357348095</v>
      </c>
      <c r="D175" s="20">
        <v>1208.9709357348095</v>
      </c>
      <c r="E175" s="20">
        <v>1499.5110864645139</v>
      </c>
      <c r="F175" s="30">
        <v>1499.5110864645139</v>
      </c>
      <c r="G175" s="22"/>
      <c r="H175" s="20">
        <v>2070.5295449295345</v>
      </c>
      <c r="I175" s="20">
        <v>2070.5295449295345</v>
      </c>
      <c r="J175" s="20">
        <v>2718.3999037853096</v>
      </c>
      <c r="K175" s="30">
        <v>2718.3999037853096</v>
      </c>
      <c r="L175" s="22"/>
      <c r="M175" s="22">
        <f t="shared" si="3"/>
        <v>3279.5004806643437</v>
      </c>
      <c r="N175" s="22">
        <f t="shared" si="3"/>
        <v>3279.5004806643437</v>
      </c>
      <c r="O175" s="20">
        <f t="shared" si="4"/>
        <v>4217.910990249824</v>
      </c>
      <c r="P175" s="30">
        <f t="shared" si="4"/>
        <v>4217.910990249824</v>
      </c>
      <c r="Q175" s="22"/>
      <c r="R175" s="20">
        <v>422.92425671658071</v>
      </c>
      <c r="S175" s="20">
        <v>422.92425671658071</v>
      </c>
      <c r="T175" s="20">
        <v>463.71140632349113</v>
      </c>
      <c r="U175" s="30">
        <v>463.71140632349113</v>
      </c>
      <c r="V175" s="22"/>
      <c r="W175" s="20">
        <v>17.023005430177047</v>
      </c>
      <c r="X175" s="20">
        <v>17.023005430177047</v>
      </c>
      <c r="Y175" s="20">
        <v>18.893108469628125</v>
      </c>
      <c r="Z175" s="30">
        <v>18.893108469628125</v>
      </c>
      <c r="AB175" s="101"/>
    </row>
    <row r="176" spans="1:28">
      <c r="A176" s="43">
        <v>43435</v>
      </c>
      <c r="B176" s="22"/>
      <c r="C176" s="20">
        <v>999.01276166827051</v>
      </c>
      <c r="D176" s="20">
        <v>999.01276166827051</v>
      </c>
      <c r="E176" s="20">
        <v>1362.6502649107326</v>
      </c>
      <c r="F176" s="30">
        <v>1362.6502649107326</v>
      </c>
      <c r="G176" s="22"/>
      <c r="H176" s="20">
        <v>1523.6518376338154</v>
      </c>
      <c r="I176" s="20">
        <v>1523.6518376338154</v>
      </c>
      <c r="J176" s="20">
        <v>2290.9801487302261</v>
      </c>
      <c r="K176" s="30">
        <v>2290.9801487302261</v>
      </c>
      <c r="L176" s="22"/>
      <c r="M176" s="22">
        <f t="shared" si="3"/>
        <v>2522.6645993020857</v>
      </c>
      <c r="N176" s="22">
        <f t="shared" si="3"/>
        <v>2522.6645993020857</v>
      </c>
      <c r="O176" s="20">
        <f t="shared" si="4"/>
        <v>3653.630413640959</v>
      </c>
      <c r="P176" s="30">
        <f t="shared" si="4"/>
        <v>3653.630413640959</v>
      </c>
      <c r="Q176" s="22"/>
      <c r="R176" s="20">
        <v>545.17580978877129</v>
      </c>
      <c r="S176" s="20">
        <v>545.17580978877129</v>
      </c>
      <c r="T176" s="20">
        <v>525.40855443583666</v>
      </c>
      <c r="U176" s="30">
        <v>525.40855443583666</v>
      </c>
      <c r="V176" s="22"/>
      <c r="W176" s="20">
        <v>13.849703636068304</v>
      </c>
      <c r="X176" s="20">
        <v>13.849703636068304</v>
      </c>
      <c r="Y176" s="20">
        <v>17.927619619244112</v>
      </c>
      <c r="Z176" s="30">
        <v>17.927619619244112</v>
      </c>
      <c r="AB176" s="101"/>
    </row>
    <row r="177" spans="1:28">
      <c r="A177" s="43">
        <v>43466</v>
      </c>
      <c r="B177" s="22"/>
      <c r="C177" s="20">
        <v>1133.5922592907566</v>
      </c>
      <c r="D177" s="20">
        <v>1133.5922592907566</v>
      </c>
      <c r="E177" s="20">
        <v>1303.4705821360383</v>
      </c>
      <c r="F177" s="30">
        <v>1303.4705821360383</v>
      </c>
      <c r="G177" s="22"/>
      <c r="H177" s="20">
        <v>1552.7233331490315</v>
      </c>
      <c r="I177" s="20">
        <v>1552.7233331490315</v>
      </c>
      <c r="J177" s="20">
        <v>1996.3535498952031</v>
      </c>
      <c r="K177" s="30">
        <v>1996.3535498952031</v>
      </c>
      <c r="L177" s="22"/>
      <c r="M177" s="22">
        <f t="shared" si="3"/>
        <v>2686.3155924397879</v>
      </c>
      <c r="N177" s="22">
        <f t="shared" si="3"/>
        <v>2686.3155924397879</v>
      </c>
      <c r="O177" s="20">
        <f t="shared" si="4"/>
        <v>3299.8241320312413</v>
      </c>
      <c r="P177" s="30">
        <f t="shared" si="4"/>
        <v>3299.8241320312413</v>
      </c>
      <c r="Q177" s="22"/>
      <c r="R177" s="20">
        <v>455.31394511765961</v>
      </c>
      <c r="S177" s="20">
        <v>455.31394511765961</v>
      </c>
      <c r="T177" s="20">
        <v>470.87492534426798</v>
      </c>
      <c r="U177" s="30">
        <v>470.87492534426798</v>
      </c>
      <c r="V177" s="22"/>
      <c r="W177" s="20">
        <v>27.335992172282985</v>
      </c>
      <c r="X177" s="20">
        <v>27.335992172282985</v>
      </c>
      <c r="Y177" s="20">
        <v>34.824086170396136</v>
      </c>
      <c r="Z177" s="30">
        <v>34.824086170396136</v>
      </c>
      <c r="AB177" s="101"/>
    </row>
    <row r="178" spans="1:28">
      <c r="A178" s="43">
        <v>43497</v>
      </c>
      <c r="B178" s="22"/>
      <c r="C178" s="20">
        <v>1393.9077377729309</v>
      </c>
      <c r="D178" s="20">
        <v>1393.9077377729309</v>
      </c>
      <c r="E178" s="20">
        <v>1518.1546795213576</v>
      </c>
      <c r="F178" s="30">
        <v>1518.1546795213576</v>
      </c>
      <c r="G178" s="22"/>
      <c r="H178" s="20">
        <v>1796.0589991154106</v>
      </c>
      <c r="I178" s="20">
        <v>1796.0589991154106</v>
      </c>
      <c r="J178" s="20">
        <v>2434.8125121316721</v>
      </c>
      <c r="K178" s="30">
        <v>2434.8125121316721</v>
      </c>
      <c r="L178" s="22"/>
      <c r="M178" s="22">
        <f t="shared" ref="M178:N230" si="5">C178+H178</f>
        <v>3189.9667368883415</v>
      </c>
      <c r="N178" s="22">
        <f t="shared" si="5"/>
        <v>3189.9667368883415</v>
      </c>
      <c r="O178" s="20">
        <f t="shared" si="4"/>
        <v>3952.9671916530297</v>
      </c>
      <c r="P178" s="30">
        <f t="shared" si="4"/>
        <v>3952.9671916530297</v>
      </c>
      <c r="Q178" s="22"/>
      <c r="R178" s="20">
        <v>435.55187778285989</v>
      </c>
      <c r="S178" s="20">
        <v>435.55187778285989</v>
      </c>
      <c r="T178" s="20">
        <v>426.25807710791776</v>
      </c>
      <c r="U178" s="30">
        <v>426.25807710791776</v>
      </c>
      <c r="V178" s="22"/>
      <c r="W178" s="20">
        <v>16.879752313102305</v>
      </c>
      <c r="X178" s="20">
        <v>16.879752313102305</v>
      </c>
      <c r="Y178" s="20">
        <v>24.884480682224126</v>
      </c>
      <c r="Z178" s="30">
        <v>24.884480682224126</v>
      </c>
      <c r="AB178" s="101"/>
    </row>
    <row r="179" spans="1:28">
      <c r="A179" s="43">
        <v>43525</v>
      </c>
      <c r="B179" s="22"/>
      <c r="C179" s="20">
        <v>1380.1707285078369</v>
      </c>
      <c r="D179" s="20">
        <v>1380.1707285078369</v>
      </c>
      <c r="E179" s="20">
        <v>1519.3403248111845</v>
      </c>
      <c r="F179" s="30">
        <v>1519.3403248111845</v>
      </c>
      <c r="G179" s="22"/>
      <c r="H179" s="20">
        <v>2099.0378898484046</v>
      </c>
      <c r="I179" s="20">
        <v>2099.0378898484046</v>
      </c>
      <c r="J179" s="20">
        <v>2639.0972233479365</v>
      </c>
      <c r="K179" s="30">
        <v>2639.0972233479365</v>
      </c>
      <c r="L179" s="22"/>
      <c r="M179" s="22">
        <f t="shared" si="5"/>
        <v>3479.2086183562415</v>
      </c>
      <c r="N179" s="22">
        <f t="shared" si="5"/>
        <v>3479.2086183562415</v>
      </c>
      <c r="O179" s="20">
        <f t="shared" si="4"/>
        <v>4158.4375481591214</v>
      </c>
      <c r="P179" s="30">
        <f t="shared" si="4"/>
        <v>4158.4375481591214</v>
      </c>
      <c r="Q179" s="22"/>
      <c r="R179" s="20">
        <v>444.58005538861994</v>
      </c>
      <c r="S179" s="20">
        <v>444.58005538861994</v>
      </c>
      <c r="T179" s="20">
        <v>480.31903869127729</v>
      </c>
      <c r="U179" s="30">
        <v>480.31903869127729</v>
      </c>
      <c r="V179" s="22"/>
      <c r="W179" s="20">
        <v>14.357834003680804</v>
      </c>
      <c r="X179" s="20">
        <v>14.357834003680804</v>
      </c>
      <c r="Y179" s="20">
        <v>14.310325900256004</v>
      </c>
      <c r="Z179" s="30">
        <v>14.310325900256004</v>
      </c>
      <c r="AB179" s="101"/>
    </row>
    <row r="180" spans="1:28">
      <c r="A180" s="43">
        <v>43556</v>
      </c>
      <c r="B180" s="22"/>
      <c r="C180" s="20">
        <v>1110.509185690906</v>
      </c>
      <c r="D180" s="20">
        <v>1110.509185690906</v>
      </c>
      <c r="E180" s="20">
        <v>1377.5699839933291</v>
      </c>
      <c r="F180" s="30">
        <v>1377.5699839933291</v>
      </c>
      <c r="G180" s="22"/>
      <c r="H180" s="20">
        <v>1821.248134827187</v>
      </c>
      <c r="I180" s="20">
        <v>1821.248134827187</v>
      </c>
      <c r="J180" s="20">
        <v>2506.924933602505</v>
      </c>
      <c r="K180" s="30">
        <v>2506.924933602505</v>
      </c>
      <c r="L180" s="22"/>
      <c r="M180" s="22">
        <f t="shared" si="5"/>
        <v>2931.7573205180929</v>
      </c>
      <c r="N180" s="22">
        <f t="shared" si="5"/>
        <v>2931.7573205180929</v>
      </c>
      <c r="O180" s="20">
        <f t="shared" si="4"/>
        <v>3884.4949175958341</v>
      </c>
      <c r="P180" s="30">
        <f t="shared" si="4"/>
        <v>3884.4949175958341</v>
      </c>
      <c r="Q180" s="22"/>
      <c r="R180" s="20">
        <v>511.38787261559077</v>
      </c>
      <c r="S180" s="20">
        <v>511.38787261559077</v>
      </c>
      <c r="T180" s="20">
        <v>527.67323448811828</v>
      </c>
      <c r="U180" s="30">
        <v>527.67323448811828</v>
      </c>
      <c r="V180" s="22"/>
      <c r="W180" s="20">
        <v>15.615161803902557</v>
      </c>
      <c r="X180" s="20">
        <v>15.615161803902557</v>
      </c>
      <c r="Y180" s="20">
        <v>15.336209262468</v>
      </c>
      <c r="Z180" s="30">
        <v>15.336209262468</v>
      </c>
      <c r="AB180" s="101"/>
    </row>
    <row r="181" spans="1:28">
      <c r="A181" s="43">
        <v>43586</v>
      </c>
      <c r="B181" s="22"/>
      <c r="C181" s="20">
        <v>1346.7462559978117</v>
      </c>
      <c r="D181" s="20">
        <v>1346.7462559978117</v>
      </c>
      <c r="E181" s="20">
        <v>1566.2965149207748</v>
      </c>
      <c r="F181" s="30">
        <v>1566.2965149207748</v>
      </c>
      <c r="G181" s="22"/>
      <c r="H181" s="20">
        <v>2145.9976916540177</v>
      </c>
      <c r="I181" s="20">
        <v>2145.9976916540177</v>
      </c>
      <c r="J181" s="20">
        <v>2773.1765002652696</v>
      </c>
      <c r="K181" s="30">
        <v>2773.1765002652696</v>
      </c>
      <c r="L181" s="22"/>
      <c r="M181" s="22">
        <f t="shared" si="5"/>
        <v>3492.7439476518293</v>
      </c>
      <c r="N181" s="22">
        <f t="shared" si="5"/>
        <v>3492.7439476518293</v>
      </c>
      <c r="O181" s="20">
        <f t="shared" si="4"/>
        <v>4339.473015186044</v>
      </c>
      <c r="P181" s="30">
        <f t="shared" si="4"/>
        <v>4339.473015186044</v>
      </c>
      <c r="Q181" s="22"/>
      <c r="R181" s="20">
        <v>562.7437569717373</v>
      </c>
      <c r="S181" s="20">
        <v>562.7437569717373</v>
      </c>
      <c r="T181" s="20">
        <v>474.11530878776875</v>
      </c>
      <c r="U181" s="30">
        <v>474.11530878776875</v>
      </c>
      <c r="V181" s="22"/>
      <c r="W181" s="20">
        <v>17.886124473497485</v>
      </c>
      <c r="X181" s="20">
        <v>17.886124473497485</v>
      </c>
      <c r="Y181" s="20">
        <v>22.982744425192003</v>
      </c>
      <c r="Z181" s="30">
        <v>22.982744425192003</v>
      </c>
      <c r="AB181" s="101"/>
    </row>
    <row r="182" spans="1:28">
      <c r="A182" s="43">
        <v>43617</v>
      </c>
      <c r="B182" s="22"/>
      <c r="C182" s="20">
        <v>1074.7935587383047</v>
      </c>
      <c r="D182" s="20">
        <v>1074.7935587383047</v>
      </c>
      <c r="E182" s="20">
        <v>1407.8087833448869</v>
      </c>
      <c r="F182" s="30">
        <v>1407.8087833448869</v>
      </c>
      <c r="G182" s="22"/>
      <c r="H182" s="20">
        <v>2143.6996676166909</v>
      </c>
      <c r="I182" s="20">
        <v>2143.6996676166909</v>
      </c>
      <c r="J182" s="20">
        <v>2627.4062657672876</v>
      </c>
      <c r="K182" s="30">
        <v>2627.4062657672876</v>
      </c>
      <c r="L182" s="22"/>
      <c r="M182" s="22">
        <f t="shared" si="5"/>
        <v>3218.4932263549954</v>
      </c>
      <c r="N182" s="22">
        <f t="shared" si="5"/>
        <v>3218.4932263549954</v>
      </c>
      <c r="O182" s="20">
        <f t="shared" si="4"/>
        <v>4035.2150491121747</v>
      </c>
      <c r="P182" s="30">
        <f t="shared" si="4"/>
        <v>4035.2150491121747</v>
      </c>
      <c r="Q182" s="22"/>
      <c r="R182" s="20">
        <v>404.29986505825212</v>
      </c>
      <c r="S182" s="20">
        <v>404.29986505825212</v>
      </c>
      <c r="T182" s="20">
        <v>434.67248612682363</v>
      </c>
      <c r="U182" s="30">
        <v>434.67248612682363</v>
      </c>
      <c r="V182" s="22"/>
      <c r="W182" s="20">
        <v>19.545317377304222</v>
      </c>
      <c r="X182" s="20">
        <v>19.545317377304222</v>
      </c>
      <c r="Y182" s="20">
        <v>29.267186963236014</v>
      </c>
      <c r="Z182" s="30">
        <v>29.267186963236014</v>
      </c>
      <c r="AB182" s="101"/>
    </row>
    <row r="183" spans="1:28">
      <c r="A183" s="43">
        <v>43647</v>
      </c>
      <c r="B183" s="22"/>
      <c r="C183" s="20">
        <v>1387.9042791556026</v>
      </c>
      <c r="D183" s="20">
        <v>1387.9042791556026</v>
      </c>
      <c r="E183" s="20">
        <v>1541.1347827825314</v>
      </c>
      <c r="F183" s="30">
        <v>1541.1347827825314</v>
      </c>
      <c r="G183" s="22"/>
      <c r="H183" s="20">
        <v>2200.0843370615139</v>
      </c>
      <c r="I183" s="20">
        <v>2200.0843370615139</v>
      </c>
      <c r="J183" s="20">
        <v>2831.5239436078509</v>
      </c>
      <c r="K183" s="30">
        <v>2831.5239436078509</v>
      </c>
      <c r="L183" s="22"/>
      <c r="M183" s="22">
        <f t="shared" si="5"/>
        <v>3587.9886162171165</v>
      </c>
      <c r="N183" s="22">
        <f t="shared" si="5"/>
        <v>3587.9886162171165</v>
      </c>
      <c r="O183" s="20">
        <f t="shared" si="4"/>
        <v>4372.6587263903821</v>
      </c>
      <c r="P183" s="30">
        <f t="shared" si="4"/>
        <v>4372.6587263903821</v>
      </c>
      <c r="Q183" s="22"/>
      <c r="R183" s="20">
        <v>553.99377090212306</v>
      </c>
      <c r="S183" s="20">
        <v>553.99377090212306</v>
      </c>
      <c r="T183" s="20">
        <v>450.93439428636151</v>
      </c>
      <c r="U183" s="30">
        <v>450.93439428636151</v>
      </c>
      <c r="V183" s="22"/>
      <c r="W183" s="20">
        <v>19.342818583657873</v>
      </c>
      <c r="X183" s="20">
        <v>19.342818583657873</v>
      </c>
      <c r="Y183" s="20">
        <v>15.025883362211996</v>
      </c>
      <c r="Z183" s="30">
        <v>15.025883362211996</v>
      </c>
      <c r="AB183" s="101"/>
    </row>
    <row r="184" spans="1:28">
      <c r="A184" s="43">
        <v>43678</v>
      </c>
      <c r="B184" s="22"/>
      <c r="C184" s="20">
        <v>1438.13721690751</v>
      </c>
      <c r="D184" s="20">
        <v>1438.13721690751</v>
      </c>
      <c r="E184" s="20">
        <v>1580.3196717759499</v>
      </c>
      <c r="F184" s="30">
        <v>1580.3196717759499</v>
      </c>
      <c r="G184" s="22"/>
      <c r="H184" s="20">
        <v>2129.7350202786965</v>
      </c>
      <c r="I184" s="20">
        <v>2129.7350202786965</v>
      </c>
      <c r="J184" s="20">
        <v>2859.3478481680791</v>
      </c>
      <c r="K184" s="30">
        <v>2859.3478481680791</v>
      </c>
      <c r="L184" s="22"/>
      <c r="M184" s="22">
        <f t="shared" si="5"/>
        <v>3567.8722371862068</v>
      </c>
      <c r="N184" s="22">
        <f t="shared" si="5"/>
        <v>3567.8722371862068</v>
      </c>
      <c r="O184" s="20">
        <f t="shared" si="4"/>
        <v>4439.6675199440288</v>
      </c>
      <c r="P184" s="30">
        <f t="shared" si="4"/>
        <v>4439.6675199440288</v>
      </c>
      <c r="Q184" s="22"/>
      <c r="R184" s="20">
        <v>481.34017328471862</v>
      </c>
      <c r="S184" s="20">
        <v>481.34017328471862</v>
      </c>
      <c r="T184" s="20">
        <v>452.22831897881304</v>
      </c>
      <c r="U184" s="30">
        <v>452.22831897881304</v>
      </c>
      <c r="V184" s="22"/>
      <c r="W184" s="20">
        <v>15.051450886770192</v>
      </c>
      <c r="X184" s="20">
        <v>15.051450886770192</v>
      </c>
      <c r="Y184" s="20">
        <v>16.655162950128002</v>
      </c>
      <c r="Z184" s="30">
        <v>16.655162950128002</v>
      </c>
      <c r="AB184" s="101"/>
    </row>
    <row r="185" spans="1:28">
      <c r="A185" s="43">
        <v>43709</v>
      </c>
      <c r="B185" s="22"/>
      <c r="C185" s="20">
        <v>1303.6360829858186</v>
      </c>
      <c r="D185" s="20">
        <v>1303.6360829858186</v>
      </c>
      <c r="E185" s="20">
        <v>1537.1509717146075</v>
      </c>
      <c r="F185" s="30">
        <v>1537.1509717146075</v>
      </c>
      <c r="G185" s="22"/>
      <c r="H185" s="20">
        <v>2078.1230710407917</v>
      </c>
      <c r="I185" s="20">
        <v>2078.1230710407917</v>
      </c>
      <c r="J185" s="20">
        <v>2766.0118611632101</v>
      </c>
      <c r="K185" s="30">
        <v>2766.0118611632101</v>
      </c>
      <c r="L185" s="22"/>
      <c r="M185" s="22">
        <f t="shared" si="5"/>
        <v>3381.7591540266103</v>
      </c>
      <c r="N185" s="22">
        <f t="shared" si="5"/>
        <v>3381.7591540266103</v>
      </c>
      <c r="O185" s="20">
        <f t="shared" si="4"/>
        <v>4303.1628328778179</v>
      </c>
      <c r="P185" s="30">
        <f t="shared" si="4"/>
        <v>4303.1628328778179</v>
      </c>
      <c r="Q185" s="22"/>
      <c r="R185" s="20">
        <v>497.64089509196236</v>
      </c>
      <c r="S185" s="20">
        <v>497.64089509196236</v>
      </c>
      <c r="T185" s="20">
        <v>488.85178228200033</v>
      </c>
      <c r="U185" s="30">
        <v>488.85178228200033</v>
      </c>
      <c r="V185" s="22"/>
      <c r="W185" s="20">
        <v>23.77298750888929</v>
      </c>
      <c r="X185" s="20">
        <v>23.77298750888929</v>
      </c>
      <c r="Y185" s="20">
        <v>18.646535162724003</v>
      </c>
      <c r="Z185" s="30">
        <v>18.646535162724003</v>
      </c>
      <c r="AB185" s="101"/>
    </row>
    <row r="186" spans="1:28">
      <c r="A186" s="43">
        <v>43739</v>
      </c>
      <c r="B186" s="22"/>
      <c r="C186" s="20">
        <v>1297.3490995382579</v>
      </c>
      <c r="D186" s="20">
        <v>1297.3490995382579</v>
      </c>
      <c r="E186" s="20">
        <v>1541.4274040114053</v>
      </c>
      <c r="F186" s="30">
        <v>1541.4274040114053</v>
      </c>
      <c r="G186" s="22"/>
      <c r="H186" s="20">
        <v>1985.9504304468046</v>
      </c>
      <c r="I186" s="20">
        <v>1985.9504304468046</v>
      </c>
      <c r="J186" s="20">
        <v>2791.0359679610915</v>
      </c>
      <c r="K186" s="30">
        <v>2791.0359679610915</v>
      </c>
      <c r="L186" s="22"/>
      <c r="M186" s="22">
        <f t="shared" si="5"/>
        <v>3283.2995299850627</v>
      </c>
      <c r="N186" s="22">
        <f t="shared" si="5"/>
        <v>3283.2995299850627</v>
      </c>
      <c r="O186" s="20">
        <f t="shared" si="4"/>
        <v>4332.463371972497</v>
      </c>
      <c r="P186" s="30">
        <f t="shared" si="4"/>
        <v>4332.463371972497</v>
      </c>
      <c r="Q186" s="22"/>
      <c r="R186" s="20">
        <v>512.95253173092181</v>
      </c>
      <c r="S186" s="20">
        <v>512.95253173092181</v>
      </c>
      <c r="T186" s="20">
        <v>439.02102845847185</v>
      </c>
      <c r="U186" s="30">
        <v>439.02102845847185</v>
      </c>
      <c r="V186" s="22"/>
      <c r="W186" s="20">
        <v>20.634544414856745</v>
      </c>
      <c r="X186" s="20">
        <v>20.634544414856745</v>
      </c>
      <c r="Y186" s="20">
        <v>22.498624861560877</v>
      </c>
      <c r="Z186" s="30">
        <v>22.498624861560877</v>
      </c>
      <c r="AB186" s="101"/>
    </row>
    <row r="187" spans="1:28">
      <c r="A187" s="43">
        <v>43770</v>
      </c>
      <c r="B187" s="22"/>
      <c r="C187" s="20">
        <v>1206.2292570180241</v>
      </c>
      <c r="D187" s="20">
        <v>1206.2292570180241</v>
      </c>
      <c r="E187" s="20">
        <v>1511.0518619068771</v>
      </c>
      <c r="F187" s="30">
        <v>1511.0518619068771</v>
      </c>
      <c r="G187" s="22"/>
      <c r="H187" s="20">
        <v>2065.5052770618208</v>
      </c>
      <c r="I187" s="20">
        <v>2065.5052770618208</v>
      </c>
      <c r="J187" s="20">
        <v>2760.8268618162137</v>
      </c>
      <c r="K187" s="30">
        <v>2760.8268618162137</v>
      </c>
      <c r="L187" s="22"/>
      <c r="M187" s="22">
        <f t="shared" si="5"/>
        <v>3271.7345340798447</v>
      </c>
      <c r="N187" s="22">
        <f t="shared" si="5"/>
        <v>3271.7345340798447</v>
      </c>
      <c r="O187" s="20">
        <f t="shared" si="4"/>
        <v>4271.8787237230908</v>
      </c>
      <c r="P187" s="30">
        <f t="shared" si="4"/>
        <v>4271.8787237230908</v>
      </c>
      <c r="Q187" s="22"/>
      <c r="R187" s="20">
        <v>422.92425671658071</v>
      </c>
      <c r="S187" s="20">
        <v>422.92425671658071</v>
      </c>
      <c r="T187" s="20">
        <v>463.71140632349113</v>
      </c>
      <c r="U187" s="30">
        <v>463.71140632349113</v>
      </c>
      <c r="V187" s="22"/>
      <c r="W187" s="20">
        <v>17.02300543140889</v>
      </c>
      <c r="X187" s="20">
        <v>17.02300543140889</v>
      </c>
      <c r="Y187" s="20">
        <v>18.905753792398919</v>
      </c>
      <c r="Z187" s="30">
        <v>18.905753792398919</v>
      </c>
      <c r="AB187" s="101"/>
    </row>
    <row r="188" spans="1:28">
      <c r="A188" s="43">
        <v>43800</v>
      </c>
      <c r="B188" s="22"/>
      <c r="C188" s="20">
        <v>996.47977622582869</v>
      </c>
      <c r="D188" s="20">
        <v>996.47977622582869</v>
      </c>
      <c r="E188" s="20">
        <v>1375.2146566579136</v>
      </c>
      <c r="F188" s="30">
        <v>1375.2146566579136</v>
      </c>
      <c r="G188" s="22"/>
      <c r="H188" s="20">
        <v>1519.0242622221253</v>
      </c>
      <c r="I188" s="20">
        <v>1519.0242622221253</v>
      </c>
      <c r="J188" s="20">
        <v>2328.0640899560244</v>
      </c>
      <c r="K188" s="30">
        <v>2328.0640899560244</v>
      </c>
      <c r="L188" s="22"/>
      <c r="M188" s="22">
        <f t="shared" si="5"/>
        <v>2515.5040384479539</v>
      </c>
      <c r="N188" s="22">
        <f t="shared" si="5"/>
        <v>2515.5040384479539</v>
      </c>
      <c r="O188" s="20">
        <f t="shared" si="4"/>
        <v>3703.278746613938</v>
      </c>
      <c r="P188" s="30">
        <f t="shared" si="4"/>
        <v>3703.278746613938</v>
      </c>
      <c r="Q188" s="22"/>
      <c r="R188" s="20">
        <v>545.17580978877129</v>
      </c>
      <c r="S188" s="20">
        <v>545.17580978877129</v>
      </c>
      <c r="T188" s="20">
        <v>525.40855443583666</v>
      </c>
      <c r="U188" s="30">
        <v>525.40855443583666</v>
      </c>
      <c r="V188" s="22"/>
      <c r="W188" s="20">
        <v>13.849703636022463</v>
      </c>
      <c r="X188" s="20">
        <v>13.849703636022463</v>
      </c>
      <c r="Y188" s="20">
        <v>17.462980207370702</v>
      </c>
      <c r="Z188" s="30">
        <v>17.462980207370702</v>
      </c>
      <c r="AB188" s="101"/>
    </row>
    <row r="189" spans="1:28">
      <c r="A189" s="43">
        <v>43831</v>
      </c>
      <c r="B189" s="22"/>
      <c r="C189" s="20">
        <v>1130.7826259111275</v>
      </c>
      <c r="D189" s="20">
        <v>1130.7826259111275</v>
      </c>
      <c r="E189" s="20">
        <v>1315.7689414578331</v>
      </c>
      <c r="F189" s="30">
        <v>1315.7689414578331</v>
      </c>
      <c r="G189" s="22"/>
      <c r="H189" s="20">
        <v>1547.7917136606413</v>
      </c>
      <c r="I189" s="20">
        <v>1547.7917136606413</v>
      </c>
      <c r="J189" s="20">
        <v>2046.4889578632044</v>
      </c>
      <c r="K189" s="30">
        <v>2046.4889578632044</v>
      </c>
      <c r="L189" s="22"/>
      <c r="M189" s="22">
        <f t="shared" si="5"/>
        <v>2678.5743395717691</v>
      </c>
      <c r="N189" s="22">
        <f t="shared" si="5"/>
        <v>2678.5743395717691</v>
      </c>
      <c r="O189" s="20">
        <f t="shared" si="4"/>
        <v>3362.2578993210373</v>
      </c>
      <c r="P189" s="30">
        <f t="shared" si="4"/>
        <v>3362.2578993210373</v>
      </c>
      <c r="Q189" s="22"/>
      <c r="R189" s="20">
        <v>455.31394511765961</v>
      </c>
      <c r="S189" s="20">
        <v>455.31394511765961</v>
      </c>
      <c r="T189" s="20">
        <v>470.87492534426798</v>
      </c>
      <c r="U189" s="30">
        <v>470.87492534426798</v>
      </c>
      <c r="V189" s="22"/>
      <c r="W189" s="20">
        <v>27.335992172658635</v>
      </c>
      <c r="X189" s="20">
        <v>27.335992172658635</v>
      </c>
      <c r="Y189" s="20">
        <v>35.791300962455338</v>
      </c>
      <c r="Z189" s="30">
        <v>35.791300962455338</v>
      </c>
      <c r="AB189" s="101"/>
    </row>
    <row r="190" spans="1:28">
      <c r="A190" s="43">
        <v>43862</v>
      </c>
      <c r="B190" s="22"/>
      <c r="C190" s="20">
        <v>1390.6939294666452</v>
      </c>
      <c r="D190" s="20">
        <v>1390.6939294666452</v>
      </c>
      <c r="E190" s="20">
        <v>1529.764988264187</v>
      </c>
      <c r="F190" s="30">
        <v>1529.764988264187</v>
      </c>
      <c r="G190" s="22"/>
      <c r="H190" s="20">
        <v>1790.6375101183496</v>
      </c>
      <c r="I190" s="20">
        <v>1790.6375101183496</v>
      </c>
      <c r="J190" s="20">
        <v>2476.4186141965201</v>
      </c>
      <c r="K190" s="30">
        <v>2476.4186141965201</v>
      </c>
      <c r="L190" s="22"/>
      <c r="M190" s="22">
        <f t="shared" si="5"/>
        <v>3181.3314395849948</v>
      </c>
      <c r="N190" s="22">
        <f t="shared" si="5"/>
        <v>3181.3314395849948</v>
      </c>
      <c r="O190" s="20">
        <f t="shared" si="4"/>
        <v>4006.1836024607073</v>
      </c>
      <c r="P190" s="30">
        <f t="shared" si="4"/>
        <v>4006.1836024607073</v>
      </c>
      <c r="Q190" s="22"/>
      <c r="R190" s="20">
        <v>435.55187778285989</v>
      </c>
      <c r="S190" s="20">
        <v>435.55187778285989</v>
      </c>
      <c r="T190" s="20">
        <v>426.25807710791776</v>
      </c>
      <c r="U190" s="30">
        <v>426.25807710791776</v>
      </c>
      <c r="V190" s="22"/>
      <c r="W190" s="20">
        <v>16.879752313088325</v>
      </c>
      <c r="X190" s="20">
        <v>16.879752313088325</v>
      </c>
      <c r="Y190" s="20">
        <v>25.01644718865597</v>
      </c>
      <c r="Z190" s="30">
        <v>25.01644718865597</v>
      </c>
      <c r="AB190" s="101"/>
    </row>
    <row r="191" spans="1:28">
      <c r="A191" s="43">
        <v>43891</v>
      </c>
      <c r="B191" s="22"/>
      <c r="C191" s="20">
        <v>1376.2695624516405</v>
      </c>
      <c r="D191" s="20">
        <v>1376.2695624516405</v>
      </c>
      <c r="E191" s="20">
        <v>1530.7804767496245</v>
      </c>
      <c r="F191" s="30">
        <v>1530.7804767496245</v>
      </c>
      <c r="G191" s="22"/>
      <c r="H191" s="20">
        <v>2092.844791525446</v>
      </c>
      <c r="I191" s="20">
        <v>2092.844791525446</v>
      </c>
      <c r="J191" s="20">
        <v>2672.8654003251268</v>
      </c>
      <c r="K191" s="30">
        <v>2672.8654003251268</v>
      </c>
      <c r="L191" s="22"/>
      <c r="M191" s="22">
        <f t="shared" si="5"/>
        <v>3469.1143539770865</v>
      </c>
      <c r="N191" s="22">
        <f t="shared" si="5"/>
        <v>3469.1143539770865</v>
      </c>
      <c r="O191" s="20">
        <f t="shared" ref="O191:P242" si="6">E191+J191</f>
        <v>4203.6458770747513</v>
      </c>
      <c r="P191" s="30">
        <f t="shared" si="6"/>
        <v>4203.6458770747513</v>
      </c>
      <c r="Q191" s="22"/>
      <c r="R191" s="20">
        <v>444.58005538861994</v>
      </c>
      <c r="S191" s="20">
        <v>444.58005538861994</v>
      </c>
      <c r="T191" s="20">
        <v>480.31903869127729</v>
      </c>
      <c r="U191" s="30">
        <v>480.31903869127729</v>
      </c>
      <c r="V191" s="22"/>
      <c r="W191" s="20">
        <v>14.357834003795357</v>
      </c>
      <c r="X191" s="20">
        <v>14.357834003795357</v>
      </c>
      <c r="Y191" s="20">
        <v>14.628515723352141</v>
      </c>
      <c r="Z191" s="30">
        <v>14.628515723352141</v>
      </c>
      <c r="AB191" s="101"/>
    </row>
    <row r="192" spans="1:28">
      <c r="A192" s="43">
        <v>43922</v>
      </c>
      <c r="B192" s="22"/>
      <c r="C192" s="20">
        <v>1106.0373461699489</v>
      </c>
      <c r="D192" s="20">
        <v>1106.0373461699489</v>
      </c>
      <c r="E192" s="20">
        <v>1387.7839883235174</v>
      </c>
      <c r="F192" s="30">
        <v>1387.7839883235174</v>
      </c>
      <c r="G192" s="22"/>
      <c r="H192" s="20">
        <v>1814.4032084997891</v>
      </c>
      <c r="I192" s="20">
        <v>1814.4032084997891</v>
      </c>
      <c r="J192" s="20">
        <v>2532.1912544359961</v>
      </c>
      <c r="K192" s="30">
        <v>2532.1912544359961</v>
      </c>
      <c r="L192" s="22"/>
      <c r="M192" s="22">
        <f t="shared" si="5"/>
        <v>2920.440554669738</v>
      </c>
      <c r="N192" s="22">
        <f t="shared" si="5"/>
        <v>2920.440554669738</v>
      </c>
      <c r="O192" s="20">
        <f t="shared" si="6"/>
        <v>3919.9752427595135</v>
      </c>
      <c r="P192" s="30">
        <f t="shared" si="6"/>
        <v>3919.9752427595135</v>
      </c>
      <c r="Q192" s="22"/>
      <c r="R192" s="20">
        <v>511.38787261559077</v>
      </c>
      <c r="S192" s="20">
        <v>511.38787261559077</v>
      </c>
      <c r="T192" s="20">
        <v>527.67323448811828</v>
      </c>
      <c r="U192" s="30">
        <v>527.67323448811828</v>
      </c>
      <c r="V192" s="22"/>
      <c r="W192" s="20">
        <v>15.615161803898294</v>
      </c>
      <c r="X192" s="20">
        <v>15.615161803898294</v>
      </c>
      <c r="Y192" s="20">
        <v>15.296435534580983</v>
      </c>
      <c r="Z192" s="30">
        <v>15.296435534580983</v>
      </c>
      <c r="AB192" s="101"/>
    </row>
    <row r="193" spans="1:28">
      <c r="A193" s="43">
        <v>43952</v>
      </c>
      <c r="B193" s="22"/>
      <c r="C193" s="20">
        <v>1342.3807125875783</v>
      </c>
      <c r="D193" s="20">
        <v>1342.3807125875783</v>
      </c>
      <c r="E193" s="20">
        <v>1576.7765938601369</v>
      </c>
      <c r="F193" s="30">
        <v>1576.7765938601369</v>
      </c>
      <c r="G193" s="22"/>
      <c r="H193" s="20">
        <v>2139.3146193055386</v>
      </c>
      <c r="I193" s="20">
        <v>2139.3146193055386</v>
      </c>
      <c r="J193" s="20">
        <v>2792.0710747935059</v>
      </c>
      <c r="K193" s="30">
        <v>2792.0710747935059</v>
      </c>
      <c r="L193" s="22"/>
      <c r="M193" s="22">
        <f t="shared" si="5"/>
        <v>3481.6953318931169</v>
      </c>
      <c r="N193" s="22">
        <f t="shared" si="5"/>
        <v>3481.6953318931169</v>
      </c>
      <c r="O193" s="20">
        <f t="shared" si="6"/>
        <v>4368.8476686536433</v>
      </c>
      <c r="P193" s="30">
        <f t="shared" si="6"/>
        <v>4368.8476686536433</v>
      </c>
      <c r="Q193" s="22"/>
      <c r="R193" s="20">
        <v>562.7437569717373</v>
      </c>
      <c r="S193" s="20">
        <v>562.7437569717373</v>
      </c>
      <c r="T193" s="20">
        <v>474.11530878776875</v>
      </c>
      <c r="U193" s="30">
        <v>474.11530878776875</v>
      </c>
      <c r="V193" s="22"/>
      <c r="W193" s="20">
        <v>17.886124473532419</v>
      </c>
      <c r="X193" s="20">
        <v>17.886124473532419</v>
      </c>
      <c r="Y193" s="20">
        <v>23.221386792514103</v>
      </c>
      <c r="Z193" s="30">
        <v>23.221386792514103</v>
      </c>
      <c r="AB193" s="101"/>
    </row>
    <row r="194" spans="1:28">
      <c r="A194" s="43">
        <v>43983</v>
      </c>
      <c r="B194" s="22"/>
      <c r="C194" s="20">
        <v>1070.7399755426277</v>
      </c>
      <c r="D194" s="20">
        <v>1070.7399755426277</v>
      </c>
      <c r="E194" s="20">
        <v>1418.9649024381256</v>
      </c>
      <c r="F194" s="30">
        <v>1418.9649024381256</v>
      </c>
      <c r="G194" s="22"/>
      <c r="H194" s="20">
        <v>2137.5806075078335</v>
      </c>
      <c r="I194" s="20">
        <v>2137.5806075078335</v>
      </c>
      <c r="J194" s="20">
        <v>2640.5356245333919</v>
      </c>
      <c r="K194" s="30">
        <v>2640.5356245333919</v>
      </c>
      <c r="L194" s="22"/>
      <c r="M194" s="22">
        <f t="shared" si="5"/>
        <v>3208.3205830504612</v>
      </c>
      <c r="N194" s="22">
        <f t="shared" si="5"/>
        <v>3208.3205830504612</v>
      </c>
      <c r="O194" s="20">
        <f t="shared" si="6"/>
        <v>4059.5005269715175</v>
      </c>
      <c r="P194" s="30">
        <f t="shared" si="6"/>
        <v>4059.5005269715175</v>
      </c>
      <c r="Q194" s="22"/>
      <c r="R194" s="20">
        <v>404.29986505825212</v>
      </c>
      <c r="S194" s="20">
        <v>404.29986505825212</v>
      </c>
      <c r="T194" s="20">
        <v>434.67248612682363</v>
      </c>
      <c r="U194" s="30">
        <v>434.67248612682363</v>
      </c>
      <c r="V194" s="22"/>
      <c r="W194" s="20">
        <v>19.545317377302922</v>
      </c>
      <c r="X194" s="20">
        <v>19.545317377302922</v>
      </c>
      <c r="Y194" s="20">
        <v>30.181982704637406</v>
      </c>
      <c r="Z194" s="30">
        <v>30.181982704637406</v>
      </c>
      <c r="AB194" s="101"/>
    </row>
    <row r="195" spans="1:28">
      <c r="A195" s="43">
        <v>44013</v>
      </c>
      <c r="B195" s="22"/>
      <c r="C195" s="20">
        <v>1386.5278737822562</v>
      </c>
      <c r="D195" s="20">
        <v>1386.5278737822562</v>
      </c>
      <c r="E195" s="20">
        <v>1553.0017151065542</v>
      </c>
      <c r="F195" s="30">
        <v>1553.0017151065542</v>
      </c>
      <c r="G195" s="22"/>
      <c r="H195" s="20">
        <v>2197.6060739451118</v>
      </c>
      <c r="I195" s="20">
        <v>2197.6060739451118</v>
      </c>
      <c r="J195" s="20">
        <v>2840.052154616274</v>
      </c>
      <c r="K195" s="30">
        <v>2840.052154616274</v>
      </c>
      <c r="L195" s="22"/>
      <c r="M195" s="22">
        <f t="shared" si="5"/>
        <v>3584.1339477273677</v>
      </c>
      <c r="N195" s="22">
        <f t="shared" si="5"/>
        <v>3584.1339477273677</v>
      </c>
      <c r="O195" s="20">
        <f t="shared" si="6"/>
        <v>4393.0538697228285</v>
      </c>
      <c r="P195" s="30">
        <f t="shared" si="6"/>
        <v>4393.0538697228285</v>
      </c>
      <c r="Q195" s="22"/>
      <c r="R195" s="20">
        <v>553.99377090212306</v>
      </c>
      <c r="S195" s="20">
        <v>553.99377090212306</v>
      </c>
      <c r="T195" s="20">
        <v>450.93439428636151</v>
      </c>
      <c r="U195" s="30">
        <v>450.93439428636151</v>
      </c>
      <c r="V195" s="22"/>
      <c r="W195" s="20">
        <v>19.342818583668524</v>
      </c>
      <c r="X195" s="20">
        <v>19.342818583668524</v>
      </c>
      <c r="Y195" s="20">
        <v>14.667919811228842</v>
      </c>
      <c r="Z195" s="30">
        <v>14.667919811228842</v>
      </c>
      <c r="AB195" s="101"/>
    </row>
    <row r="196" spans="1:28">
      <c r="A196" s="43">
        <v>44044</v>
      </c>
      <c r="B196" s="22"/>
      <c r="C196" s="20">
        <v>1436.8259680261272</v>
      </c>
      <c r="D196" s="20">
        <v>1436.8259680261272</v>
      </c>
      <c r="E196" s="20">
        <v>1592.7189877797409</v>
      </c>
      <c r="F196" s="30">
        <v>1592.7189877797409</v>
      </c>
      <c r="G196" s="22"/>
      <c r="H196" s="20">
        <v>2127.3504054785417</v>
      </c>
      <c r="I196" s="20">
        <v>2127.3504054785417</v>
      </c>
      <c r="J196" s="20">
        <v>2864.194698722803</v>
      </c>
      <c r="K196" s="30">
        <v>2864.194698722803</v>
      </c>
      <c r="L196" s="22"/>
      <c r="M196" s="22">
        <f t="shared" si="5"/>
        <v>3564.1763735046688</v>
      </c>
      <c r="N196" s="22">
        <f t="shared" si="5"/>
        <v>3564.1763735046688</v>
      </c>
      <c r="O196" s="20">
        <f t="shared" si="6"/>
        <v>4456.9136865025439</v>
      </c>
      <c r="P196" s="30">
        <f t="shared" si="6"/>
        <v>4456.9136865025439</v>
      </c>
      <c r="Q196" s="22"/>
      <c r="R196" s="20">
        <v>481.34017328471862</v>
      </c>
      <c r="S196" s="20">
        <v>481.34017328471862</v>
      </c>
      <c r="T196" s="20">
        <v>452.22831897881304</v>
      </c>
      <c r="U196" s="30">
        <v>452.22831897881304</v>
      </c>
      <c r="V196" s="22"/>
      <c r="W196" s="20">
        <v>15.051450886769796</v>
      </c>
      <c r="X196" s="20">
        <v>15.051450886769796</v>
      </c>
      <c r="Y196" s="20">
        <v>16.814257861676069</v>
      </c>
      <c r="Z196" s="30">
        <v>16.814257861676069</v>
      </c>
      <c r="AB196" s="101"/>
    </row>
    <row r="197" spans="1:28">
      <c r="A197" s="43">
        <v>44075</v>
      </c>
      <c r="B197" s="22"/>
      <c r="C197" s="20">
        <v>1300.8697607155339</v>
      </c>
      <c r="D197" s="20">
        <v>1300.8697607155339</v>
      </c>
      <c r="E197" s="20">
        <v>1547.4249263605336</v>
      </c>
      <c r="F197" s="30">
        <v>1547.4249263605336</v>
      </c>
      <c r="G197" s="22"/>
      <c r="H197" s="20">
        <v>2073.8799880780625</v>
      </c>
      <c r="I197" s="20">
        <v>2073.8799880780625</v>
      </c>
      <c r="J197" s="20">
        <v>2764.1049698770876</v>
      </c>
      <c r="K197" s="30">
        <v>2764.1049698770876</v>
      </c>
      <c r="L197" s="22"/>
      <c r="M197" s="22">
        <f t="shared" si="5"/>
        <v>3374.7497487935962</v>
      </c>
      <c r="N197" s="22">
        <f t="shared" si="5"/>
        <v>3374.7497487935962</v>
      </c>
      <c r="O197" s="20">
        <f t="shared" si="6"/>
        <v>4311.529896237621</v>
      </c>
      <c r="P197" s="30">
        <f t="shared" si="6"/>
        <v>4311.529896237621</v>
      </c>
      <c r="Q197" s="22"/>
      <c r="R197" s="20">
        <v>497.64089509196236</v>
      </c>
      <c r="S197" s="20">
        <v>497.64089509196236</v>
      </c>
      <c r="T197" s="20">
        <v>488.85178228200033</v>
      </c>
      <c r="U197" s="30">
        <v>488.85178228200033</v>
      </c>
      <c r="V197" s="22"/>
      <c r="W197" s="20">
        <v>23.772987508892538</v>
      </c>
      <c r="X197" s="20">
        <v>23.772987508892538</v>
      </c>
      <c r="Y197" s="20">
        <v>18.92495125793312</v>
      </c>
      <c r="Z197" s="30">
        <v>18.92495125793312</v>
      </c>
      <c r="AB197" s="101"/>
    </row>
    <row r="198" spans="1:28">
      <c r="A198" s="43">
        <v>44105</v>
      </c>
      <c r="B198" s="22"/>
      <c r="C198" s="20">
        <v>1292.9676747319768</v>
      </c>
      <c r="D198" s="20">
        <v>1292.9676747319768</v>
      </c>
      <c r="E198" s="20">
        <v>1548.9980840324415</v>
      </c>
      <c r="F198" s="30">
        <v>1548.9980840324415</v>
      </c>
      <c r="G198" s="22"/>
      <c r="H198" s="20">
        <v>1979.5223056016564</v>
      </c>
      <c r="I198" s="20">
        <v>1979.5223056016564</v>
      </c>
      <c r="J198" s="20">
        <v>2782.4504520856667</v>
      </c>
      <c r="K198" s="30">
        <v>2782.4504520856667</v>
      </c>
      <c r="L198" s="22"/>
      <c r="M198" s="22">
        <f t="shared" si="5"/>
        <v>3272.489980333633</v>
      </c>
      <c r="N198" s="22">
        <f t="shared" si="5"/>
        <v>3272.489980333633</v>
      </c>
      <c r="O198" s="20">
        <f t="shared" si="6"/>
        <v>4331.4485361181087</v>
      </c>
      <c r="P198" s="30">
        <f t="shared" si="6"/>
        <v>4331.4485361181087</v>
      </c>
      <c r="Q198" s="22"/>
      <c r="R198" s="20">
        <v>512.95253173092181</v>
      </c>
      <c r="S198" s="20">
        <v>512.95253173092181</v>
      </c>
      <c r="T198" s="20">
        <v>439.02102845847185</v>
      </c>
      <c r="U198" s="30">
        <v>439.02102845847185</v>
      </c>
      <c r="V198" s="22"/>
      <c r="W198" s="20">
        <v>20.634544414856624</v>
      </c>
      <c r="X198" s="20">
        <v>20.634544414856624</v>
      </c>
      <c r="Y198" s="20">
        <v>22.528502002714067</v>
      </c>
      <c r="Z198" s="30">
        <v>22.528502002714067</v>
      </c>
      <c r="AB198" s="101"/>
    </row>
    <row r="199" spans="1:28">
      <c r="A199" s="43">
        <v>44136</v>
      </c>
      <c r="B199" s="22"/>
      <c r="C199" s="20">
        <v>1200.2466087253681</v>
      </c>
      <c r="D199" s="20">
        <v>1200.2466087253681</v>
      </c>
      <c r="E199" s="20">
        <v>1516.3529981439524</v>
      </c>
      <c r="F199" s="30">
        <v>1516.3529981439524</v>
      </c>
      <c r="G199" s="22"/>
      <c r="H199" s="20">
        <v>2056.8584572101863</v>
      </c>
      <c r="I199" s="20">
        <v>2056.8584572101863</v>
      </c>
      <c r="J199" s="20">
        <v>2747.4109802188868</v>
      </c>
      <c r="K199" s="30">
        <v>2747.4109802188868</v>
      </c>
      <c r="L199" s="22"/>
      <c r="M199" s="22">
        <f t="shared" si="5"/>
        <v>3257.1050659355542</v>
      </c>
      <c r="N199" s="22">
        <f t="shared" si="5"/>
        <v>3257.1050659355542</v>
      </c>
      <c r="O199" s="20">
        <f t="shared" si="6"/>
        <v>4263.7639783628392</v>
      </c>
      <c r="P199" s="30">
        <f t="shared" si="6"/>
        <v>4263.7639783628392</v>
      </c>
      <c r="Q199" s="22"/>
      <c r="R199" s="20">
        <v>422.92425671658071</v>
      </c>
      <c r="S199" s="20">
        <v>422.92425671658071</v>
      </c>
      <c r="T199" s="20">
        <v>463.71140632349113</v>
      </c>
      <c r="U199" s="30">
        <v>463.71140632349113</v>
      </c>
      <c r="V199" s="22"/>
      <c r="W199" s="20">
        <v>17.023005431409882</v>
      </c>
      <c r="X199" s="20">
        <v>17.023005431409882</v>
      </c>
      <c r="Y199" s="20">
        <v>18.900106646689345</v>
      </c>
      <c r="Z199" s="30">
        <v>18.900106646689345</v>
      </c>
      <c r="AB199" s="101"/>
    </row>
    <row r="200" spans="1:28">
      <c r="A200" s="43">
        <v>44166</v>
      </c>
      <c r="B200" s="22"/>
      <c r="C200" s="20">
        <v>989.60732341133405</v>
      </c>
      <c r="D200" s="20">
        <v>989.60732341133405</v>
      </c>
      <c r="E200" s="20">
        <v>1379.0867185187383</v>
      </c>
      <c r="F200" s="30">
        <v>1379.0867185187383</v>
      </c>
      <c r="G200" s="22"/>
      <c r="H200" s="20">
        <v>1509.1842490211445</v>
      </c>
      <c r="I200" s="20">
        <v>1509.1842490211445</v>
      </c>
      <c r="J200" s="20">
        <v>2311.6860048656022</v>
      </c>
      <c r="K200" s="30">
        <v>2311.6860048656022</v>
      </c>
      <c r="L200" s="22"/>
      <c r="M200" s="22">
        <f t="shared" si="5"/>
        <v>2498.7915724324785</v>
      </c>
      <c r="N200" s="22">
        <f t="shared" si="5"/>
        <v>2498.7915724324785</v>
      </c>
      <c r="O200" s="20">
        <f t="shared" si="6"/>
        <v>3690.7727233843407</v>
      </c>
      <c r="P200" s="30">
        <f t="shared" si="6"/>
        <v>3690.7727233843407</v>
      </c>
      <c r="Q200" s="22"/>
      <c r="R200" s="20">
        <v>545.17580978877129</v>
      </c>
      <c r="S200" s="20">
        <v>545.17580978877129</v>
      </c>
      <c r="T200" s="20">
        <v>525.40855443583666</v>
      </c>
      <c r="U200" s="30">
        <v>525.40855443583666</v>
      </c>
      <c r="V200" s="22"/>
      <c r="W200" s="20">
        <v>13.849703636022426</v>
      </c>
      <c r="X200" s="20">
        <v>13.849703636022426</v>
      </c>
      <c r="Y200" s="20">
        <v>17.670478782837716</v>
      </c>
      <c r="Z200" s="30">
        <v>17.670478782837716</v>
      </c>
      <c r="AB200" s="101"/>
    </row>
    <row r="201" spans="1:28">
      <c r="A201" s="43">
        <v>44197</v>
      </c>
      <c r="B201" s="22"/>
      <c r="C201" s="20">
        <v>1123.963077017253</v>
      </c>
      <c r="D201" s="20">
        <v>1123.963077017253</v>
      </c>
      <c r="E201" s="20">
        <v>1319.5915831286911</v>
      </c>
      <c r="F201" s="30">
        <v>1319.5915831286911</v>
      </c>
      <c r="G201" s="22"/>
      <c r="H201" s="20">
        <v>1538.0775916725563</v>
      </c>
      <c r="I201" s="20">
        <v>1538.0775916725563</v>
      </c>
      <c r="J201" s="20">
        <v>2029.596155468676</v>
      </c>
      <c r="K201" s="30">
        <v>2029.596155468676</v>
      </c>
      <c r="L201" s="22"/>
      <c r="M201" s="22">
        <f t="shared" si="5"/>
        <v>2662.0406686898095</v>
      </c>
      <c r="N201" s="22">
        <f t="shared" si="5"/>
        <v>2662.0406686898095</v>
      </c>
      <c r="O201" s="20">
        <f t="shared" si="6"/>
        <v>3349.1877385973671</v>
      </c>
      <c r="P201" s="30">
        <f t="shared" si="6"/>
        <v>3349.1877385973671</v>
      </c>
      <c r="Q201" s="22"/>
      <c r="R201" s="20">
        <v>455.31394511765961</v>
      </c>
      <c r="S201" s="20">
        <v>455.31394511765961</v>
      </c>
      <c r="T201" s="20">
        <v>470.87492534426798</v>
      </c>
      <c r="U201" s="30">
        <v>470.87492534426798</v>
      </c>
      <c r="V201" s="22"/>
      <c r="W201" s="20">
        <v>27.335992172658937</v>
      </c>
      <c r="X201" s="20">
        <v>27.335992172658937</v>
      </c>
      <c r="Y201" s="20">
        <v>35.359362374392589</v>
      </c>
      <c r="Z201" s="30">
        <v>35.359362374392589</v>
      </c>
      <c r="AB201" s="101"/>
    </row>
    <row r="202" spans="1:28">
      <c r="A202" s="43">
        <v>44228</v>
      </c>
      <c r="B202" s="22"/>
      <c r="C202" s="20">
        <v>1384.4038615354075</v>
      </c>
      <c r="D202" s="20">
        <v>1384.4038615354075</v>
      </c>
      <c r="E202" s="20">
        <v>1534.4560340177811</v>
      </c>
      <c r="F202" s="30">
        <v>1534.4560340177811</v>
      </c>
      <c r="G202" s="22"/>
      <c r="H202" s="20">
        <v>1781.7091302667943</v>
      </c>
      <c r="I202" s="20">
        <v>1781.7091302667943</v>
      </c>
      <c r="J202" s="20">
        <v>2461.1363804674697</v>
      </c>
      <c r="K202" s="30">
        <v>2461.1363804674697</v>
      </c>
      <c r="L202" s="22"/>
      <c r="M202" s="22">
        <f t="shared" si="5"/>
        <v>3166.1129918022016</v>
      </c>
      <c r="N202" s="22">
        <f t="shared" si="5"/>
        <v>3166.1129918022016</v>
      </c>
      <c r="O202" s="20">
        <f t="shared" si="6"/>
        <v>3995.5924144852506</v>
      </c>
      <c r="P202" s="30">
        <f t="shared" si="6"/>
        <v>3995.5924144852506</v>
      </c>
      <c r="Q202" s="22"/>
      <c r="R202" s="20">
        <v>435.55187778285989</v>
      </c>
      <c r="S202" s="20">
        <v>435.55187778285989</v>
      </c>
      <c r="T202" s="20">
        <v>426.25807710791776</v>
      </c>
      <c r="U202" s="30">
        <v>426.25807710791776</v>
      </c>
      <c r="V202" s="22"/>
      <c r="W202" s="20">
        <v>16.879752313088314</v>
      </c>
      <c r="X202" s="20">
        <v>16.879752313088314</v>
      </c>
      <c r="Y202" s="20">
        <v>24.957513612652249</v>
      </c>
      <c r="Z202" s="30">
        <v>24.957513612652249</v>
      </c>
      <c r="AB202" s="101"/>
    </row>
    <row r="203" spans="1:28">
      <c r="A203" s="43">
        <v>44256</v>
      </c>
      <c r="B203" s="22"/>
      <c r="C203" s="20">
        <v>1370.7218147707249</v>
      </c>
      <c r="D203" s="20">
        <v>1370.7218147707249</v>
      </c>
      <c r="E203" s="20">
        <v>1536.4157358640821</v>
      </c>
      <c r="F203" s="30">
        <v>1536.4157358640821</v>
      </c>
      <c r="G203" s="22"/>
      <c r="H203" s="20">
        <v>2084.9420473436126</v>
      </c>
      <c r="I203" s="20">
        <v>2084.9420473436126</v>
      </c>
      <c r="J203" s="20">
        <v>2659.9691902781251</v>
      </c>
      <c r="K203" s="30">
        <v>2659.9691902781251</v>
      </c>
      <c r="L203" s="22"/>
      <c r="M203" s="22">
        <f t="shared" si="5"/>
        <v>3455.6638621143375</v>
      </c>
      <c r="N203" s="22">
        <f t="shared" si="5"/>
        <v>3455.6638621143375</v>
      </c>
      <c r="O203" s="20">
        <f t="shared" si="6"/>
        <v>4196.3849261422074</v>
      </c>
      <c r="P203" s="30">
        <f t="shared" si="6"/>
        <v>4196.3849261422074</v>
      </c>
      <c r="Q203" s="22"/>
      <c r="R203" s="20">
        <v>444.58005538861994</v>
      </c>
      <c r="S203" s="20">
        <v>444.58005538861994</v>
      </c>
      <c r="T203" s="20">
        <v>480.31903869127729</v>
      </c>
      <c r="U203" s="30">
        <v>480.31903869127729</v>
      </c>
      <c r="V203" s="22"/>
      <c r="W203" s="20">
        <v>14.35783400379545</v>
      </c>
      <c r="X203" s="20">
        <v>14.35783400379545</v>
      </c>
      <c r="Y203" s="20">
        <v>14.486418575901084</v>
      </c>
      <c r="Z203" s="30">
        <v>14.486418575901084</v>
      </c>
      <c r="AB203" s="101"/>
    </row>
    <row r="204" spans="1:28">
      <c r="A204" s="43">
        <v>44287</v>
      </c>
      <c r="B204" s="22"/>
      <c r="C204" s="20">
        <v>1101.1002686299064</v>
      </c>
      <c r="D204" s="20">
        <v>1101.1002686299064</v>
      </c>
      <c r="E204" s="20">
        <v>1394.4633926319807</v>
      </c>
      <c r="F204" s="30">
        <v>1394.4633926319807</v>
      </c>
      <c r="G204" s="22"/>
      <c r="H204" s="20">
        <v>1807.3498780354735</v>
      </c>
      <c r="I204" s="20">
        <v>1807.3498780354735</v>
      </c>
      <c r="J204" s="20">
        <v>2522.2087056645532</v>
      </c>
      <c r="K204" s="30">
        <v>2522.2087056645532</v>
      </c>
      <c r="L204" s="22"/>
      <c r="M204" s="22">
        <f t="shared" si="5"/>
        <v>2908.4501466653801</v>
      </c>
      <c r="N204" s="22">
        <f t="shared" si="5"/>
        <v>2908.4501466653801</v>
      </c>
      <c r="O204" s="20">
        <f t="shared" si="6"/>
        <v>3916.6720982965339</v>
      </c>
      <c r="P204" s="30">
        <f t="shared" si="6"/>
        <v>3916.6720982965339</v>
      </c>
      <c r="Q204" s="22"/>
      <c r="R204" s="20">
        <v>511.38787261559077</v>
      </c>
      <c r="S204" s="20">
        <v>511.38787261559077</v>
      </c>
      <c r="T204" s="20">
        <v>527.67323448811828</v>
      </c>
      <c r="U204" s="30">
        <v>527.67323448811828</v>
      </c>
      <c r="V204" s="22"/>
      <c r="W204" s="20">
        <v>15.615161803898291</v>
      </c>
      <c r="X204" s="20">
        <v>15.615161803898291</v>
      </c>
      <c r="Y204" s="20">
        <v>15.314197678012366</v>
      </c>
      <c r="Z204" s="30">
        <v>15.314197678012366</v>
      </c>
      <c r="AB204" s="101"/>
    </row>
    <row r="205" spans="1:28">
      <c r="A205" s="43">
        <v>44317</v>
      </c>
      <c r="B205" s="22"/>
      <c r="C205" s="20">
        <v>1337.5059732410868</v>
      </c>
      <c r="D205" s="20">
        <v>1337.5059732410868</v>
      </c>
      <c r="E205" s="20">
        <v>1583.6209951756855</v>
      </c>
      <c r="F205" s="30">
        <v>1583.6209951756855</v>
      </c>
      <c r="G205" s="22"/>
      <c r="H205" s="20">
        <v>2132.3936801786799</v>
      </c>
      <c r="I205" s="20">
        <v>2132.3936801786799</v>
      </c>
      <c r="J205" s="20">
        <v>2784.3122937783619</v>
      </c>
      <c r="K205" s="30">
        <v>2784.3122937783619</v>
      </c>
      <c r="L205" s="22"/>
      <c r="M205" s="22">
        <f t="shared" si="5"/>
        <v>3469.8996534197668</v>
      </c>
      <c r="N205" s="22">
        <f t="shared" si="5"/>
        <v>3469.8996534197668</v>
      </c>
      <c r="O205" s="20">
        <f t="shared" si="6"/>
        <v>4367.9332889540474</v>
      </c>
      <c r="P205" s="30">
        <f t="shared" si="6"/>
        <v>4367.9332889540474</v>
      </c>
      <c r="Q205" s="22"/>
      <c r="R205" s="20">
        <v>562.7437569717373</v>
      </c>
      <c r="S205" s="20">
        <v>562.7437569717373</v>
      </c>
      <c r="T205" s="20">
        <v>474.11530878776875</v>
      </c>
      <c r="U205" s="30">
        <v>474.11530878776875</v>
      </c>
      <c r="V205" s="22"/>
      <c r="W205" s="20">
        <v>17.886124473532448</v>
      </c>
      <c r="X205" s="20">
        <v>17.886124473532448</v>
      </c>
      <c r="Y205" s="20">
        <v>23.114813931925809</v>
      </c>
      <c r="Z205" s="30">
        <v>23.114813931925809</v>
      </c>
      <c r="AB205" s="101"/>
    </row>
    <row r="206" spans="1:28">
      <c r="A206" s="43">
        <v>44348</v>
      </c>
      <c r="B206" s="22"/>
      <c r="C206" s="20">
        <v>1065.4672961659708</v>
      </c>
      <c r="D206" s="20">
        <v>1065.4672961659708</v>
      </c>
      <c r="E206" s="20">
        <v>1425.2771672936055</v>
      </c>
      <c r="F206" s="30">
        <v>1425.2771672936055</v>
      </c>
      <c r="G206" s="22"/>
      <c r="H206" s="20">
        <v>2130.0993110834966</v>
      </c>
      <c r="I206" s="20">
        <v>2130.0993110834966</v>
      </c>
      <c r="J206" s="20">
        <v>2634.5190097488844</v>
      </c>
      <c r="K206" s="30">
        <v>2634.5190097488844</v>
      </c>
      <c r="L206" s="22"/>
      <c r="M206" s="22">
        <f t="shared" si="5"/>
        <v>3195.5666072494673</v>
      </c>
      <c r="N206" s="22">
        <f t="shared" si="5"/>
        <v>3195.5666072494673</v>
      </c>
      <c r="O206" s="20">
        <f t="shared" si="6"/>
        <v>4059.7961770424899</v>
      </c>
      <c r="P206" s="30">
        <f t="shared" si="6"/>
        <v>4059.7961770424899</v>
      </c>
      <c r="Q206" s="22"/>
      <c r="R206" s="20">
        <v>404.29986505825212</v>
      </c>
      <c r="S206" s="20">
        <v>404.29986505825212</v>
      </c>
      <c r="T206" s="20">
        <v>434.67248612682363</v>
      </c>
      <c r="U206" s="30">
        <v>434.67248612682363</v>
      </c>
      <c r="V206" s="22"/>
      <c r="W206" s="20">
        <v>19.545317377302922</v>
      </c>
      <c r="X206" s="20">
        <v>19.545317377302922</v>
      </c>
      <c r="Y206" s="20">
        <v>29.773453405715614</v>
      </c>
      <c r="Z206" s="30">
        <v>29.773453405715614</v>
      </c>
      <c r="AB206" s="101"/>
    </row>
    <row r="207" spans="1:28">
      <c r="A207" s="43">
        <v>44378</v>
      </c>
      <c r="B207" s="22"/>
      <c r="C207" s="20">
        <v>1380.5818414957071</v>
      </c>
      <c r="D207" s="20">
        <v>1380.5818414957071</v>
      </c>
      <c r="E207" s="20">
        <v>1558.4858353486554</v>
      </c>
      <c r="F207" s="30">
        <v>1558.4858353486554</v>
      </c>
      <c r="G207" s="22"/>
      <c r="H207" s="20">
        <v>2189.2229380076619</v>
      </c>
      <c r="I207" s="20">
        <v>2189.2229380076619</v>
      </c>
      <c r="J207" s="20">
        <v>2835.5294074801391</v>
      </c>
      <c r="K207" s="30">
        <v>2835.5294074801391</v>
      </c>
      <c r="L207" s="22"/>
      <c r="M207" s="22">
        <f t="shared" si="5"/>
        <v>3569.804779503369</v>
      </c>
      <c r="N207" s="22">
        <f t="shared" si="5"/>
        <v>3569.804779503369</v>
      </c>
      <c r="O207" s="20">
        <f t="shared" si="6"/>
        <v>4394.0152428287947</v>
      </c>
      <c r="P207" s="30">
        <f t="shared" si="6"/>
        <v>4394.0152428287947</v>
      </c>
      <c r="Q207" s="22"/>
      <c r="R207" s="20">
        <v>553.99377090212306</v>
      </c>
      <c r="S207" s="20">
        <v>553.99377090212306</v>
      </c>
      <c r="T207" s="20">
        <v>450.93439428636151</v>
      </c>
      <c r="U207" s="30">
        <v>450.93439428636151</v>
      </c>
      <c r="V207" s="22"/>
      <c r="W207" s="20">
        <v>19.342818583668532</v>
      </c>
      <c r="X207" s="20">
        <v>19.342818583668532</v>
      </c>
      <c r="Y207" s="20">
        <v>14.827779102111283</v>
      </c>
      <c r="Z207" s="30">
        <v>14.827779102111283</v>
      </c>
      <c r="AB207" s="101"/>
    </row>
    <row r="208" spans="1:28">
      <c r="A208" s="43">
        <v>44409</v>
      </c>
      <c r="B208" s="22"/>
      <c r="C208" s="20">
        <v>1430.9640013518369</v>
      </c>
      <c r="D208" s="20">
        <v>1430.9640013518369</v>
      </c>
      <c r="E208" s="20">
        <v>1598.1423187966309</v>
      </c>
      <c r="F208" s="30">
        <v>1598.1423187966309</v>
      </c>
      <c r="G208" s="22"/>
      <c r="H208" s="20">
        <v>2119.1297103786878</v>
      </c>
      <c r="I208" s="20">
        <v>2119.1297103786878</v>
      </c>
      <c r="J208" s="20">
        <v>2862.2142281484726</v>
      </c>
      <c r="K208" s="30">
        <v>2862.2142281484726</v>
      </c>
      <c r="L208" s="22"/>
      <c r="M208" s="22">
        <f t="shared" si="5"/>
        <v>3550.0937117305248</v>
      </c>
      <c r="N208" s="22">
        <f t="shared" si="5"/>
        <v>3550.0937117305248</v>
      </c>
      <c r="O208" s="20">
        <f t="shared" si="6"/>
        <v>4460.3565469451032</v>
      </c>
      <c r="P208" s="30">
        <f t="shared" si="6"/>
        <v>4460.3565469451032</v>
      </c>
      <c r="Q208" s="22"/>
      <c r="R208" s="20">
        <v>481.34017328471862</v>
      </c>
      <c r="S208" s="20">
        <v>481.34017328471862</v>
      </c>
      <c r="T208" s="20">
        <v>452.22831897881304</v>
      </c>
      <c r="U208" s="30">
        <v>452.22831897881304</v>
      </c>
      <c r="V208" s="22"/>
      <c r="W208" s="20">
        <v>15.051450886769796</v>
      </c>
      <c r="X208" s="20">
        <v>15.051450886769796</v>
      </c>
      <c r="Y208" s="20">
        <v>16.743209287950538</v>
      </c>
      <c r="Z208" s="30">
        <v>16.743209287950538</v>
      </c>
      <c r="AB208" s="101"/>
    </row>
    <row r="209" spans="1:28">
      <c r="A209" s="43">
        <v>44440</v>
      </c>
      <c r="B209" s="22"/>
      <c r="C209" s="20">
        <v>1296.3138031681158</v>
      </c>
      <c r="D209" s="20">
        <v>1296.3138031681158</v>
      </c>
      <c r="E209" s="20">
        <v>1554.8713794232879</v>
      </c>
      <c r="F209" s="30">
        <v>1554.8713794232879</v>
      </c>
      <c r="G209" s="22"/>
      <c r="H209" s="20">
        <v>2067.4489985071646</v>
      </c>
      <c r="I209" s="20">
        <v>2067.4489985071646</v>
      </c>
      <c r="J209" s="20">
        <v>2767.5207055787</v>
      </c>
      <c r="K209" s="30">
        <v>2767.5207055787</v>
      </c>
      <c r="L209" s="22"/>
      <c r="M209" s="22">
        <f t="shared" si="5"/>
        <v>3363.7628016752806</v>
      </c>
      <c r="N209" s="22">
        <f t="shared" si="5"/>
        <v>3363.7628016752806</v>
      </c>
      <c r="O209" s="20">
        <f t="shared" si="6"/>
        <v>4322.3920850019877</v>
      </c>
      <c r="P209" s="30">
        <f t="shared" si="6"/>
        <v>4322.3920850019877</v>
      </c>
      <c r="Q209" s="22"/>
      <c r="R209" s="20">
        <v>497.64089509196236</v>
      </c>
      <c r="S209" s="20">
        <v>497.64089509196236</v>
      </c>
      <c r="T209" s="20">
        <v>488.85178228200033</v>
      </c>
      <c r="U209" s="30">
        <v>488.85178228200033</v>
      </c>
      <c r="V209" s="22"/>
      <c r="W209" s="20">
        <v>23.772987508892541</v>
      </c>
      <c r="X209" s="20">
        <v>23.772987508892541</v>
      </c>
      <c r="Y209" s="20">
        <v>18.800616253913443</v>
      </c>
      <c r="Z209" s="30">
        <v>18.800616253913443</v>
      </c>
      <c r="AB209" s="101"/>
    </row>
    <row r="210" spans="1:28">
      <c r="A210" s="43">
        <v>44470</v>
      </c>
      <c r="B210" s="22"/>
      <c r="C210" s="20">
        <v>1290.1207276392768</v>
      </c>
      <c r="D210" s="20">
        <v>1290.1207276392768</v>
      </c>
      <c r="E210" s="20">
        <v>1559.1694442420358</v>
      </c>
      <c r="F210" s="30">
        <v>1559.1694442420358</v>
      </c>
      <c r="G210" s="22"/>
      <c r="H210" s="20">
        <v>1975.4847680969685</v>
      </c>
      <c r="I210" s="20">
        <v>1975.4847680969685</v>
      </c>
      <c r="J210" s="20">
        <v>2792.139249748634</v>
      </c>
      <c r="K210" s="30">
        <v>2792.139249748634</v>
      </c>
      <c r="L210" s="22"/>
      <c r="M210" s="22">
        <f t="shared" si="5"/>
        <v>3265.6054957362453</v>
      </c>
      <c r="N210" s="22">
        <f t="shared" si="5"/>
        <v>3265.6054957362453</v>
      </c>
      <c r="O210" s="20">
        <f t="shared" si="6"/>
        <v>4351.3086939906698</v>
      </c>
      <c r="P210" s="30">
        <f t="shared" si="6"/>
        <v>4351.3086939906698</v>
      </c>
      <c r="Q210" s="22"/>
      <c r="R210" s="20">
        <v>512.95253173092181</v>
      </c>
      <c r="S210" s="20">
        <v>512.95253173092181</v>
      </c>
      <c r="T210" s="20">
        <v>439.02102845847185</v>
      </c>
      <c r="U210" s="30">
        <v>439.02102845847185</v>
      </c>
      <c r="V210" s="22"/>
      <c r="W210" s="20">
        <v>20.634544414856624</v>
      </c>
      <c r="X210" s="20">
        <v>20.634544414856624</v>
      </c>
      <c r="Y210" s="20">
        <v>22.515159475003561</v>
      </c>
      <c r="Z210" s="30">
        <v>22.515159475003561</v>
      </c>
      <c r="AB210" s="101"/>
    </row>
    <row r="211" spans="1:28">
      <c r="A211" s="43">
        <v>44501</v>
      </c>
      <c r="B211" s="22"/>
      <c r="C211" s="20">
        <v>1199.0375686069019</v>
      </c>
      <c r="D211" s="20">
        <v>1199.0375686069019</v>
      </c>
      <c r="E211" s="20">
        <v>1529.050124581514</v>
      </c>
      <c r="F211" s="30">
        <v>1529.050124581514</v>
      </c>
      <c r="G211" s="22"/>
      <c r="H211" s="20">
        <v>2055.1337485710947</v>
      </c>
      <c r="I211" s="20">
        <v>2055.1337485710947</v>
      </c>
      <c r="J211" s="20">
        <v>2762.876045199901</v>
      </c>
      <c r="K211" s="30">
        <v>2762.876045199901</v>
      </c>
      <c r="L211" s="22"/>
      <c r="M211" s="22">
        <f t="shared" si="5"/>
        <v>3254.1713171779966</v>
      </c>
      <c r="N211" s="22">
        <f t="shared" si="5"/>
        <v>3254.1713171779966</v>
      </c>
      <c r="O211" s="20">
        <f t="shared" si="6"/>
        <v>4291.9261697814145</v>
      </c>
      <c r="P211" s="30">
        <f t="shared" si="6"/>
        <v>4291.9261697814145</v>
      </c>
      <c r="Q211" s="22"/>
      <c r="R211" s="20">
        <v>422.92425671658071</v>
      </c>
      <c r="S211" s="20">
        <v>422.92425671658071</v>
      </c>
      <c r="T211" s="20">
        <v>463.71140632349113</v>
      </c>
      <c r="U211" s="30">
        <v>463.71140632349113</v>
      </c>
      <c r="V211" s="22"/>
      <c r="W211" s="20">
        <v>17.023005431409882</v>
      </c>
      <c r="X211" s="20">
        <v>17.023005431409882</v>
      </c>
      <c r="Y211" s="20">
        <v>18.902628547888959</v>
      </c>
      <c r="Z211" s="30">
        <v>18.902628547888959</v>
      </c>
      <c r="AB211" s="101"/>
    </row>
    <row r="212" spans="1:28">
      <c r="A212" s="43">
        <v>44531</v>
      </c>
      <c r="B212" s="22"/>
      <c r="C212" s="20">
        <v>989.37778415104196</v>
      </c>
      <c r="D212" s="20">
        <v>989.37778415104196</v>
      </c>
      <c r="E212" s="20">
        <v>1393.2983913803209</v>
      </c>
      <c r="F212" s="30">
        <v>1393.2983913803209</v>
      </c>
      <c r="G212" s="22"/>
      <c r="H212" s="20">
        <v>1508.8376841914355</v>
      </c>
      <c r="I212" s="20">
        <v>1508.8376841914355</v>
      </c>
      <c r="J212" s="20">
        <v>2331.3870473467296</v>
      </c>
      <c r="K212" s="30">
        <v>2331.3870473467296</v>
      </c>
      <c r="L212" s="22"/>
      <c r="M212" s="22">
        <f t="shared" si="5"/>
        <v>2498.2154683424774</v>
      </c>
      <c r="N212" s="22">
        <f t="shared" si="5"/>
        <v>2498.2154683424774</v>
      </c>
      <c r="O212" s="20">
        <f t="shared" si="6"/>
        <v>3724.6854387270505</v>
      </c>
      <c r="P212" s="30">
        <f t="shared" si="6"/>
        <v>3724.6854387270505</v>
      </c>
      <c r="Q212" s="22"/>
      <c r="R212" s="20">
        <v>545.17580978877129</v>
      </c>
      <c r="S212" s="20">
        <v>545.17580978877129</v>
      </c>
      <c r="T212" s="20">
        <v>525.40855443583666</v>
      </c>
      <c r="U212" s="30">
        <v>525.40855443583666</v>
      </c>
      <c r="V212" s="22"/>
      <c r="W212" s="20">
        <v>13.849703636022426</v>
      </c>
      <c r="X212" s="20">
        <v>13.849703636022426</v>
      </c>
      <c r="Y212" s="20">
        <v>17.577814110576615</v>
      </c>
      <c r="Z212" s="30">
        <v>17.577814110576615</v>
      </c>
      <c r="AB212" s="101"/>
    </row>
    <row r="213" spans="1:28">
      <c r="A213" s="43">
        <v>44562</v>
      </c>
      <c r="B213" s="22"/>
      <c r="C213" s="20">
        <v>1123.9743578712967</v>
      </c>
      <c r="D213" s="20">
        <v>1123.9743578712967</v>
      </c>
      <c r="E213" s="20">
        <v>1334.0460316501606</v>
      </c>
      <c r="F213" s="30">
        <v>1334.0460316501606</v>
      </c>
      <c r="G213" s="22"/>
      <c r="H213" s="20">
        <v>1538.07498073843</v>
      </c>
      <c r="I213" s="20">
        <v>1538.07498073843</v>
      </c>
      <c r="J213" s="20">
        <v>2051.6332764462722</v>
      </c>
      <c r="K213" s="30">
        <v>2051.6332764462722</v>
      </c>
      <c r="L213" s="22"/>
      <c r="M213" s="22">
        <f t="shared" si="5"/>
        <v>2662.0493386097269</v>
      </c>
      <c r="N213" s="22">
        <f t="shared" si="5"/>
        <v>2662.0493386097269</v>
      </c>
      <c r="O213" s="20">
        <f t="shared" si="6"/>
        <v>3385.6793080964326</v>
      </c>
      <c r="P213" s="30">
        <f t="shared" si="6"/>
        <v>3385.6793080964326</v>
      </c>
      <c r="Q213" s="22"/>
      <c r="R213" s="20">
        <v>455.31394511765961</v>
      </c>
      <c r="S213" s="20">
        <v>455.31394511765961</v>
      </c>
      <c r="T213" s="20">
        <v>470.87492534426798</v>
      </c>
      <c r="U213" s="30">
        <v>470.87492534426798</v>
      </c>
      <c r="V213" s="22"/>
      <c r="W213" s="20">
        <v>27.335992172658937</v>
      </c>
      <c r="X213" s="20">
        <v>27.335992172658937</v>
      </c>
      <c r="Y213" s="20">
        <v>35.552257422513627</v>
      </c>
      <c r="Z213" s="30">
        <v>35.552257422513627</v>
      </c>
      <c r="AB213" s="101"/>
    </row>
    <row r="214" spans="1:28">
      <c r="A214" s="43">
        <v>44593</v>
      </c>
      <c r="B214" s="22"/>
      <c r="C214" s="20">
        <v>1384.3643430558852</v>
      </c>
      <c r="D214" s="20">
        <v>1384.3643430558852</v>
      </c>
      <c r="E214" s="20">
        <v>1548.5146427209447</v>
      </c>
      <c r="F214" s="30">
        <v>1548.5146427209447</v>
      </c>
      <c r="G214" s="22"/>
      <c r="H214" s="20">
        <v>1781.6412400262263</v>
      </c>
      <c r="I214" s="20">
        <v>1781.6412400262263</v>
      </c>
      <c r="J214" s="20">
        <v>2484.3269801434931</v>
      </c>
      <c r="K214" s="30">
        <v>2484.3269801434931</v>
      </c>
      <c r="L214" s="22"/>
      <c r="M214" s="22">
        <f t="shared" si="5"/>
        <v>3166.0055830821116</v>
      </c>
      <c r="N214" s="22">
        <f t="shared" si="5"/>
        <v>3166.0055830821116</v>
      </c>
      <c r="O214" s="20">
        <f t="shared" si="6"/>
        <v>4032.8416228644378</v>
      </c>
      <c r="P214" s="30">
        <f t="shared" si="6"/>
        <v>4032.8416228644378</v>
      </c>
      <c r="Q214" s="22"/>
      <c r="R214" s="20">
        <v>435.55187778285989</v>
      </c>
      <c r="S214" s="20">
        <v>435.55187778285989</v>
      </c>
      <c r="T214" s="20">
        <v>426.25807710791776</v>
      </c>
      <c r="U214" s="30">
        <v>426.25807710791776</v>
      </c>
      <c r="V214" s="22"/>
      <c r="W214" s="20">
        <v>16.879752313088314</v>
      </c>
      <c r="X214" s="20">
        <v>16.879752313088314</v>
      </c>
      <c r="Y214" s="20">
        <v>24.983832157217041</v>
      </c>
      <c r="Z214" s="30">
        <v>24.983832157217041</v>
      </c>
      <c r="AB214" s="101"/>
    </row>
    <row r="215" spans="1:28">
      <c r="A215" s="43">
        <v>44621</v>
      </c>
      <c r="B215" s="22"/>
      <c r="C215" s="20">
        <v>1370.6356620116799</v>
      </c>
      <c r="D215" s="20">
        <v>1370.6356620116799</v>
      </c>
      <c r="E215" s="20">
        <v>1550.0433908322416</v>
      </c>
      <c r="F215" s="30">
        <v>1550.0433908322416</v>
      </c>
      <c r="G215" s="22"/>
      <c r="H215" s="20">
        <v>2084.8334102494568</v>
      </c>
      <c r="I215" s="20">
        <v>2084.8334102494568</v>
      </c>
      <c r="J215" s="20">
        <v>2683.9280574622039</v>
      </c>
      <c r="K215" s="30">
        <v>2683.9280574622039</v>
      </c>
      <c r="L215" s="22"/>
      <c r="M215" s="22">
        <f t="shared" si="5"/>
        <v>3455.4690722611367</v>
      </c>
      <c r="N215" s="22">
        <f t="shared" si="5"/>
        <v>3455.4690722611367</v>
      </c>
      <c r="O215" s="20">
        <f t="shared" si="6"/>
        <v>4233.9714482944455</v>
      </c>
      <c r="P215" s="30">
        <f t="shared" si="6"/>
        <v>4233.9714482944455</v>
      </c>
      <c r="Q215" s="22"/>
      <c r="R215" s="20">
        <v>444.58005538861994</v>
      </c>
      <c r="S215" s="20">
        <v>444.58005538861994</v>
      </c>
      <c r="T215" s="20">
        <v>480.31903869127729</v>
      </c>
      <c r="U215" s="30">
        <v>480.31903869127729</v>
      </c>
      <c r="V215" s="22"/>
      <c r="W215" s="20">
        <v>14.35783400379545</v>
      </c>
      <c r="X215" s="20">
        <v>14.35783400379545</v>
      </c>
      <c r="Y215" s="20">
        <v>14.549876291541558</v>
      </c>
      <c r="Z215" s="30">
        <v>14.549876291541558</v>
      </c>
      <c r="AB215" s="101"/>
    </row>
    <row r="216" spans="1:28">
      <c r="A216" s="43">
        <v>44652</v>
      </c>
      <c r="B216" s="22"/>
      <c r="C216" s="20">
        <v>1100.9254475009818</v>
      </c>
      <c r="D216" s="20">
        <v>1100.9254475009818</v>
      </c>
      <c r="E216" s="20">
        <v>1407.5555442246757</v>
      </c>
      <c r="F216" s="30">
        <v>1407.5555442246757</v>
      </c>
      <c r="G216" s="22"/>
      <c r="H216" s="20">
        <v>1807.1374940906851</v>
      </c>
      <c r="I216" s="20">
        <v>1807.1374940906851</v>
      </c>
      <c r="J216" s="20">
        <v>2546.501388708818</v>
      </c>
      <c r="K216" s="30">
        <v>2546.501388708818</v>
      </c>
      <c r="L216" s="22"/>
      <c r="M216" s="22">
        <f t="shared" si="5"/>
        <v>2908.0629415916669</v>
      </c>
      <c r="N216" s="22">
        <f t="shared" si="5"/>
        <v>2908.0629415916669</v>
      </c>
      <c r="O216" s="20">
        <f t="shared" si="6"/>
        <v>3954.056932933494</v>
      </c>
      <c r="P216" s="30">
        <f t="shared" si="6"/>
        <v>3954.056932933494</v>
      </c>
      <c r="Q216" s="22"/>
      <c r="R216" s="20">
        <v>511.38787261559077</v>
      </c>
      <c r="S216" s="20">
        <v>511.38787261559077</v>
      </c>
      <c r="T216" s="20">
        <v>527.67323448811828</v>
      </c>
      <c r="U216" s="30">
        <v>527.67323448811828</v>
      </c>
      <c r="V216" s="22"/>
      <c r="W216" s="20">
        <v>15.615161803898291</v>
      </c>
      <c r="X216" s="20">
        <v>15.615161803898291</v>
      </c>
      <c r="Y216" s="20">
        <v>15.306265463557306</v>
      </c>
      <c r="Z216" s="30">
        <v>15.306265463557306</v>
      </c>
      <c r="AB216" s="101"/>
    </row>
    <row r="217" spans="1:28">
      <c r="A217" s="43">
        <v>44682</v>
      </c>
      <c r="B217" s="22"/>
      <c r="C217" s="20">
        <v>1337.216070637058</v>
      </c>
      <c r="D217" s="20">
        <v>1337.216070637058</v>
      </c>
      <c r="E217" s="20">
        <v>1596.2618657194791</v>
      </c>
      <c r="F217" s="30">
        <v>1596.2618657194791</v>
      </c>
      <c r="G217" s="22"/>
      <c r="H217" s="20">
        <v>2132.0129761577159</v>
      </c>
      <c r="I217" s="20">
        <v>2132.0129761577159</v>
      </c>
      <c r="J217" s="20">
        <v>2808.7164952861963</v>
      </c>
      <c r="K217" s="30">
        <v>2808.7164952861963</v>
      </c>
      <c r="L217" s="22"/>
      <c r="M217" s="22">
        <f t="shared" si="5"/>
        <v>3469.2290467947741</v>
      </c>
      <c r="N217" s="22">
        <f t="shared" si="5"/>
        <v>3469.2290467947741</v>
      </c>
      <c r="O217" s="20">
        <f t="shared" si="6"/>
        <v>4404.9783610056757</v>
      </c>
      <c r="P217" s="30">
        <f t="shared" si="6"/>
        <v>4404.9783610056757</v>
      </c>
      <c r="Q217" s="22"/>
      <c r="R217" s="20">
        <v>562.7437569717373</v>
      </c>
      <c r="S217" s="20">
        <v>562.7437569717373</v>
      </c>
      <c r="T217" s="20">
        <v>474.11530878776875</v>
      </c>
      <c r="U217" s="30">
        <v>474.11530878776875</v>
      </c>
      <c r="V217" s="22"/>
      <c r="W217" s="20">
        <v>17.886124473532448</v>
      </c>
      <c r="X217" s="20">
        <v>17.886124473532448</v>
      </c>
      <c r="Y217" s="20">
        <v>23.162407218656167</v>
      </c>
      <c r="Z217" s="30">
        <v>23.162407218656167</v>
      </c>
      <c r="AB217" s="101"/>
    </row>
    <row r="218" spans="1:28">
      <c r="A218" s="43">
        <v>44713</v>
      </c>
      <c r="B218" s="22"/>
      <c r="C218" s="20">
        <v>1064.9395715350859</v>
      </c>
      <c r="D218" s="20">
        <v>1064.9395715350859</v>
      </c>
      <c r="E218" s="20">
        <v>1437.3291635136031</v>
      </c>
      <c r="F218" s="30">
        <v>1437.3291635136031</v>
      </c>
      <c r="G218" s="22"/>
      <c r="H218" s="20">
        <v>2129.3969903564043</v>
      </c>
      <c r="I218" s="20">
        <v>2129.3969903564043</v>
      </c>
      <c r="J218" s="20">
        <v>2658.5068789676193</v>
      </c>
      <c r="K218" s="30">
        <v>2658.5068789676193</v>
      </c>
      <c r="L218" s="22"/>
      <c r="M218" s="22">
        <f t="shared" si="5"/>
        <v>3194.3365618914904</v>
      </c>
      <c r="N218" s="22">
        <f t="shared" si="5"/>
        <v>3194.3365618914904</v>
      </c>
      <c r="O218" s="20">
        <f t="shared" si="6"/>
        <v>4095.8360424812226</v>
      </c>
      <c r="P218" s="30">
        <f t="shared" si="6"/>
        <v>4095.8360424812226</v>
      </c>
      <c r="Q218" s="22"/>
      <c r="R218" s="20">
        <v>404.29986505825212</v>
      </c>
      <c r="S218" s="20">
        <v>404.29986505825212</v>
      </c>
      <c r="T218" s="20">
        <v>434.67248612682363</v>
      </c>
      <c r="U218" s="30">
        <v>434.67248612682363</v>
      </c>
      <c r="V218" s="22"/>
      <c r="W218" s="20">
        <v>19.545317377302922</v>
      </c>
      <c r="X218" s="20">
        <v>19.545317377302922</v>
      </c>
      <c r="Y218" s="20">
        <v>29.955894338181981</v>
      </c>
      <c r="Z218" s="30">
        <v>29.955894338181981</v>
      </c>
      <c r="AB218" s="101"/>
    </row>
    <row r="219" spans="1:28">
      <c r="A219" s="43">
        <v>44743</v>
      </c>
      <c r="B219" s="22"/>
      <c r="C219" s="20">
        <v>1379.8754442455593</v>
      </c>
      <c r="D219" s="20">
        <v>1379.8754442455593</v>
      </c>
      <c r="E219" s="20">
        <v>1570.1284225520578</v>
      </c>
      <c r="F219" s="30">
        <v>1570.1284225520578</v>
      </c>
      <c r="G219" s="22"/>
      <c r="H219" s="20">
        <v>2188.2635844871052</v>
      </c>
      <c r="I219" s="20">
        <v>2188.2635844871052</v>
      </c>
      <c r="J219" s="20">
        <v>2859.0547185442624</v>
      </c>
      <c r="K219" s="30">
        <v>2859.0547185442624</v>
      </c>
      <c r="L219" s="22"/>
      <c r="M219" s="22">
        <f t="shared" si="5"/>
        <v>3568.1390287326644</v>
      </c>
      <c r="N219" s="22">
        <f t="shared" si="5"/>
        <v>3568.1390287326644</v>
      </c>
      <c r="O219" s="20">
        <f t="shared" si="6"/>
        <v>4429.1831410963205</v>
      </c>
      <c r="P219" s="30">
        <f t="shared" si="6"/>
        <v>4429.1831410963205</v>
      </c>
      <c r="Q219" s="22"/>
      <c r="R219" s="20">
        <v>553.99377090212306</v>
      </c>
      <c r="S219" s="20">
        <v>553.99377090212306</v>
      </c>
      <c r="T219" s="20">
        <v>450.93439428636151</v>
      </c>
      <c r="U219" s="30">
        <v>450.93439428636151</v>
      </c>
      <c r="V219" s="22"/>
      <c r="W219" s="20">
        <v>19.342818583668532</v>
      </c>
      <c r="X219" s="20">
        <v>19.342818583668532</v>
      </c>
      <c r="Y219" s="20">
        <v>14.756389172015748</v>
      </c>
      <c r="Z219" s="30">
        <v>14.756389172015748</v>
      </c>
      <c r="AB219" s="101"/>
    </row>
    <row r="220" spans="1:28">
      <c r="A220" s="43">
        <v>44774</v>
      </c>
      <c r="B220" s="22"/>
      <c r="C220" s="20">
        <v>1430.0818660722655</v>
      </c>
      <c r="D220" s="20">
        <v>1430.0818660722655</v>
      </c>
      <c r="E220" s="20">
        <v>1609.465813810509</v>
      </c>
      <c r="F220" s="30">
        <v>1609.465813810509</v>
      </c>
      <c r="G220" s="22"/>
      <c r="H220" s="20">
        <v>2117.9185224915682</v>
      </c>
      <c r="I220" s="20">
        <v>2117.9185224915682</v>
      </c>
      <c r="J220" s="20">
        <v>2885.1461571213949</v>
      </c>
      <c r="K220" s="30">
        <v>2885.1461571213949</v>
      </c>
      <c r="L220" s="22"/>
      <c r="M220" s="22">
        <f t="shared" si="5"/>
        <v>3548.0003885638334</v>
      </c>
      <c r="N220" s="22">
        <f t="shared" si="5"/>
        <v>3548.0003885638334</v>
      </c>
      <c r="O220" s="20">
        <f t="shared" si="6"/>
        <v>4494.6119709319037</v>
      </c>
      <c r="P220" s="30">
        <f t="shared" si="6"/>
        <v>4494.6119709319037</v>
      </c>
      <c r="Q220" s="22"/>
      <c r="R220" s="20">
        <v>481.34017328471862</v>
      </c>
      <c r="S220" s="20">
        <v>481.34017328471862</v>
      </c>
      <c r="T220" s="20">
        <v>452.22831897881304</v>
      </c>
      <c r="U220" s="30">
        <v>452.22831897881304</v>
      </c>
      <c r="V220" s="22"/>
      <c r="W220" s="20">
        <v>15.051450886769796</v>
      </c>
      <c r="X220" s="20">
        <v>15.051450886769796</v>
      </c>
      <c r="Y220" s="20">
        <v>16.774938145770776</v>
      </c>
      <c r="Z220" s="30">
        <v>16.774938145770776</v>
      </c>
      <c r="AB220" s="101"/>
    </row>
    <row r="221" spans="1:28">
      <c r="A221" s="43">
        <v>44805</v>
      </c>
      <c r="B221" s="22"/>
      <c r="C221" s="20">
        <v>1295.2265104467265</v>
      </c>
      <c r="D221" s="20">
        <v>1295.2265104467265</v>
      </c>
      <c r="E221" s="20">
        <v>1565.6087858596966</v>
      </c>
      <c r="F221" s="30">
        <v>1565.6087858596966</v>
      </c>
      <c r="G221" s="22"/>
      <c r="H221" s="20">
        <v>2065.9842403318025</v>
      </c>
      <c r="I221" s="20">
        <v>2065.9842403318025</v>
      </c>
      <c r="J221" s="20">
        <v>2789.2551184368963</v>
      </c>
      <c r="K221" s="30">
        <v>2789.2551184368963</v>
      </c>
      <c r="L221" s="22"/>
      <c r="M221" s="22">
        <f t="shared" si="5"/>
        <v>3361.210750778529</v>
      </c>
      <c r="N221" s="22">
        <f t="shared" si="5"/>
        <v>3361.210750778529</v>
      </c>
      <c r="O221" s="20">
        <f t="shared" si="6"/>
        <v>4354.8639042965933</v>
      </c>
      <c r="P221" s="30">
        <f t="shared" si="6"/>
        <v>4354.8639042965933</v>
      </c>
      <c r="Q221" s="22"/>
      <c r="R221" s="20">
        <v>497.64089509196236</v>
      </c>
      <c r="S221" s="20">
        <v>497.64089509196236</v>
      </c>
      <c r="T221" s="20">
        <v>488.85178228200033</v>
      </c>
      <c r="U221" s="30">
        <v>488.85178228200033</v>
      </c>
      <c r="V221" s="22"/>
      <c r="W221" s="20">
        <v>23.772987508892541</v>
      </c>
      <c r="X221" s="20">
        <v>23.772987508892541</v>
      </c>
      <c r="Y221" s="20">
        <v>18.856141755098857</v>
      </c>
      <c r="Z221" s="30">
        <v>18.856141755098857</v>
      </c>
      <c r="AB221" s="101"/>
    </row>
    <row r="222" spans="1:28">
      <c r="A222" s="43">
        <v>44835</v>
      </c>
      <c r="B222" s="22"/>
      <c r="C222" s="20">
        <v>1288.9927224059008</v>
      </c>
      <c r="D222" s="20">
        <v>1288.9927224059008</v>
      </c>
      <c r="E222" s="20">
        <v>1569.5647463976895</v>
      </c>
      <c r="F222" s="30">
        <v>1569.5647463976895</v>
      </c>
      <c r="G222" s="22"/>
      <c r="H222" s="20">
        <v>1973.9788134886262</v>
      </c>
      <c r="I222" s="20">
        <v>1973.9788134886262</v>
      </c>
      <c r="J222" s="20">
        <v>2812.7960987678898</v>
      </c>
      <c r="K222" s="30">
        <v>2812.7960987678898</v>
      </c>
      <c r="L222" s="22"/>
      <c r="M222" s="22">
        <f t="shared" si="5"/>
        <v>3262.9715358945268</v>
      </c>
      <c r="N222" s="22">
        <f t="shared" si="5"/>
        <v>3262.9715358945268</v>
      </c>
      <c r="O222" s="20">
        <f t="shared" si="6"/>
        <v>4382.3608451655791</v>
      </c>
      <c r="P222" s="30">
        <f t="shared" si="6"/>
        <v>4382.3608451655791</v>
      </c>
      <c r="Q222" s="22"/>
      <c r="R222" s="20">
        <v>512.95253173092181</v>
      </c>
      <c r="S222" s="20">
        <v>512.95253173092181</v>
      </c>
      <c r="T222" s="20">
        <v>439.02102845847185</v>
      </c>
      <c r="U222" s="30">
        <v>439.02102845847185</v>
      </c>
      <c r="V222" s="22"/>
      <c r="W222" s="20">
        <v>20.634544414856624</v>
      </c>
      <c r="X222" s="20">
        <v>20.634544414856624</v>
      </c>
      <c r="Y222" s="20">
        <v>22.521117978355431</v>
      </c>
      <c r="Z222" s="30">
        <v>22.521117978355431</v>
      </c>
      <c r="AB222" s="101"/>
    </row>
    <row r="223" spans="1:28">
      <c r="A223" s="43">
        <v>44866</v>
      </c>
      <c r="B223" s="22"/>
      <c r="C223" s="20">
        <v>1197.8441065733216</v>
      </c>
      <c r="D223" s="20">
        <v>1197.8441065733216</v>
      </c>
      <c r="E223" s="20">
        <v>1539.0879524161649</v>
      </c>
      <c r="F223" s="30">
        <v>1539.0879524161649</v>
      </c>
      <c r="G223" s="22"/>
      <c r="H223" s="20">
        <v>2053.5412460416705</v>
      </c>
      <c r="I223" s="20">
        <v>2053.5412460416705</v>
      </c>
      <c r="J223" s="20">
        <v>2782.2962925123225</v>
      </c>
      <c r="K223" s="30">
        <v>2782.2962925123225</v>
      </c>
      <c r="L223" s="22"/>
      <c r="M223" s="22">
        <f t="shared" si="5"/>
        <v>3251.3853526149924</v>
      </c>
      <c r="N223" s="22">
        <f t="shared" si="5"/>
        <v>3251.3853526149924</v>
      </c>
      <c r="O223" s="20">
        <f t="shared" si="6"/>
        <v>4321.3842449284875</v>
      </c>
      <c r="P223" s="30">
        <f t="shared" si="6"/>
        <v>4321.3842449284875</v>
      </c>
      <c r="Q223" s="22"/>
      <c r="R223" s="20">
        <v>422.92425671658071</v>
      </c>
      <c r="S223" s="20">
        <v>422.92425671658071</v>
      </c>
      <c r="T223" s="20">
        <v>463.71140632349113</v>
      </c>
      <c r="U223" s="30">
        <v>463.71140632349113</v>
      </c>
      <c r="V223" s="22"/>
      <c r="W223" s="20">
        <v>17.023005431409882</v>
      </c>
      <c r="X223" s="20">
        <v>17.023005431409882</v>
      </c>
      <c r="Y223" s="20">
        <v>18.901502317756481</v>
      </c>
      <c r="Z223" s="30">
        <v>18.901502317756481</v>
      </c>
      <c r="AB223" s="101"/>
    </row>
    <row r="224" spans="1:28">
      <c r="A224" s="43">
        <v>44896</v>
      </c>
      <c r="B224" s="22"/>
      <c r="C224" s="20">
        <v>988.07665258176803</v>
      </c>
      <c r="D224" s="20">
        <v>988.07665258176803</v>
      </c>
      <c r="E224" s="20">
        <v>1402.9510721336742</v>
      </c>
      <c r="F224" s="30">
        <v>1402.9510721336742</v>
      </c>
      <c r="G224" s="22"/>
      <c r="H224" s="20">
        <v>1507.1034961710693</v>
      </c>
      <c r="I224" s="20">
        <v>1507.1034961710693</v>
      </c>
      <c r="J224" s="20">
        <v>2349.4184443424429</v>
      </c>
      <c r="K224" s="30">
        <v>2349.4184443424429</v>
      </c>
      <c r="L224" s="22"/>
      <c r="M224" s="22">
        <f t="shared" si="5"/>
        <v>2495.1801487528373</v>
      </c>
      <c r="N224" s="22">
        <f t="shared" si="5"/>
        <v>2495.1801487528373</v>
      </c>
      <c r="O224" s="20">
        <f t="shared" si="6"/>
        <v>3752.369516476117</v>
      </c>
      <c r="P224" s="30">
        <f t="shared" si="6"/>
        <v>3752.369516476117</v>
      </c>
      <c r="Q224" s="22"/>
      <c r="R224" s="20">
        <v>545.17580978877129</v>
      </c>
      <c r="S224" s="20">
        <v>545.17580978877129</v>
      </c>
      <c r="T224" s="20">
        <v>525.40855443583666</v>
      </c>
      <c r="U224" s="30">
        <v>525.40855443583666</v>
      </c>
      <c r="V224" s="22"/>
      <c r="W224" s="20">
        <v>13.849703636022426</v>
      </c>
      <c r="X224" s="20">
        <v>13.849703636022426</v>
      </c>
      <c r="Y224" s="20">
        <v>17.619196281350227</v>
      </c>
      <c r="Z224" s="30">
        <v>17.619196281350227</v>
      </c>
      <c r="AB224" s="101"/>
    </row>
    <row r="225" spans="1:28">
      <c r="A225" s="43">
        <v>44927</v>
      </c>
      <c r="B225" s="22"/>
      <c r="C225" s="20">
        <v>1122.6524531753232</v>
      </c>
      <c r="D225" s="20">
        <v>1122.6524531753232</v>
      </c>
      <c r="E225" s="20">
        <v>1343.6466063139412</v>
      </c>
      <c r="F225" s="30">
        <v>1343.6466063139412</v>
      </c>
      <c r="G225" s="22"/>
      <c r="H225" s="20">
        <v>1536.3159706134559</v>
      </c>
      <c r="I225" s="20">
        <v>1536.3159706134559</v>
      </c>
      <c r="J225" s="20">
        <v>2068.630893720971</v>
      </c>
      <c r="K225" s="30">
        <v>2068.630893720971</v>
      </c>
      <c r="L225" s="22"/>
      <c r="M225" s="22">
        <f t="shared" si="5"/>
        <v>2658.9684237887791</v>
      </c>
      <c r="N225" s="22">
        <f t="shared" si="5"/>
        <v>2658.9684237887791</v>
      </c>
      <c r="O225" s="20">
        <f t="shared" si="6"/>
        <v>3412.277500034912</v>
      </c>
      <c r="P225" s="30">
        <f t="shared" si="6"/>
        <v>3412.277500034912</v>
      </c>
      <c r="Q225" s="22"/>
      <c r="R225" s="20">
        <v>455.31394511765961</v>
      </c>
      <c r="S225" s="20">
        <v>455.31394511765961</v>
      </c>
      <c r="T225" s="20">
        <v>470.87492534426798</v>
      </c>
      <c r="U225" s="30">
        <v>470.87492534426798</v>
      </c>
      <c r="V225" s="22"/>
      <c r="W225" s="20">
        <v>27.335992172658937</v>
      </c>
      <c r="X225" s="20">
        <v>27.335992172658937</v>
      </c>
      <c r="Y225" s="20">
        <v>35.466114390568976</v>
      </c>
      <c r="Z225" s="30">
        <v>35.466114390568976</v>
      </c>
      <c r="AB225" s="101"/>
    </row>
    <row r="226" spans="1:28">
      <c r="A226" s="43">
        <v>44958</v>
      </c>
      <c r="B226" s="22"/>
      <c r="C226" s="20">
        <v>1383.0376979076912</v>
      </c>
      <c r="D226" s="20">
        <v>1383.0376979076912</v>
      </c>
      <c r="E226" s="20">
        <v>1558.2420929518837</v>
      </c>
      <c r="F226" s="30">
        <v>1558.2420929518837</v>
      </c>
      <c r="G226" s="22"/>
      <c r="H226" s="20">
        <v>1779.8815252002778</v>
      </c>
      <c r="I226" s="20">
        <v>1779.8815252002778</v>
      </c>
      <c r="J226" s="20">
        <v>2500.4990711723931</v>
      </c>
      <c r="K226" s="30">
        <v>2500.4990711723931</v>
      </c>
      <c r="L226" s="22"/>
      <c r="M226" s="22">
        <f t="shared" si="5"/>
        <v>3162.9192231079687</v>
      </c>
      <c r="N226" s="22">
        <f t="shared" si="5"/>
        <v>3162.9192231079687</v>
      </c>
      <c r="O226" s="20">
        <f t="shared" si="6"/>
        <v>4058.741164124277</v>
      </c>
      <c r="P226" s="30">
        <f t="shared" si="6"/>
        <v>4058.741164124277</v>
      </c>
      <c r="Q226" s="22"/>
      <c r="R226" s="20">
        <v>435.55187778285989</v>
      </c>
      <c r="S226" s="20">
        <v>435.55187778285989</v>
      </c>
      <c r="T226" s="20">
        <v>426.25807710791776</v>
      </c>
      <c r="U226" s="30">
        <v>426.25807710791776</v>
      </c>
      <c r="V226" s="22"/>
      <c r="W226" s="20">
        <v>16.879752313088314</v>
      </c>
      <c r="X226" s="20">
        <v>16.879752313088314</v>
      </c>
      <c r="Y226" s="20">
        <v>24.972078826858041</v>
      </c>
      <c r="Z226" s="30">
        <v>24.972078826858041</v>
      </c>
      <c r="AB226" s="101"/>
    </row>
    <row r="227" spans="1:28">
      <c r="A227" s="43">
        <v>44986</v>
      </c>
      <c r="B227" s="22"/>
      <c r="C227" s="20">
        <v>1369.2852603201436</v>
      </c>
      <c r="D227" s="20">
        <v>1369.2852603201436</v>
      </c>
      <c r="E227" s="20">
        <v>1560.0282467689794</v>
      </c>
      <c r="F227" s="30">
        <v>1560.0282467689794</v>
      </c>
      <c r="G227" s="22"/>
      <c r="H227" s="20">
        <v>2083.0371961178162</v>
      </c>
      <c r="I227" s="20">
        <v>2083.0371961178162</v>
      </c>
      <c r="J227" s="20">
        <v>2699.4526840134217</v>
      </c>
      <c r="K227" s="30">
        <v>2699.4526840134217</v>
      </c>
      <c r="L227" s="22"/>
      <c r="M227" s="22">
        <f t="shared" si="5"/>
        <v>3452.3224564379598</v>
      </c>
      <c r="N227" s="22">
        <f t="shared" si="5"/>
        <v>3452.3224564379598</v>
      </c>
      <c r="O227" s="20">
        <f t="shared" si="6"/>
        <v>4259.4809307824016</v>
      </c>
      <c r="P227" s="30">
        <f t="shared" si="6"/>
        <v>4259.4809307824016</v>
      </c>
      <c r="Q227" s="22"/>
      <c r="R227" s="20">
        <v>444.58005538861994</v>
      </c>
      <c r="S227" s="20">
        <v>444.58005538861994</v>
      </c>
      <c r="T227" s="20">
        <v>480.31903869127729</v>
      </c>
      <c r="U227" s="30">
        <v>480.31903869127729</v>
      </c>
      <c r="V227" s="22"/>
      <c r="W227" s="20">
        <v>14.35783400379545</v>
      </c>
      <c r="X227" s="20">
        <v>14.35783400379545</v>
      </c>
      <c r="Y227" s="20">
        <v>14.521537357604167</v>
      </c>
      <c r="Z227" s="30">
        <v>14.521537357604167</v>
      </c>
      <c r="AB227" s="101"/>
    </row>
    <row r="228" spans="1:28">
      <c r="A228" s="43">
        <v>45017</v>
      </c>
      <c r="B228" s="22"/>
      <c r="C228" s="20">
        <v>1099.6087786544542</v>
      </c>
      <c r="D228" s="20">
        <v>1099.6087786544542</v>
      </c>
      <c r="E228" s="20">
        <v>1417.8304380857264</v>
      </c>
      <c r="F228" s="30">
        <v>1417.8304380857264</v>
      </c>
      <c r="G228" s="22"/>
      <c r="H228" s="20">
        <v>1805.3858789473006</v>
      </c>
      <c r="I228" s="20">
        <v>1805.3858789473006</v>
      </c>
      <c r="J228" s="20">
        <v>2561.4451833971093</v>
      </c>
      <c r="K228" s="30">
        <v>2561.4451833971093</v>
      </c>
      <c r="L228" s="22"/>
      <c r="M228" s="22">
        <f t="shared" si="5"/>
        <v>2904.9946576017546</v>
      </c>
      <c r="N228" s="22">
        <f t="shared" si="5"/>
        <v>2904.9946576017546</v>
      </c>
      <c r="O228" s="20">
        <f t="shared" si="6"/>
        <v>3979.275621482836</v>
      </c>
      <c r="P228" s="30">
        <f t="shared" si="6"/>
        <v>3979.275621482836</v>
      </c>
      <c r="Q228" s="22"/>
      <c r="R228" s="20">
        <v>511.38787261559077</v>
      </c>
      <c r="S228" s="20">
        <v>511.38787261559077</v>
      </c>
      <c r="T228" s="20">
        <v>527.67323448811828</v>
      </c>
      <c r="U228" s="30">
        <v>527.67323448811828</v>
      </c>
      <c r="V228" s="22"/>
      <c r="W228" s="20">
        <v>15.615161803898291</v>
      </c>
      <c r="X228" s="20">
        <v>15.615161803898291</v>
      </c>
      <c r="Y228" s="20">
        <v>15.30980783029948</v>
      </c>
      <c r="Z228" s="30">
        <v>15.30980783029948</v>
      </c>
      <c r="AB228" s="101"/>
    </row>
    <row r="229" spans="1:28">
      <c r="A229" s="43">
        <v>45047</v>
      </c>
      <c r="B229" s="22"/>
      <c r="C229" s="20">
        <v>1336.0198953510483</v>
      </c>
      <c r="D229" s="20">
        <v>1336.0198953510483</v>
      </c>
      <c r="E229" s="20">
        <v>1606.6674034562843</v>
      </c>
      <c r="F229" s="30">
        <v>1606.6674034562843</v>
      </c>
      <c r="G229" s="22"/>
      <c r="H229" s="20">
        <v>2130.4375798948163</v>
      </c>
      <c r="I229" s="20">
        <v>2130.4375798948163</v>
      </c>
      <c r="J229" s="20">
        <v>2822.9268101390016</v>
      </c>
      <c r="K229" s="30">
        <v>2822.9268101390016</v>
      </c>
      <c r="L229" s="22"/>
      <c r="M229" s="22">
        <f t="shared" si="5"/>
        <v>3466.4574752458648</v>
      </c>
      <c r="N229" s="22">
        <f t="shared" si="5"/>
        <v>3466.4574752458648</v>
      </c>
      <c r="O229" s="20">
        <f t="shared" si="6"/>
        <v>4429.5942135952864</v>
      </c>
      <c r="P229" s="30">
        <f t="shared" si="6"/>
        <v>4429.5942135952864</v>
      </c>
      <c r="Q229" s="22"/>
      <c r="R229" s="20">
        <v>562.7437569717373</v>
      </c>
      <c r="S229" s="20">
        <v>562.7437569717373</v>
      </c>
      <c r="T229" s="20">
        <v>474.11530878776875</v>
      </c>
      <c r="U229" s="30">
        <v>474.11530878776875</v>
      </c>
      <c r="V229" s="22"/>
      <c r="W229" s="20">
        <v>17.886124473532448</v>
      </c>
      <c r="X229" s="20">
        <v>17.886124473532448</v>
      </c>
      <c r="Y229" s="20">
        <v>23.141153018203124</v>
      </c>
      <c r="Z229" s="30">
        <v>23.141153018203124</v>
      </c>
      <c r="AB229" s="101"/>
    </row>
    <row r="230" spans="1:28" s="9" customFormat="1">
      <c r="A230" s="43">
        <v>45078</v>
      </c>
      <c r="B230" s="20"/>
      <c r="C230" s="20">
        <v>1063.9897468734309</v>
      </c>
      <c r="D230" s="20">
        <v>1063.9897468734309</v>
      </c>
      <c r="E230" s="20">
        <v>1447.8501723778734</v>
      </c>
      <c r="F230" s="30">
        <v>1447.8501723778734</v>
      </c>
      <c r="G230" s="20"/>
      <c r="H230" s="20">
        <v>2128.1640289661082</v>
      </c>
      <c r="I230" s="20">
        <v>2128.1640289661082</v>
      </c>
      <c r="J230" s="20">
        <v>2672.0517559468221</v>
      </c>
      <c r="K230" s="30">
        <v>2672.0517559468221</v>
      </c>
      <c r="L230" s="20"/>
      <c r="M230" s="20">
        <f t="shared" si="5"/>
        <v>3192.1537758395389</v>
      </c>
      <c r="N230" s="20">
        <f t="shared" si="5"/>
        <v>3192.1537758395389</v>
      </c>
      <c r="O230" s="20">
        <f t="shared" si="6"/>
        <v>4119.9019283246953</v>
      </c>
      <c r="P230" s="30">
        <f t="shared" si="6"/>
        <v>4119.9019283246953</v>
      </c>
      <c r="Q230" s="20"/>
      <c r="R230" s="20">
        <v>404.29986505825212</v>
      </c>
      <c r="S230" s="20">
        <v>404.29986505825212</v>
      </c>
      <c r="T230" s="20">
        <v>434.67248612682363</v>
      </c>
      <c r="U230" s="30">
        <v>434.67248612682363</v>
      </c>
      <c r="V230" s="20"/>
      <c r="W230" s="20">
        <v>19.545317377302922</v>
      </c>
      <c r="X230" s="20">
        <v>19.545317377302922</v>
      </c>
      <c r="Y230" s="20">
        <v>29.874419903111978</v>
      </c>
      <c r="Z230" s="30">
        <v>29.874419903111978</v>
      </c>
      <c r="AB230" s="101"/>
    </row>
    <row r="231" spans="1:28">
      <c r="A231" s="43">
        <v>45108</v>
      </c>
      <c r="C231" s="20">
        <v>1379.1880284841693</v>
      </c>
      <c r="D231" s="20">
        <v>1379.1880284841693</v>
      </c>
      <c r="E231" s="20">
        <v>1580.6537106457515</v>
      </c>
      <c r="F231" s="30">
        <v>1580.6537106457515</v>
      </c>
      <c r="H231" s="20">
        <v>2187.4026020603442</v>
      </c>
      <c r="I231" s="20">
        <v>2187.4026020603442</v>
      </c>
      <c r="J231" s="20">
        <v>2871.8839796402203</v>
      </c>
      <c r="K231" s="30">
        <v>2871.8839796402203</v>
      </c>
      <c r="M231" s="20">
        <f t="shared" ref="M231:M242" si="7">C231+H231</f>
        <v>3566.5906305445133</v>
      </c>
      <c r="N231" s="20">
        <f t="shared" ref="N231:N242" si="8">D231+I231</f>
        <v>3566.5906305445133</v>
      </c>
      <c r="O231" s="20">
        <f t="shared" si="6"/>
        <v>4452.5376902859716</v>
      </c>
      <c r="P231" s="30">
        <f t="shared" si="6"/>
        <v>4452.5376902859716</v>
      </c>
      <c r="R231" s="20">
        <v>553.99377090212306</v>
      </c>
      <c r="S231" s="20">
        <v>553.99377090212306</v>
      </c>
      <c r="T231" s="20">
        <v>450.93439428636151</v>
      </c>
      <c r="U231" s="30">
        <v>450.93439428636151</v>
      </c>
      <c r="W231" s="20">
        <v>19.342818583668532</v>
      </c>
      <c r="X231" s="20">
        <v>19.342818583668532</v>
      </c>
      <c r="Y231" s="20">
        <v>14.788270472695313</v>
      </c>
      <c r="Z231" s="30">
        <v>14.788270472695313</v>
      </c>
      <c r="AB231" s="101"/>
    </row>
    <row r="232" spans="1:28">
      <c r="A232" s="43">
        <v>45139</v>
      </c>
      <c r="C232" s="20">
        <v>1429.6307612360299</v>
      </c>
      <c r="D232" s="20">
        <v>1429.6307612360299</v>
      </c>
      <c r="E232" s="20">
        <v>1620.0046492536665</v>
      </c>
      <c r="F232" s="30">
        <v>1620.0046492536665</v>
      </c>
      <c r="H232" s="20">
        <v>2117.3934009197128</v>
      </c>
      <c r="I232" s="20">
        <v>2117.3934009197128</v>
      </c>
      <c r="J232" s="20">
        <v>2897.3797187806222</v>
      </c>
      <c r="K232" s="30">
        <v>2897.3797187806222</v>
      </c>
      <c r="M232" s="20">
        <f t="shared" si="7"/>
        <v>3547.0241621557425</v>
      </c>
      <c r="N232" s="20">
        <f t="shared" si="8"/>
        <v>3547.0241621557425</v>
      </c>
      <c r="O232" s="20">
        <f t="shared" si="6"/>
        <v>4517.3843680342889</v>
      </c>
      <c r="P232" s="30">
        <f t="shared" si="6"/>
        <v>4517.3843680342889</v>
      </c>
      <c r="R232" s="20">
        <v>481.34017328471862</v>
      </c>
      <c r="S232" s="20">
        <v>481.34017328471862</v>
      </c>
      <c r="T232" s="20">
        <v>452.22831897881304</v>
      </c>
      <c r="U232" s="30">
        <v>452.22831897881304</v>
      </c>
      <c r="W232" s="20">
        <v>15.051450886769796</v>
      </c>
      <c r="X232" s="20">
        <v>15.051450886769796</v>
      </c>
      <c r="Y232" s="20">
        <v>16.76076867880208</v>
      </c>
      <c r="Z232" s="30">
        <v>16.76076867880208</v>
      </c>
      <c r="AB232" s="101"/>
    </row>
    <row r="233" spans="1:28">
      <c r="A233" s="43">
        <v>45170</v>
      </c>
      <c r="C233" s="20">
        <v>1294.9553683088675</v>
      </c>
      <c r="D233" s="20">
        <v>1294.9553683088675</v>
      </c>
      <c r="E233" s="20">
        <v>1576.4638956556271</v>
      </c>
      <c r="F233" s="30">
        <v>1576.4638956556271</v>
      </c>
      <c r="H233" s="20">
        <v>2065.6997761211478</v>
      </c>
      <c r="I233" s="20">
        <v>2065.6997761211478</v>
      </c>
      <c r="J233" s="20">
        <v>2801.4167877702685</v>
      </c>
      <c r="K233" s="30">
        <v>2801.4167877702685</v>
      </c>
      <c r="M233" s="20">
        <f t="shared" si="7"/>
        <v>3360.6551444300153</v>
      </c>
      <c r="N233" s="20">
        <f t="shared" si="8"/>
        <v>3360.6551444300153</v>
      </c>
      <c r="O233" s="20">
        <f t="shared" si="6"/>
        <v>4377.8806834258958</v>
      </c>
      <c r="P233" s="30">
        <f t="shared" si="6"/>
        <v>4377.8806834258958</v>
      </c>
      <c r="R233" s="20">
        <v>497.64089509196236</v>
      </c>
      <c r="S233" s="20">
        <v>497.64089509196236</v>
      </c>
      <c r="T233" s="20">
        <v>488.85178228200033</v>
      </c>
      <c r="U233" s="30">
        <v>488.85178228200033</v>
      </c>
      <c r="W233" s="20">
        <v>23.772987508892541</v>
      </c>
      <c r="X233" s="20">
        <v>23.772987508892541</v>
      </c>
      <c r="Y233" s="20">
        <v>18.83134518790364</v>
      </c>
      <c r="Z233" s="30">
        <v>18.83134518790364</v>
      </c>
      <c r="AB233" s="101"/>
    </row>
    <row r="234" spans="1:28">
      <c r="A234" s="43">
        <v>45200</v>
      </c>
      <c r="C234" s="20">
        <v>1288.7548928536871</v>
      </c>
      <c r="D234" s="20">
        <v>1288.7548928536871</v>
      </c>
      <c r="E234" s="20">
        <v>1580.7203161085881</v>
      </c>
      <c r="F234" s="30">
        <v>1580.7203161085881</v>
      </c>
      <c r="H234" s="20">
        <v>1973.7380970918866</v>
      </c>
      <c r="I234" s="20">
        <v>1973.7380970918866</v>
      </c>
      <c r="J234" s="20">
        <v>2824.9895727945277</v>
      </c>
      <c r="K234" s="30">
        <v>2824.9895727945277</v>
      </c>
      <c r="M234" s="20">
        <f t="shared" si="7"/>
        <v>3262.4929899455738</v>
      </c>
      <c r="N234" s="20">
        <f t="shared" si="8"/>
        <v>3262.4929899455738</v>
      </c>
      <c r="O234" s="20">
        <f t="shared" si="6"/>
        <v>4405.7098889031158</v>
      </c>
      <c r="P234" s="30">
        <f t="shared" si="6"/>
        <v>4405.7098889031158</v>
      </c>
      <c r="R234" s="20">
        <v>512.95253173092181</v>
      </c>
      <c r="S234" s="20">
        <v>512.95253173092181</v>
      </c>
      <c r="T234" s="20">
        <v>439.02102845847185</v>
      </c>
      <c r="U234" s="30">
        <v>439.02102845847185</v>
      </c>
      <c r="W234" s="20">
        <v>20.634544414856624</v>
      </c>
      <c r="X234" s="20">
        <v>20.634544414856624</v>
      </c>
      <c r="Y234" s="20">
        <v>22.518457031122299</v>
      </c>
      <c r="Z234" s="30">
        <v>22.518457031122299</v>
      </c>
      <c r="AB234" s="101"/>
    </row>
    <row r="235" spans="1:28">
      <c r="A235" s="43">
        <v>45231</v>
      </c>
      <c r="C235" s="20">
        <v>1197.5917691332486</v>
      </c>
      <c r="D235" s="20">
        <v>1197.5917691332486</v>
      </c>
      <c r="E235" s="20">
        <v>1550.5175954466133</v>
      </c>
      <c r="F235" s="30">
        <v>1550.5175954466133</v>
      </c>
      <c r="H235" s="20">
        <v>2053.2817202790211</v>
      </c>
      <c r="I235" s="20">
        <v>2053.2817202790211</v>
      </c>
      <c r="J235" s="20">
        <v>2794.6045549718069</v>
      </c>
      <c r="K235" s="30">
        <v>2794.6045549718069</v>
      </c>
      <c r="M235" s="20">
        <f t="shared" si="7"/>
        <v>3250.8734894122699</v>
      </c>
      <c r="N235" s="20">
        <f t="shared" si="8"/>
        <v>3250.8734894122699</v>
      </c>
      <c r="O235" s="20">
        <f t="shared" si="6"/>
        <v>4345.1221504184205</v>
      </c>
      <c r="P235" s="30">
        <f t="shared" si="6"/>
        <v>4345.1221504184205</v>
      </c>
      <c r="R235" s="20">
        <v>422.92425671658071</v>
      </c>
      <c r="S235" s="20">
        <v>422.92425671658071</v>
      </c>
      <c r="T235" s="20">
        <v>463.71140632349113</v>
      </c>
      <c r="U235" s="30">
        <v>463.71140632349113</v>
      </c>
      <c r="W235" s="20">
        <v>17.023005431409882</v>
      </c>
      <c r="X235" s="20">
        <v>17.023005431409882</v>
      </c>
      <c r="Y235" s="20">
        <v>18.902005269383409</v>
      </c>
      <c r="Z235" s="30">
        <v>18.902005269383409</v>
      </c>
      <c r="AB235" s="101"/>
    </row>
    <row r="236" spans="1:28">
      <c r="A236" s="43">
        <v>45261</v>
      </c>
      <c r="C236" s="20">
        <v>987.76089219035816</v>
      </c>
      <c r="D236" s="20">
        <v>987.76089219035816</v>
      </c>
      <c r="E236" s="20">
        <v>1414.4654482178255</v>
      </c>
      <c r="F236" s="30">
        <v>1414.4654482178255</v>
      </c>
      <c r="H236" s="20">
        <v>1506.7545348243514</v>
      </c>
      <c r="I236" s="20">
        <v>1506.7545348243514</v>
      </c>
      <c r="J236" s="20">
        <v>2361.7071059496907</v>
      </c>
      <c r="K236" s="30">
        <v>2361.7071059496907</v>
      </c>
      <c r="M236" s="20">
        <f t="shared" si="7"/>
        <v>2494.5154270147095</v>
      </c>
      <c r="N236" s="20">
        <f t="shared" si="8"/>
        <v>2494.5154270147095</v>
      </c>
      <c r="O236" s="20">
        <f t="shared" si="6"/>
        <v>3776.172554167516</v>
      </c>
      <c r="P236" s="30">
        <f t="shared" si="6"/>
        <v>3776.172554167516</v>
      </c>
      <c r="R236" s="20">
        <v>545.17580978877129</v>
      </c>
      <c r="S236" s="20">
        <v>545.17580978877129</v>
      </c>
      <c r="T236" s="20">
        <v>525.40855443583666</v>
      </c>
      <c r="U236" s="30">
        <v>525.40855443583666</v>
      </c>
      <c r="W236" s="20">
        <v>13.849703636022426</v>
      </c>
      <c r="X236" s="20">
        <v>13.849703636022426</v>
      </c>
      <c r="Y236" s="20">
        <v>17.60071583981679</v>
      </c>
      <c r="Z236" s="30">
        <v>17.60071583981679</v>
      </c>
      <c r="AB236" s="101"/>
    </row>
    <row r="237" spans="1:28">
      <c r="A237" s="43">
        <v>45292</v>
      </c>
      <c r="C237" s="20">
        <v>1122.1077632289355</v>
      </c>
      <c r="D237" s="20">
        <v>1122.1077632289355</v>
      </c>
      <c r="E237" s="20">
        <v>1354.7069304712954</v>
      </c>
      <c r="F237" s="30">
        <v>1354.7069304712954</v>
      </c>
      <c r="H237" s="20">
        <v>1535.6495364054242</v>
      </c>
      <c r="I237" s="20">
        <v>1535.6495364054242</v>
      </c>
      <c r="J237" s="20">
        <v>2080.2975539909926</v>
      </c>
      <c r="K237" s="30">
        <v>2080.2975539909926</v>
      </c>
      <c r="M237" s="20">
        <f t="shared" si="7"/>
        <v>2657.7572996343597</v>
      </c>
      <c r="N237" s="20">
        <f t="shared" si="8"/>
        <v>2657.7572996343597</v>
      </c>
      <c r="O237" s="20">
        <f t="shared" si="6"/>
        <v>3435.004484462288</v>
      </c>
      <c r="P237" s="30">
        <f t="shared" si="6"/>
        <v>3435.004484462288</v>
      </c>
      <c r="R237" s="20">
        <v>455.31394511765961</v>
      </c>
      <c r="S237" s="20">
        <v>455.31394511765961</v>
      </c>
      <c r="T237" s="20">
        <v>470.87492534426798</v>
      </c>
      <c r="U237" s="30">
        <v>470.87492534426798</v>
      </c>
      <c r="W237" s="20">
        <v>27.335992172658937</v>
      </c>
      <c r="X237" s="20">
        <v>27.335992172658937</v>
      </c>
      <c r="Y237" s="20">
        <v>35.504584128516633</v>
      </c>
      <c r="Z237" s="30">
        <v>35.504584128516633</v>
      </c>
      <c r="AB237" s="101"/>
    </row>
    <row r="238" spans="1:28">
      <c r="A238" s="43">
        <v>45323</v>
      </c>
      <c r="C238" s="20">
        <v>1382.1435386616354</v>
      </c>
      <c r="D238" s="20">
        <v>1382.1435386616354</v>
      </c>
      <c r="E238" s="20">
        <v>1568.3516202065434</v>
      </c>
      <c r="F238" s="30">
        <v>1568.3516202065434</v>
      </c>
      <c r="H238" s="20">
        <v>1778.7270579624453</v>
      </c>
      <c r="I238" s="20">
        <v>1778.7270579624453</v>
      </c>
      <c r="J238" s="20">
        <v>2510.9823037452124</v>
      </c>
      <c r="K238" s="30">
        <v>2510.9823037452124</v>
      </c>
      <c r="M238" s="20">
        <f t="shared" si="7"/>
        <v>3160.8705966240805</v>
      </c>
      <c r="N238" s="20">
        <f t="shared" si="8"/>
        <v>3160.8705966240805</v>
      </c>
      <c r="O238" s="20">
        <f t="shared" si="6"/>
        <v>4079.3339239517559</v>
      </c>
      <c r="P238" s="30">
        <f t="shared" si="6"/>
        <v>4079.3339239517559</v>
      </c>
      <c r="R238" s="20">
        <v>435.55187778285989</v>
      </c>
      <c r="S238" s="20">
        <v>435.55187778285989</v>
      </c>
      <c r="T238" s="20">
        <v>426.25807710791776</v>
      </c>
      <c r="U238" s="30">
        <v>426.25807710791776</v>
      </c>
      <c r="W238" s="20">
        <v>16.879752313088314</v>
      </c>
      <c r="X238" s="20">
        <v>16.879752313088314</v>
      </c>
      <c r="Y238" s="20">
        <v>24.977327626775061</v>
      </c>
      <c r="Z238" s="30">
        <v>24.977327626775061</v>
      </c>
      <c r="AB238" s="101"/>
    </row>
    <row r="239" spans="1:28">
      <c r="A239" s="43">
        <v>45352</v>
      </c>
      <c r="C239" s="20">
        <v>1367.9128337489924</v>
      </c>
      <c r="D239" s="20">
        <v>1367.9128337489924</v>
      </c>
      <c r="E239" s="20">
        <v>1568.7549912051277</v>
      </c>
      <c r="F239" s="30">
        <v>1568.7549912051277</v>
      </c>
      <c r="H239" s="20">
        <v>2081.2231708799081</v>
      </c>
      <c r="I239" s="20">
        <v>2081.2231708799081</v>
      </c>
      <c r="J239" s="20">
        <v>2708.2637901307639</v>
      </c>
      <c r="K239" s="30">
        <v>2708.2637901307639</v>
      </c>
      <c r="M239" s="20">
        <f t="shared" si="7"/>
        <v>3449.1360046289005</v>
      </c>
      <c r="N239" s="20">
        <f t="shared" si="8"/>
        <v>3449.1360046289005</v>
      </c>
      <c r="O239" s="20">
        <f t="shared" si="6"/>
        <v>4277.0187813358916</v>
      </c>
      <c r="P239" s="30">
        <f t="shared" si="6"/>
        <v>4277.0187813358916</v>
      </c>
      <c r="R239" s="20">
        <v>444.58005538861994</v>
      </c>
      <c r="S239" s="20">
        <v>444.58005538861994</v>
      </c>
      <c r="T239" s="20">
        <v>480.31903869127729</v>
      </c>
      <c r="U239" s="30">
        <v>480.31903869127729</v>
      </c>
      <c r="W239" s="20">
        <v>14.35783400379545</v>
      </c>
      <c r="X239" s="20">
        <v>14.35783400379545</v>
      </c>
      <c r="Y239" s="20">
        <v>14.534192953044411</v>
      </c>
      <c r="Z239" s="30">
        <v>14.534192953044411</v>
      </c>
      <c r="AB239" s="101"/>
    </row>
    <row r="240" spans="1:28">
      <c r="A240" s="43">
        <v>45383</v>
      </c>
      <c r="C240" s="20">
        <v>1097.858683170829</v>
      </c>
      <c r="D240" s="20">
        <v>1097.858683170829</v>
      </c>
      <c r="E240" s="20">
        <v>1425.3588849616172</v>
      </c>
      <c r="F240" s="30">
        <v>1425.3588849616172</v>
      </c>
      <c r="H240" s="20">
        <v>1803.0566326902647</v>
      </c>
      <c r="I240" s="20">
        <v>1803.0566326902647</v>
      </c>
      <c r="J240" s="20">
        <v>2568.9009662096</v>
      </c>
      <c r="K240" s="30">
        <v>2568.9009662096</v>
      </c>
      <c r="M240" s="20">
        <f t="shared" si="7"/>
        <v>2900.9153158610934</v>
      </c>
      <c r="N240" s="20">
        <f t="shared" si="8"/>
        <v>2900.9153158610934</v>
      </c>
      <c r="O240" s="20">
        <f t="shared" si="6"/>
        <v>3994.2598511712172</v>
      </c>
      <c r="P240" s="30">
        <f t="shared" si="6"/>
        <v>3994.2598511712172</v>
      </c>
      <c r="R240" s="20">
        <v>511.38787261559077</v>
      </c>
      <c r="S240" s="20">
        <v>511.38787261559077</v>
      </c>
      <c r="T240" s="20">
        <v>527.67323448811828</v>
      </c>
      <c r="U240" s="30">
        <v>527.67323448811828</v>
      </c>
      <c r="W240" s="20">
        <v>15.615161803898291</v>
      </c>
      <c r="X240" s="20">
        <v>15.615161803898291</v>
      </c>
      <c r="Y240" s="20">
        <v>15.30822588086945</v>
      </c>
      <c r="Z240" s="30">
        <v>15.30822588086945</v>
      </c>
      <c r="AB240" s="101"/>
    </row>
    <row r="241" spans="1:28">
      <c r="A241" s="43">
        <v>45413</v>
      </c>
      <c r="C241" s="20">
        <v>1334.3394334772684</v>
      </c>
      <c r="D241" s="20">
        <v>1334.3394334772684</v>
      </c>
      <c r="E241" s="20">
        <v>1613.9375709796466</v>
      </c>
      <c r="F241" s="30">
        <v>1613.9375709796466</v>
      </c>
      <c r="H241" s="20">
        <v>2128.2167585568727</v>
      </c>
      <c r="I241" s="20">
        <v>2128.2167585568727</v>
      </c>
      <c r="J241" s="20">
        <v>2830.3284201436677</v>
      </c>
      <c r="K241" s="30">
        <v>2830.3284201436677</v>
      </c>
      <c r="M241" s="20">
        <f t="shared" si="7"/>
        <v>3462.5561920341411</v>
      </c>
      <c r="N241" s="20">
        <f t="shared" si="8"/>
        <v>3462.5561920341411</v>
      </c>
      <c r="O241" s="20">
        <f t="shared" si="6"/>
        <v>4444.2659911233141</v>
      </c>
      <c r="P241" s="30">
        <f t="shared" si="6"/>
        <v>4444.2659911233141</v>
      </c>
      <c r="R241" s="20">
        <v>562.7437569717373</v>
      </c>
      <c r="S241" s="20">
        <v>562.7437569717373</v>
      </c>
      <c r="T241" s="20">
        <v>474.11530878776875</v>
      </c>
      <c r="U241" s="30">
        <v>474.11530878776875</v>
      </c>
      <c r="W241" s="20">
        <v>17.886124473532448</v>
      </c>
      <c r="X241" s="20">
        <v>17.886124473532448</v>
      </c>
      <c r="Y241" s="20">
        <v>23.150644714783308</v>
      </c>
      <c r="Z241" s="30">
        <v>23.150644714783308</v>
      </c>
      <c r="AB241" s="101"/>
    </row>
    <row r="242" spans="1:28" s="9" customFormat="1">
      <c r="A242" s="43">
        <v>45444</v>
      </c>
      <c r="B242" s="7"/>
      <c r="C242" s="20">
        <v>1062.9288042585165</v>
      </c>
      <c r="D242" s="20">
        <v>1062.9288042585165</v>
      </c>
      <c r="E242" s="20">
        <v>1455.9211799705763</v>
      </c>
      <c r="F242" s="30">
        <v>1455.9211799705763</v>
      </c>
      <c r="H242" s="20">
        <v>2126.821393508093</v>
      </c>
      <c r="I242" s="20">
        <v>2126.821393508093</v>
      </c>
      <c r="J242" s="20">
        <v>2680.841063329372</v>
      </c>
      <c r="K242" s="30">
        <v>2680.841063329372</v>
      </c>
      <c r="M242" s="20">
        <f t="shared" si="7"/>
        <v>3189.7501977666097</v>
      </c>
      <c r="N242" s="20">
        <f t="shared" si="8"/>
        <v>3189.7501977666097</v>
      </c>
      <c r="O242" s="20">
        <f t="shared" si="6"/>
        <v>4136.7622432999488</v>
      </c>
      <c r="P242" s="30">
        <f t="shared" si="6"/>
        <v>4136.7622432999488</v>
      </c>
      <c r="R242" s="20">
        <v>404.29986505825212</v>
      </c>
      <c r="S242" s="20">
        <v>404.29986505825212</v>
      </c>
      <c r="T242" s="20">
        <v>434.67248612682363</v>
      </c>
      <c r="U242" s="30">
        <v>434.67248612682363</v>
      </c>
      <c r="W242" s="20">
        <v>19.545317377302922</v>
      </c>
      <c r="X242" s="20">
        <v>19.545317377302922</v>
      </c>
      <c r="Y242" s="20">
        <v>29.910804740002678</v>
      </c>
      <c r="Z242" s="30">
        <v>29.910804740002678</v>
      </c>
      <c r="AB242" s="100"/>
    </row>
    <row r="243" spans="1:28">
      <c r="A243" s="39">
        <v>45504</v>
      </c>
      <c r="C243" s="20">
        <v>1378.7726512876804</v>
      </c>
      <c r="D243" s="20">
        <v>1378.7726512876804</v>
      </c>
      <c r="E243" s="20">
        <v>1589.6777302711598</v>
      </c>
      <c r="F243" s="30">
        <v>1589.6777302711598</v>
      </c>
      <c r="H243" s="20">
        <v>2186.9641233694292</v>
      </c>
      <c r="I243" s="20">
        <v>2186.9641233694292</v>
      </c>
      <c r="J243" s="20">
        <v>2882.2888688131361</v>
      </c>
      <c r="K243" s="30">
        <v>2882.2888688131361</v>
      </c>
      <c r="M243" s="20">
        <f t="shared" ref="M243:M254" si="9">C243+H243</f>
        <v>3565.7367746571099</v>
      </c>
      <c r="N243" s="20">
        <f t="shared" ref="N243:N254" si="10">D243+I243</f>
        <v>3565.7367746571099</v>
      </c>
      <c r="O243" s="20">
        <f t="shared" ref="O243:O254" si="11">E243+J243</f>
        <v>4471.9665990842959</v>
      </c>
      <c r="P243" s="30">
        <f t="shared" ref="P243:P254" si="12">F243+K243</f>
        <v>4471.9665990842959</v>
      </c>
      <c r="R243" s="20">
        <v>553.99377090212306</v>
      </c>
      <c r="S243" s="20">
        <v>553.99377090212306</v>
      </c>
      <c r="T243" s="20">
        <v>450.93439428636151</v>
      </c>
      <c r="U243" s="30">
        <v>450.93439428636151</v>
      </c>
      <c r="W243" s="20">
        <v>19.342818583668532</v>
      </c>
      <c r="X243" s="20">
        <v>19.342818583668532</v>
      </c>
      <c r="Y243" s="20">
        <v>14.77403292782504</v>
      </c>
      <c r="Z243" s="30">
        <v>14.77403292782504</v>
      </c>
    </row>
    <row r="244" spans="1:28">
      <c r="A244" s="39">
        <v>45535</v>
      </c>
      <c r="C244" s="20">
        <v>1429.1792268907454</v>
      </c>
      <c r="D244" s="20">
        <v>1429.1792268907454</v>
      </c>
      <c r="E244" s="20">
        <v>1628.8930161533337</v>
      </c>
      <c r="F244" s="30">
        <v>1628.8930161533337</v>
      </c>
      <c r="H244" s="20">
        <v>2116.8983749180115</v>
      </c>
      <c r="I244" s="20">
        <v>2116.8983749180115</v>
      </c>
      <c r="J244" s="20">
        <v>2907.9715611724755</v>
      </c>
      <c r="K244" s="30">
        <v>2907.9715611724755</v>
      </c>
      <c r="M244" s="20">
        <f t="shared" si="9"/>
        <v>3546.0776018087572</v>
      </c>
      <c r="N244" s="20">
        <f t="shared" si="10"/>
        <v>3546.0776018087572</v>
      </c>
      <c r="O244" s="20">
        <f t="shared" si="11"/>
        <v>4536.8645773258095</v>
      </c>
      <c r="P244" s="30">
        <f t="shared" si="12"/>
        <v>4536.8645773258095</v>
      </c>
      <c r="R244" s="20">
        <v>481.34017328471862</v>
      </c>
      <c r="S244" s="20">
        <v>481.34017328471862</v>
      </c>
      <c r="T244" s="20">
        <v>452.22831897881304</v>
      </c>
      <c r="U244" s="30">
        <v>452.22831897881304</v>
      </c>
      <c r="W244" s="20">
        <v>15.051450886769796</v>
      </c>
      <c r="X244" s="20">
        <v>15.051450886769796</v>
      </c>
      <c r="Y244" s="20">
        <v>16.767096476522202</v>
      </c>
      <c r="Z244" s="30">
        <v>16.767096476522202</v>
      </c>
    </row>
    <row r="245" spans="1:28">
      <c r="A245" s="39">
        <v>45565</v>
      </c>
      <c r="C245" s="20">
        <v>1293.5044699180805</v>
      </c>
      <c r="D245" s="20">
        <v>1293.5044699180805</v>
      </c>
      <c r="E245" s="20">
        <v>1583.4298006786364</v>
      </c>
      <c r="F245" s="30">
        <v>1583.4298006786364</v>
      </c>
      <c r="H245" s="20">
        <v>2063.8070373152641</v>
      </c>
      <c r="I245" s="20">
        <v>2063.8070373152641</v>
      </c>
      <c r="J245" s="20">
        <v>2809.8278003366136</v>
      </c>
      <c r="K245" s="30">
        <v>2809.8278003366136</v>
      </c>
      <c r="M245" s="20">
        <f t="shared" si="9"/>
        <v>3357.3115072333449</v>
      </c>
      <c r="N245" s="20">
        <f t="shared" si="10"/>
        <v>3357.3115072333449</v>
      </c>
      <c r="O245" s="20">
        <f t="shared" si="11"/>
        <v>4393.2576010152497</v>
      </c>
      <c r="P245" s="30">
        <f t="shared" si="12"/>
        <v>4393.2576010152497</v>
      </c>
      <c r="R245" s="20">
        <v>497.64089509196236</v>
      </c>
      <c r="S245" s="20">
        <v>497.64089509196236</v>
      </c>
      <c r="T245" s="20">
        <v>488.85178228200033</v>
      </c>
      <c r="U245" s="30">
        <v>488.85178228200033</v>
      </c>
      <c r="W245" s="20">
        <v>23.772987508892541</v>
      </c>
      <c r="X245" s="20">
        <v>23.772987508892541</v>
      </c>
      <c r="Y245" s="20">
        <v>18.842418833913854</v>
      </c>
      <c r="Z245" s="30">
        <v>18.842418833913854</v>
      </c>
    </row>
    <row r="246" spans="1:28">
      <c r="A246" s="39">
        <v>45596</v>
      </c>
      <c r="C246" s="20">
        <v>1285.7688728323419</v>
      </c>
      <c r="D246" s="20">
        <v>1285.7688728323419</v>
      </c>
      <c r="E246" s="20">
        <v>1584.747631389283</v>
      </c>
      <c r="F246" s="30">
        <v>1584.747631389283</v>
      </c>
      <c r="H246" s="20">
        <v>1969.6991425988856</v>
      </c>
      <c r="I246" s="20">
        <v>1969.6991425988856</v>
      </c>
      <c r="J246" s="20">
        <v>2829.8610965020216</v>
      </c>
      <c r="K246" s="30">
        <v>2829.8610965020216</v>
      </c>
      <c r="M246" s="20">
        <f t="shared" si="9"/>
        <v>3255.4680154312273</v>
      </c>
      <c r="N246" s="20">
        <f t="shared" si="10"/>
        <v>3255.4680154312273</v>
      </c>
      <c r="O246" s="20">
        <f t="shared" si="11"/>
        <v>4414.6087278913046</v>
      </c>
      <c r="P246" s="30">
        <f t="shared" si="12"/>
        <v>4414.6087278913046</v>
      </c>
      <c r="R246" s="20">
        <v>512.95253173092181</v>
      </c>
      <c r="S246" s="20">
        <v>512.95253173092181</v>
      </c>
      <c r="T246" s="20">
        <v>439.02102845847185</v>
      </c>
      <c r="U246" s="30">
        <v>439.02102845847185</v>
      </c>
      <c r="W246" s="20">
        <v>20.634544414856624</v>
      </c>
      <c r="X246" s="20">
        <v>20.634544414856624</v>
      </c>
      <c r="Y246" s="20">
        <v>22.519645356404567</v>
      </c>
      <c r="Z246" s="30">
        <v>22.519645356404567</v>
      </c>
    </row>
    <row r="247" spans="1:28">
      <c r="A247" s="39">
        <v>45626</v>
      </c>
      <c r="C247" s="20">
        <v>1193.2459731512458</v>
      </c>
      <c r="D247" s="20">
        <v>1193.2459731512458</v>
      </c>
      <c r="E247" s="20">
        <v>1551.8935065499156</v>
      </c>
      <c r="F247" s="30">
        <v>1551.8935065499156</v>
      </c>
      <c r="H247" s="20">
        <v>2047.3449019608115</v>
      </c>
      <c r="I247" s="20">
        <v>2047.3449019608115</v>
      </c>
      <c r="J247" s="20">
        <v>2796.2951468682845</v>
      </c>
      <c r="K247" s="30">
        <v>2796.2951468682845</v>
      </c>
      <c r="M247" s="20">
        <f t="shared" si="9"/>
        <v>3240.5908751120573</v>
      </c>
      <c r="N247" s="20">
        <f t="shared" si="10"/>
        <v>3240.5908751120573</v>
      </c>
      <c r="O247" s="20">
        <f t="shared" si="11"/>
        <v>4348.1886534182004</v>
      </c>
      <c r="P247" s="30">
        <f t="shared" si="12"/>
        <v>4348.1886534182004</v>
      </c>
      <c r="R247" s="20">
        <v>422.92425671658071</v>
      </c>
      <c r="S247" s="20">
        <v>422.92425671658071</v>
      </c>
      <c r="T247" s="20">
        <v>463.71140632349113</v>
      </c>
      <c r="U247" s="30">
        <v>463.71140632349113</v>
      </c>
      <c r="W247" s="20">
        <v>17.023005431409882</v>
      </c>
      <c r="X247" s="20">
        <v>17.023005431409882</v>
      </c>
      <c r="Y247" s="20">
        <v>18.901780661346617</v>
      </c>
      <c r="Z247" s="30">
        <v>18.901780661346617</v>
      </c>
    </row>
    <row r="248" spans="1:28">
      <c r="A248" s="39">
        <v>45657</v>
      </c>
      <c r="C248" s="20">
        <v>982.72229123792613</v>
      </c>
      <c r="D248" s="20">
        <v>982.72229123792613</v>
      </c>
      <c r="E248" s="20">
        <v>1414.4636492902405</v>
      </c>
      <c r="F248" s="30">
        <v>1414.4636492902405</v>
      </c>
      <c r="H248" s="20">
        <v>1499.8531955138872</v>
      </c>
      <c r="I248" s="20">
        <v>1499.8531955138872</v>
      </c>
      <c r="J248" s="20">
        <v>2361.8728968489636</v>
      </c>
      <c r="K248" s="30">
        <v>2361.8728968489636</v>
      </c>
      <c r="M248" s="20">
        <f t="shared" si="9"/>
        <v>2482.5754867518135</v>
      </c>
      <c r="N248" s="20">
        <f t="shared" si="10"/>
        <v>2482.5754867518135</v>
      </c>
      <c r="O248" s="20">
        <f t="shared" si="11"/>
        <v>3776.3365461392041</v>
      </c>
      <c r="P248" s="30">
        <f t="shared" si="12"/>
        <v>3776.3365461392041</v>
      </c>
      <c r="R248" s="20">
        <v>545.17580978877129</v>
      </c>
      <c r="S248" s="20">
        <v>545.17580978877129</v>
      </c>
      <c r="T248" s="20">
        <v>525.40855443583666</v>
      </c>
      <c r="U248" s="30">
        <v>525.40855443583666</v>
      </c>
      <c r="W248" s="20">
        <v>13.849703636022426</v>
      </c>
      <c r="X248" s="20">
        <v>13.849703636022426</v>
      </c>
      <c r="Y248" s="20">
        <v>17.608968831694359</v>
      </c>
      <c r="Z248" s="30">
        <v>17.608968831694359</v>
      </c>
    </row>
    <row r="249" spans="1:28">
      <c r="A249" s="39">
        <v>45688</v>
      </c>
      <c r="C249" s="20">
        <v>1116.9616621037248</v>
      </c>
      <c r="D249" s="20">
        <v>1116.9616621037248</v>
      </c>
      <c r="E249" s="20">
        <v>1354.6874495075513</v>
      </c>
      <c r="F249" s="30">
        <v>1354.6874495075513</v>
      </c>
      <c r="H249" s="20">
        <v>1528.6009350489696</v>
      </c>
      <c r="I249" s="20">
        <v>1528.6009350489696</v>
      </c>
      <c r="J249" s="20">
        <v>2080.7019417974102</v>
      </c>
      <c r="K249" s="30">
        <v>2080.7019417974102</v>
      </c>
      <c r="M249" s="20">
        <f t="shared" si="9"/>
        <v>2645.5625971526943</v>
      </c>
      <c r="N249" s="20">
        <f t="shared" si="10"/>
        <v>2645.5625971526943</v>
      </c>
      <c r="O249" s="20">
        <f t="shared" si="11"/>
        <v>3435.3893913049615</v>
      </c>
      <c r="P249" s="30">
        <f t="shared" si="12"/>
        <v>3435.3893913049615</v>
      </c>
      <c r="R249" s="20">
        <v>455.31394511765961</v>
      </c>
      <c r="S249" s="20">
        <v>455.31394511765961</v>
      </c>
      <c r="T249" s="20">
        <v>470.87492534426798</v>
      </c>
      <c r="U249" s="30">
        <v>470.87492534426798</v>
      </c>
      <c r="W249" s="20">
        <v>27.335992172658937</v>
      </c>
      <c r="X249" s="20">
        <v>27.335992172658937</v>
      </c>
      <c r="Y249" s="20">
        <v>35.487404320651123</v>
      </c>
      <c r="Z249" s="30">
        <v>35.487404320651123</v>
      </c>
    </row>
    <row r="250" spans="1:28">
      <c r="A250" s="39">
        <v>45716</v>
      </c>
      <c r="C250" s="20">
        <v>1377.1229416333501</v>
      </c>
      <c r="D250" s="20">
        <v>1377.1229416333501</v>
      </c>
      <c r="E250" s="20">
        <v>1569.1763570232326</v>
      </c>
      <c r="F250" s="30">
        <v>1569.1763570232326</v>
      </c>
      <c r="H250" s="20">
        <v>1771.856558815671</v>
      </c>
      <c r="I250" s="20">
        <v>1771.856558815671</v>
      </c>
      <c r="J250" s="20">
        <v>2512.7253879460427</v>
      </c>
      <c r="K250" s="30">
        <v>2512.7253879460427</v>
      </c>
      <c r="M250" s="20">
        <f t="shared" si="9"/>
        <v>3148.9795004490211</v>
      </c>
      <c r="N250" s="20">
        <f t="shared" si="10"/>
        <v>3148.9795004490211</v>
      </c>
      <c r="O250" s="20">
        <f t="shared" si="11"/>
        <v>4081.9017449692756</v>
      </c>
      <c r="P250" s="30">
        <f t="shared" si="12"/>
        <v>4081.9017449692756</v>
      </c>
      <c r="R250" s="20">
        <v>435.55187778285989</v>
      </c>
      <c r="S250" s="20">
        <v>435.55187778285989</v>
      </c>
      <c r="T250" s="20">
        <v>426.25807710791776</v>
      </c>
      <c r="U250" s="30">
        <v>426.25807710791776</v>
      </c>
      <c r="W250" s="20">
        <v>16.879752313088314</v>
      </c>
      <c r="X250" s="20">
        <v>16.879752313088314</v>
      </c>
      <c r="Y250" s="20">
        <v>24.97498361875968</v>
      </c>
      <c r="Z250" s="30">
        <v>24.97498361875968</v>
      </c>
    </row>
    <row r="251" spans="1:28">
      <c r="A251" s="39">
        <v>45747</v>
      </c>
      <c r="C251" s="20">
        <v>1363.0358376285949</v>
      </c>
      <c r="D251" s="20">
        <v>1363.0358376285949</v>
      </c>
      <c r="E251" s="20">
        <v>1570.7307290899589</v>
      </c>
      <c r="F251" s="30">
        <v>1570.7307290899589</v>
      </c>
      <c r="H251" s="20">
        <v>2074.5500466753892</v>
      </c>
      <c r="I251" s="20">
        <v>2074.5500466753892</v>
      </c>
      <c r="J251" s="20">
        <v>2711.7080852820559</v>
      </c>
      <c r="K251" s="30">
        <v>2711.7080852820559</v>
      </c>
      <c r="M251" s="20">
        <f t="shared" si="9"/>
        <v>3437.5858843039841</v>
      </c>
      <c r="N251" s="20">
        <f t="shared" si="10"/>
        <v>3437.5858843039841</v>
      </c>
      <c r="O251" s="20">
        <f t="shared" si="11"/>
        <v>4282.4388143720153</v>
      </c>
      <c r="P251" s="30">
        <f t="shared" si="12"/>
        <v>4282.4388143720153</v>
      </c>
      <c r="R251" s="20">
        <v>444.58005538861994</v>
      </c>
      <c r="S251" s="20">
        <v>444.58005538861994</v>
      </c>
      <c r="T251" s="20">
        <v>480.31903869127729</v>
      </c>
      <c r="U251" s="30">
        <v>480.31903869127729</v>
      </c>
      <c r="W251" s="20">
        <v>14.35783400379545</v>
      </c>
      <c r="X251" s="20">
        <v>14.35783400379545</v>
      </c>
      <c r="Y251" s="20">
        <v>14.528541219768172</v>
      </c>
      <c r="Z251" s="30">
        <v>14.528541219768172</v>
      </c>
    </row>
    <row r="252" spans="1:28">
      <c r="A252" s="39">
        <v>45777</v>
      </c>
      <c r="C252" s="20">
        <v>1093.0203233391987</v>
      </c>
      <c r="D252" s="20">
        <v>1093.0203233391987</v>
      </c>
      <c r="E252" s="20">
        <v>1428.446301612875</v>
      </c>
      <c r="F252" s="30">
        <v>1428.446301612875</v>
      </c>
      <c r="H252" s="20">
        <v>1796.428612637518</v>
      </c>
      <c r="I252" s="20">
        <v>1796.428612637518</v>
      </c>
      <c r="J252" s="20">
        <v>2573.9489401077885</v>
      </c>
      <c r="K252" s="30">
        <v>2573.9489401077885</v>
      </c>
      <c r="M252" s="20">
        <f t="shared" si="9"/>
        <v>2889.4489359767167</v>
      </c>
      <c r="N252" s="20">
        <f t="shared" si="10"/>
        <v>2889.4489359767167</v>
      </c>
      <c r="O252" s="20">
        <f t="shared" si="11"/>
        <v>4002.3952417206638</v>
      </c>
      <c r="P252" s="30">
        <f t="shared" si="12"/>
        <v>4002.3952417206638</v>
      </c>
      <c r="R252" s="20">
        <v>511.38787261559077</v>
      </c>
      <c r="S252" s="20">
        <v>511.38787261559077</v>
      </c>
      <c r="T252" s="20">
        <v>527.67323448811828</v>
      </c>
      <c r="U252" s="30">
        <v>527.67323448811828</v>
      </c>
      <c r="W252" s="20">
        <v>15.615161803898291</v>
      </c>
      <c r="X252" s="20">
        <v>15.615161803898291</v>
      </c>
      <c r="Y252" s="20">
        <v>15.30893234752898</v>
      </c>
      <c r="Z252" s="30">
        <v>15.30893234752898</v>
      </c>
    </row>
    <row r="253" spans="1:28">
      <c r="A253" s="39">
        <v>45808</v>
      </c>
      <c r="C253" s="20">
        <v>1329.154124941198</v>
      </c>
      <c r="D253" s="20">
        <v>1329.154124941198</v>
      </c>
      <c r="E253" s="20">
        <v>1617.2796681181837</v>
      </c>
      <c r="F253" s="30">
        <v>1617.2796681181837</v>
      </c>
      <c r="H253" s="20">
        <v>2121.0940790389304</v>
      </c>
      <c r="I253" s="20">
        <v>2121.0940790389304</v>
      </c>
      <c r="J253" s="20">
        <v>2835.8004955210231</v>
      </c>
      <c r="K253" s="30">
        <v>2835.8004955210231</v>
      </c>
      <c r="M253" s="20">
        <f t="shared" si="9"/>
        <v>3450.2482039801284</v>
      </c>
      <c r="N253" s="20">
        <f t="shared" si="10"/>
        <v>3450.2482039801284</v>
      </c>
      <c r="O253" s="20">
        <f t="shared" si="11"/>
        <v>4453.0801636392071</v>
      </c>
      <c r="P253" s="30">
        <f t="shared" si="12"/>
        <v>4453.0801636392071</v>
      </c>
      <c r="R253" s="20">
        <v>562.7437569717373</v>
      </c>
      <c r="S253" s="20">
        <v>562.7437569717373</v>
      </c>
      <c r="T253" s="20">
        <v>474.11530878776875</v>
      </c>
      <c r="U253" s="30">
        <v>474.11530878776875</v>
      </c>
      <c r="W253" s="20">
        <v>17.886124473532448</v>
      </c>
      <c r="X253" s="20">
        <v>17.886124473532448</v>
      </c>
      <c r="Y253" s="20">
        <v>23.146405914826129</v>
      </c>
      <c r="Z253" s="30">
        <v>23.146405914826129</v>
      </c>
    </row>
    <row r="254" spans="1:28">
      <c r="A254" s="39">
        <v>45838</v>
      </c>
      <c r="B254" s="7"/>
      <c r="C254" s="20">
        <v>1056.9530536898023</v>
      </c>
      <c r="D254" s="20">
        <v>1056.9530536898023</v>
      </c>
      <c r="E254" s="20">
        <v>1458.4924166313397</v>
      </c>
      <c r="F254" s="30">
        <v>1458.4924166313397</v>
      </c>
      <c r="G254" s="9"/>
      <c r="H254" s="20">
        <v>2118.5844283021756</v>
      </c>
      <c r="I254" s="20">
        <v>2118.5844283021756</v>
      </c>
      <c r="J254" s="20">
        <v>2685.3368846668218</v>
      </c>
      <c r="K254" s="30">
        <v>2685.3368846668218</v>
      </c>
      <c r="L254" s="9"/>
      <c r="M254" s="20">
        <f t="shared" si="9"/>
        <v>3175.537481991978</v>
      </c>
      <c r="N254" s="20">
        <f t="shared" si="10"/>
        <v>3175.537481991978</v>
      </c>
      <c r="O254" s="20">
        <f t="shared" si="11"/>
        <v>4143.8293012981612</v>
      </c>
      <c r="P254" s="30">
        <f t="shared" si="12"/>
        <v>4143.8293012981612</v>
      </c>
      <c r="Q254" s="9"/>
      <c r="R254" s="20">
        <v>404.29986505825212</v>
      </c>
      <c r="S254" s="20">
        <v>404.29986505825212</v>
      </c>
      <c r="T254" s="20">
        <v>434.67248612682363</v>
      </c>
      <c r="U254" s="30">
        <v>434.67248612682363</v>
      </c>
      <c r="V254" s="9"/>
      <c r="W254" s="20">
        <v>19.545317377302922</v>
      </c>
      <c r="X254" s="20">
        <v>19.545317377302922</v>
      </c>
      <c r="Y254" s="20">
        <v>29.89455600683349</v>
      </c>
      <c r="Z254" s="30">
        <v>29.89455600683349</v>
      </c>
    </row>
    <row r="255" spans="1:28">
      <c r="A255" s="39">
        <v>45869</v>
      </c>
      <c r="E255" s="20">
        <v>1591.4386080900354</v>
      </c>
      <c r="F255" s="30">
        <v>1591.4386080900354</v>
      </c>
      <c r="J255" s="20">
        <v>2885.7165492599952</v>
      </c>
      <c r="K255" s="30">
        <v>2885.7165492599952</v>
      </c>
      <c r="O255" s="20">
        <f t="shared" ref="O255:O266" si="13">E255+J255</f>
        <v>4477.155157350031</v>
      </c>
      <c r="P255" s="30">
        <f t="shared" ref="P255:P266" si="14">F255+K255</f>
        <v>4477.155157350031</v>
      </c>
      <c r="T255" s="20">
        <v>450.93439428636151</v>
      </c>
      <c r="U255" s="30">
        <v>450.93439428636151</v>
      </c>
      <c r="Y255" s="20">
        <v>14.780391127760808</v>
      </c>
      <c r="Z255" s="30">
        <v>14.780391127760808</v>
      </c>
    </row>
    <row r="256" spans="1:28">
      <c r="A256" s="39">
        <v>45900</v>
      </c>
      <c r="E256" s="20">
        <v>1631.014129904547</v>
      </c>
      <c r="F256" s="30">
        <v>1631.014129904547</v>
      </c>
      <c r="J256" s="20">
        <v>2911.8454589763314</v>
      </c>
      <c r="K256" s="30">
        <v>2911.8454589763314</v>
      </c>
      <c r="O256" s="20">
        <f t="shared" si="13"/>
        <v>4542.8595888808786</v>
      </c>
      <c r="P256" s="30">
        <f t="shared" si="14"/>
        <v>4542.8595888808786</v>
      </c>
      <c r="T256" s="20">
        <v>452.22831897881304</v>
      </c>
      <c r="U256" s="30">
        <v>452.22831897881304</v>
      </c>
      <c r="Y256" s="20">
        <v>16.764270609884083</v>
      </c>
      <c r="Z256" s="30">
        <v>16.764270609884083</v>
      </c>
    </row>
    <row r="257" spans="1:26">
      <c r="A257" s="39">
        <v>45930</v>
      </c>
      <c r="E257" s="20">
        <v>1587.6241262428807</v>
      </c>
      <c r="F257" s="30">
        <v>1587.6241262428807</v>
      </c>
      <c r="J257" s="20">
        <v>2816.3856138202659</v>
      </c>
      <c r="K257" s="30">
        <v>2816.3856138202659</v>
      </c>
      <c r="O257" s="20">
        <f t="shared" si="13"/>
        <v>4404.0097400631466</v>
      </c>
      <c r="P257" s="30">
        <f t="shared" si="14"/>
        <v>4404.0097400631466</v>
      </c>
      <c r="T257" s="20">
        <v>488.85178228200033</v>
      </c>
      <c r="U257" s="30">
        <v>488.85178228200033</v>
      </c>
      <c r="Y257" s="20">
        <v>18.837473567297145</v>
      </c>
      <c r="Z257" s="30">
        <v>18.837473567297145</v>
      </c>
    </row>
    <row r="258" spans="1:26">
      <c r="A258" s="39">
        <v>45961</v>
      </c>
      <c r="E258" s="20">
        <v>1591.9770545400156</v>
      </c>
      <c r="F258" s="30">
        <v>1591.9770545400156</v>
      </c>
      <c r="J258" s="20">
        <v>2840.3511407449619</v>
      </c>
      <c r="K258" s="30">
        <v>2840.3511407449619</v>
      </c>
      <c r="O258" s="20">
        <f t="shared" si="13"/>
        <v>4432.3281952849775</v>
      </c>
      <c r="P258" s="30">
        <f t="shared" si="14"/>
        <v>4432.3281952849775</v>
      </c>
      <c r="T258" s="20">
        <v>439.02102845847185</v>
      </c>
      <c r="U258" s="30">
        <v>439.02102845847185</v>
      </c>
      <c r="Y258" s="20">
        <v>22.519114674338084</v>
      </c>
      <c r="Z258" s="30">
        <v>22.519114674338084</v>
      </c>
    </row>
    <row r="259" spans="1:26">
      <c r="A259" s="39">
        <v>45991</v>
      </c>
      <c r="E259" s="20">
        <v>1561.8376308728</v>
      </c>
      <c r="F259" s="30">
        <v>1561.8376308728</v>
      </c>
      <c r="J259" s="20">
        <v>2810.272893747504</v>
      </c>
      <c r="K259" s="30">
        <v>2810.272893747504</v>
      </c>
      <c r="O259" s="20">
        <f t="shared" si="13"/>
        <v>4372.1105246203042</v>
      </c>
      <c r="P259" s="30">
        <f t="shared" si="14"/>
        <v>4372.1105246203042</v>
      </c>
      <c r="T259" s="20">
        <v>463.71140632349113</v>
      </c>
      <c r="U259" s="30">
        <v>463.71140632349113</v>
      </c>
      <c r="Y259" s="20">
        <v>18.901880966758689</v>
      </c>
      <c r="Z259" s="30">
        <v>18.901880966758689</v>
      </c>
    </row>
    <row r="260" spans="1:26">
      <c r="A260" s="39">
        <v>46022</v>
      </c>
      <c r="E260" s="20">
        <v>1425.9499387926107</v>
      </c>
      <c r="F260" s="30">
        <v>1425.9499387926107</v>
      </c>
      <c r="J260" s="20">
        <v>2377.7710466022472</v>
      </c>
      <c r="K260" s="30">
        <v>2377.7710466022472</v>
      </c>
      <c r="O260" s="20">
        <f t="shared" si="13"/>
        <v>3803.720985394858</v>
      </c>
      <c r="P260" s="30">
        <f t="shared" si="14"/>
        <v>3803.720985394858</v>
      </c>
      <c r="T260" s="20">
        <v>525.40855443583666</v>
      </c>
      <c r="U260" s="30">
        <v>525.40855443583666</v>
      </c>
      <c r="Y260" s="20">
        <v>17.605283212235108</v>
      </c>
      <c r="Z260" s="30">
        <v>17.605283212235108</v>
      </c>
    </row>
    <row r="261" spans="1:26">
      <c r="A261" s="39">
        <v>46053</v>
      </c>
      <c r="E261" s="20">
        <v>1366.619666611738</v>
      </c>
      <c r="F261" s="30">
        <v>1366.619666611738</v>
      </c>
      <c r="J261" s="20">
        <v>2097.0598383102606</v>
      </c>
      <c r="K261" s="30">
        <v>2097.0598383102606</v>
      </c>
      <c r="O261" s="20">
        <f t="shared" si="13"/>
        <v>3463.6795049219986</v>
      </c>
      <c r="P261" s="30">
        <f t="shared" si="14"/>
        <v>3463.6795049219986</v>
      </c>
      <c r="T261" s="20">
        <v>470.87492534426798</v>
      </c>
      <c r="U261" s="30">
        <v>470.87492534426798</v>
      </c>
      <c r="Y261" s="20">
        <v>35.495076475805845</v>
      </c>
      <c r="Z261" s="30">
        <v>35.495076475805845</v>
      </c>
    </row>
    <row r="262" spans="1:26">
      <c r="A262" s="39">
        <v>46081</v>
      </c>
      <c r="E262" s="20">
        <v>1581.1830668818241</v>
      </c>
      <c r="F262" s="30">
        <v>1581.1830668818241</v>
      </c>
      <c r="J262" s="20">
        <v>2529.0471591161822</v>
      </c>
      <c r="K262" s="30">
        <v>2529.0471591161822</v>
      </c>
      <c r="O262" s="20">
        <f t="shared" si="13"/>
        <v>4110.2302259980061</v>
      </c>
      <c r="P262" s="30">
        <f t="shared" si="14"/>
        <v>4110.2302259980061</v>
      </c>
      <c r="T262" s="20">
        <v>426.25807710791776</v>
      </c>
      <c r="U262" s="30">
        <v>426.25807710791776</v>
      </c>
      <c r="Y262" s="20">
        <v>24.976030405389583</v>
      </c>
      <c r="Z262" s="30">
        <v>24.976030405389583</v>
      </c>
    </row>
    <row r="263" spans="1:26">
      <c r="A263" s="39">
        <v>46112</v>
      </c>
      <c r="E263" s="20">
        <v>1582.8339956462364</v>
      </c>
      <c r="F263" s="30">
        <v>1582.8339956462364</v>
      </c>
      <c r="J263" s="20">
        <v>2728.0236007312878</v>
      </c>
      <c r="K263" s="30">
        <v>2728.0236007312878</v>
      </c>
      <c r="O263" s="20">
        <f t="shared" si="13"/>
        <v>4310.8575963775238</v>
      </c>
      <c r="P263" s="30">
        <f t="shared" si="14"/>
        <v>4310.8575963775238</v>
      </c>
      <c r="T263" s="20">
        <v>480.31903869127729</v>
      </c>
      <c r="U263" s="30">
        <v>480.31903869127729</v>
      </c>
      <c r="Y263" s="20">
        <v>14.531065169682389</v>
      </c>
      <c r="Z263" s="30">
        <v>14.531065169682389</v>
      </c>
    </row>
    <row r="264" spans="1:26">
      <c r="A264" s="39">
        <v>46142</v>
      </c>
      <c r="E264" s="20">
        <v>1440.5064566947078</v>
      </c>
      <c r="F264" s="30">
        <v>1440.5064566947078</v>
      </c>
      <c r="J264" s="20">
        <v>2590.0782660639243</v>
      </c>
      <c r="K264" s="30">
        <v>2590.0782660639243</v>
      </c>
      <c r="O264" s="20">
        <f t="shared" si="13"/>
        <v>4030.5847227586319</v>
      </c>
      <c r="P264" s="30">
        <f t="shared" si="14"/>
        <v>4030.5847227586319</v>
      </c>
      <c r="T264" s="20">
        <v>527.67323448811828</v>
      </c>
      <c r="U264" s="30">
        <v>527.67323448811828</v>
      </c>
      <c r="Y264" s="20">
        <v>15.308616853789704</v>
      </c>
      <c r="Z264" s="30">
        <v>15.308616853789704</v>
      </c>
    </row>
    <row r="265" spans="1:26">
      <c r="A265" s="39">
        <v>46173</v>
      </c>
      <c r="E265" s="20">
        <v>1629.4821814121865</v>
      </c>
      <c r="F265" s="30">
        <v>1629.4821814121865</v>
      </c>
      <c r="J265" s="20">
        <v>2851.9978387811821</v>
      </c>
      <c r="K265" s="30">
        <v>2851.9978387811821</v>
      </c>
      <c r="O265" s="20">
        <f t="shared" si="13"/>
        <v>4481.4800201933685</v>
      </c>
      <c r="P265" s="30">
        <f t="shared" si="14"/>
        <v>4481.4800201933685</v>
      </c>
      <c r="T265" s="20">
        <v>474.11530878776875</v>
      </c>
      <c r="U265" s="30">
        <v>474.11530878776875</v>
      </c>
      <c r="Y265" s="20">
        <v>23.148298877261791</v>
      </c>
      <c r="Z265" s="30">
        <v>23.148298877261791</v>
      </c>
    </row>
    <row r="266" spans="1:26" ht="15" thickBot="1">
      <c r="A266" s="40">
        <v>46203</v>
      </c>
      <c r="B266" s="118"/>
      <c r="C266" s="45"/>
      <c r="D266" s="45"/>
      <c r="E266" s="31">
        <v>1471.0416343153249</v>
      </c>
      <c r="F266" s="32">
        <v>1471.0416343153249</v>
      </c>
      <c r="G266" s="46"/>
      <c r="H266" s="46"/>
      <c r="I266" s="46"/>
      <c r="J266" s="31">
        <v>2701.8842797227917</v>
      </c>
      <c r="K266" s="32">
        <v>2701.8842797227917</v>
      </c>
      <c r="L266" s="46"/>
      <c r="M266" s="46"/>
      <c r="N266" s="46"/>
      <c r="O266" s="31">
        <f t="shared" si="13"/>
        <v>4172.9259140381164</v>
      </c>
      <c r="P266" s="32">
        <f t="shared" si="14"/>
        <v>4172.9259140381164</v>
      </c>
      <c r="Q266" s="46"/>
      <c r="R266" s="46"/>
      <c r="S266" s="46"/>
      <c r="T266" s="31">
        <v>434.67248612682363</v>
      </c>
      <c r="U266" s="32">
        <v>434.67248612682363</v>
      </c>
      <c r="V266" s="46"/>
      <c r="W266" s="46"/>
      <c r="X266" s="46"/>
      <c r="Y266" s="31">
        <v>29.901812362836861</v>
      </c>
      <c r="Z266" s="32">
        <v>29.901812362836861</v>
      </c>
    </row>
    <row r="267" spans="1:26">
      <c r="J267" s="20"/>
      <c r="K267" s="20"/>
    </row>
    <row r="268" spans="1:26">
      <c r="J268" s="20"/>
      <c r="K268" s="2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23"/>
  <dimension ref="B2:R14"/>
  <sheetViews>
    <sheetView workbookViewId="0">
      <selection activeCell="L39" sqref="L39"/>
    </sheetView>
  </sheetViews>
  <sheetFormatPr defaultRowHeight="14.25"/>
  <cols>
    <col min="11" max="13" width="9.625" customWidth="1"/>
    <col min="16" max="18" width="10.625" customWidth="1"/>
  </cols>
  <sheetData>
    <row r="2" spans="2:18" ht="14.45" customHeight="1">
      <c r="B2" s="155" t="s">
        <v>1</v>
      </c>
      <c r="C2" s="152" t="s">
        <v>46</v>
      </c>
      <c r="D2" s="153"/>
      <c r="E2" s="154"/>
      <c r="F2" s="152" t="s">
        <v>47</v>
      </c>
      <c r="G2" s="153"/>
      <c r="H2" s="154"/>
      <c r="J2" s="155" t="s">
        <v>1</v>
      </c>
      <c r="K2" s="152" t="s">
        <v>49</v>
      </c>
      <c r="L2" s="153"/>
      <c r="M2" s="154"/>
      <c r="O2" s="155" t="s">
        <v>1</v>
      </c>
      <c r="P2" s="156" t="s">
        <v>52</v>
      </c>
      <c r="Q2" s="157"/>
      <c r="R2" s="158"/>
    </row>
    <row r="3" spans="2:18" ht="36">
      <c r="B3" s="155"/>
      <c r="C3" s="4" t="s">
        <v>48</v>
      </c>
      <c r="D3" s="4" t="s">
        <v>2</v>
      </c>
      <c r="E3" s="4" t="s">
        <v>73</v>
      </c>
      <c r="F3" s="4" t="s">
        <v>48</v>
      </c>
      <c r="G3" s="4" t="s">
        <v>2</v>
      </c>
      <c r="H3" s="4" t="s">
        <v>73</v>
      </c>
      <c r="J3" s="155"/>
      <c r="K3" s="4" t="s">
        <v>50</v>
      </c>
      <c r="L3" s="4" t="s">
        <v>2</v>
      </c>
      <c r="M3" s="4" t="s">
        <v>73</v>
      </c>
      <c r="O3" s="155"/>
      <c r="P3" s="11" t="s">
        <v>48</v>
      </c>
      <c r="Q3" s="4" t="s">
        <v>2</v>
      </c>
      <c r="R3" s="4" t="s">
        <v>73</v>
      </c>
    </row>
    <row r="4" spans="2:18" ht="25.5">
      <c r="B4" s="5" t="s">
        <v>72</v>
      </c>
      <c r="C4" s="10">
        <f>SUM('PoI data'!B135:B146)</f>
        <v>15695</v>
      </c>
      <c r="D4" s="6">
        <f>(C4-SUM('PoI data'!B123:B134))/SUM('PoI data'!B123:B134)</f>
        <v>1.5660389568368602E-2</v>
      </c>
      <c r="E4" s="6">
        <f>(C4-SUM('PoI data'!C135:C146))/SUM('PoI data'!C135:C146)</f>
        <v>4.7219277254116253E-2</v>
      </c>
      <c r="F4" s="73">
        <f>SUM('PoI data'!G135:G146)</f>
        <v>28058</v>
      </c>
      <c r="G4" s="74">
        <f>(F4-SUM('PoI data'!G123:G134))/SUM('PoI data'!G123:G134)</f>
        <v>0.16461896065083845</v>
      </c>
      <c r="H4" s="74">
        <f>(F4-SUM('PoI data'!H135:H146))/SUM('PoI data'!H135:H146)</f>
        <v>6.921960656382059E-2</v>
      </c>
      <c r="J4" s="5" t="s">
        <v>72</v>
      </c>
      <c r="K4" s="73">
        <f>SUM('PoI data'!Q135:Q146)</f>
        <v>5820</v>
      </c>
      <c r="L4" s="74">
        <f>(K4-SUM('PoI data'!Q123:Q134))/SUM('PoI data'!Q123:Q134)</f>
        <v>-1.7152658662092624E-3</v>
      </c>
      <c r="M4" s="74">
        <f>(K4-SUM('PoI data'!R135:R146))/SUM('PoI data'!R135:R146)</f>
        <v>-1.5401396785873207E-3</v>
      </c>
      <c r="N4" s="72"/>
      <c r="O4" s="5" t="s">
        <v>72</v>
      </c>
      <c r="P4" s="73">
        <f>SUM('PoI data'!V135:V146)</f>
        <v>291</v>
      </c>
      <c r="Q4" s="74">
        <f>(P4-SUM('PoI data'!V123:V134))/SUM('PoI data'!V123:V134)</f>
        <v>-0.11818181818181818</v>
      </c>
      <c r="R4" s="74">
        <f>(P4-SUM('PoI data'!W135:W146))/SUM('PoI data'!W135:W146)</f>
        <v>0.33340756256989051</v>
      </c>
    </row>
    <row r="5" spans="2:18">
      <c r="B5" s="5" t="s">
        <v>5</v>
      </c>
      <c r="C5" s="10">
        <f>SUM('PoI data'!E147:E158)</f>
        <v>17407.940170817976</v>
      </c>
      <c r="D5" s="6">
        <f t="shared" ref="D5:D14" si="0">(C5-C4)/C4</f>
        <v>0.109139227194519</v>
      </c>
      <c r="E5" s="6">
        <f>(C5-SUM('PoI data'!C147:C158))/SUM('PoI data'!C147:C158)</f>
        <v>0.14569001387988056</v>
      </c>
      <c r="F5" s="73">
        <f>SUM('PoI data'!J147:J158)</f>
        <v>29982.331841307107</v>
      </c>
      <c r="G5" s="74">
        <f t="shared" ref="G5:G14" si="1">(F5-F4)/F4</f>
        <v>6.858407018700928E-2</v>
      </c>
      <c r="H5" s="74">
        <f>(F5-SUM('PoI data'!H147:H158))/SUM('PoI data'!H147:H158)</f>
        <v>0.25436702300179831</v>
      </c>
      <c r="J5" s="5" t="s">
        <v>5</v>
      </c>
      <c r="K5" s="73">
        <f>SUM('PoI data'!T147:T158)</f>
        <v>5578.0540597639747</v>
      </c>
      <c r="L5" s="74">
        <f t="shared" ref="L5:L14" si="2">(K5-K4)/K4</f>
        <v>-4.1571467394506068E-2</v>
      </c>
      <c r="M5" s="74">
        <f>(K5-SUM('PoI data'!R147:R158))/SUM('PoI data'!R147:R158)</f>
        <v>-4.2871453603330167E-2</v>
      </c>
      <c r="N5" s="72"/>
      <c r="O5" s="5" t="s">
        <v>5</v>
      </c>
      <c r="P5" s="73">
        <f>SUM('PoI data'!Y147:Y158)</f>
        <v>252.40768078772624</v>
      </c>
      <c r="Q5" s="74">
        <f t="shared" ref="Q5:Q14" si="3">(P5-P4)/P4</f>
        <v>-0.1326196536504253</v>
      </c>
      <c r="R5" s="74">
        <f>(P5-SUM('PoI data'!W147:W158))/SUM('PoI data'!W147:W158)</f>
        <v>0.14074152784328894</v>
      </c>
    </row>
    <row r="6" spans="2:18">
      <c r="B6" s="5" t="s">
        <v>6</v>
      </c>
      <c r="C6" s="10">
        <f>SUM('PoI data'!E159:E170)</f>
        <v>17600.285934353818</v>
      </c>
      <c r="D6" s="6">
        <f t="shared" si="0"/>
        <v>1.1049312075318595E-2</v>
      </c>
      <c r="E6" s="6">
        <f>(C6-SUM('PoI data'!C159:C170))/SUM('PoI data'!C159:C170)</f>
        <v>0.16312504777272804</v>
      </c>
      <c r="F6" s="73">
        <f>SUM('PoI data'!J159:J170)</f>
        <v>30500.759551878047</v>
      </c>
      <c r="G6" s="74">
        <f t="shared" si="1"/>
        <v>1.7291107086497358E-2</v>
      </c>
      <c r="H6" s="74">
        <f>(F6-SUM('PoI data'!H159:H170))/SUM('PoI data'!H159:H170)</f>
        <v>0.2881398026567743</v>
      </c>
      <c r="J6" s="5" t="s">
        <v>6</v>
      </c>
      <c r="K6" s="73">
        <f>SUM('PoI data'!T159:T170)</f>
        <v>5634.068555311148</v>
      </c>
      <c r="L6" s="74">
        <f t="shared" si="2"/>
        <v>1.0041942036958931E-2</v>
      </c>
      <c r="M6" s="74">
        <f>(K6-SUM('PoI data'!R159:R170))/SUM('PoI data'!R159:R170)</f>
        <v>-3.3260024218496047E-2</v>
      </c>
      <c r="N6" s="72"/>
      <c r="O6" s="5" t="s">
        <v>6</v>
      </c>
      <c r="P6" s="73">
        <f>SUM('PoI data'!Y159:Y170)</f>
        <v>255.60379457600931</v>
      </c>
      <c r="Q6" s="74">
        <f t="shared" si="3"/>
        <v>1.2662506062844376E-2</v>
      </c>
      <c r="R6" s="74">
        <f>(P6-SUM('PoI data'!W159:W170))/SUM('PoI data'!W159:W170)</f>
        <v>0.15503818876151185</v>
      </c>
    </row>
    <row r="7" spans="2:18">
      <c r="B7" s="5" t="s">
        <v>19</v>
      </c>
      <c r="C7" s="10">
        <f>SUM('PoI data'!E171:E182)</f>
        <v>17710.900192104084</v>
      </c>
      <c r="D7" s="6">
        <f t="shared" si="0"/>
        <v>6.2847989039972506E-3</v>
      </c>
      <c r="E7" s="6">
        <f>(C7-SUM('PoI data'!C171:C182))/SUM('PoI data'!C171:C182)</f>
        <v>0.17392999126070308</v>
      </c>
      <c r="F7" s="73">
        <f>SUM('PoI data'!J171:J182)</f>
        <v>31022.994352116373</v>
      </c>
      <c r="G7" s="74">
        <f t="shared" si="1"/>
        <v>1.7122026071189102E-2</v>
      </c>
      <c r="H7" s="74">
        <f>(F7-SUM('PoI data'!H171:H182))/SUM('PoI data'!H171:H182)</f>
        <v>0.31621657636059747</v>
      </c>
      <c r="J7" s="5" t="s">
        <v>19</v>
      </c>
      <c r="K7" s="73">
        <f>SUM('PoI data'!T171:T182)</f>
        <v>5634.068555311148</v>
      </c>
      <c r="L7" s="74">
        <f t="shared" si="2"/>
        <v>0</v>
      </c>
      <c r="M7" s="74">
        <f>(K7-SUM('PoI data'!R171:R182))/SUM('PoI data'!R171:R182)</f>
        <v>-3.3260024218496047E-2</v>
      </c>
      <c r="N7" s="72"/>
      <c r="O7" s="5" t="s">
        <v>19</v>
      </c>
      <c r="P7" s="73">
        <f>SUM('PoI data'!Y171:Y182)</f>
        <v>251.49699592281812</v>
      </c>
      <c r="Q7" s="74">
        <f t="shared" si="3"/>
        <v>-1.6067048848016793E-2</v>
      </c>
      <c r="R7" s="74">
        <f>(P7-SUM('PoI data'!W171:W182))/SUM('PoI data'!W171:W182)</f>
        <v>0.13648001667876669</v>
      </c>
    </row>
    <row r="8" spans="2:18">
      <c r="B8" s="5" t="s">
        <v>20</v>
      </c>
      <c r="C8" s="10">
        <f>SUM('PoI data'!E183:E194)</f>
        <v>17846.13923994271</v>
      </c>
      <c r="D8" s="6">
        <f t="shared" si="0"/>
        <v>7.6359217415113995E-3</v>
      </c>
      <c r="E8" s="6">
        <f>(C8-SUM('PoI data'!C183:C194))/SUM('PoI data'!C183:C194)</f>
        <v>0.18605478706826778</v>
      </c>
      <c r="F8" s="73">
        <f>SUM('PoI data'!J183:J194)</f>
        <v>31497.381498820214</v>
      </c>
      <c r="G8" s="74">
        <f t="shared" si="1"/>
        <v>1.5291468686725214E-2</v>
      </c>
      <c r="H8" s="74">
        <f>(F8-SUM('PoI data'!H183:H194))/SUM('PoI data'!H183:H194)</f>
        <v>0.34025736789279837</v>
      </c>
      <c r="J8" s="5" t="s">
        <v>20</v>
      </c>
      <c r="K8" s="73">
        <f>SUM('PoI data'!T183:T194)</f>
        <v>5634.068555311148</v>
      </c>
      <c r="L8" s="74">
        <f t="shared" si="2"/>
        <v>0</v>
      </c>
      <c r="M8" s="74">
        <f>(K8-SUM('PoI data'!R183:R194))/SUM('PoI data'!R183:R194)</f>
        <v>-3.3260024218496047E-2</v>
      </c>
      <c r="N8" s="72"/>
      <c r="O8" s="5" t="s">
        <v>20</v>
      </c>
      <c r="P8" s="73">
        <f>SUM('PoI data'!Y183:Y194)</f>
        <v>253.33100924259043</v>
      </c>
      <c r="Q8" s="74">
        <f t="shared" si="3"/>
        <v>7.2923865871350234E-3</v>
      </c>
      <c r="R8" s="74">
        <f>(P8-SUM('PoI data'!W183:W194))/SUM('PoI data'!W183:W194)</f>
        <v>0.14476766821409787</v>
      </c>
    </row>
    <row r="9" spans="2:18">
      <c r="B9" s="5" t="s">
        <v>23</v>
      </c>
      <c r="C9" s="10">
        <f>SUM('PoI data'!E195:E206)</f>
        <v>17931.408338053789</v>
      </c>
      <c r="D9" s="6">
        <f t="shared" si="0"/>
        <v>4.7780137185208247E-3</v>
      </c>
      <c r="E9" s="6">
        <f>(C9-SUM('PoI data'!C195:C206))/SUM('PoI data'!C195:C206)</f>
        <v>0.19620814702885941</v>
      </c>
      <c r="F9" s="73">
        <f>SUM('PoI data'!J195:J206)</f>
        <v>31401.640995792393</v>
      </c>
      <c r="G9" s="74">
        <f t="shared" si="1"/>
        <v>-3.0396337242004274E-3</v>
      </c>
      <c r="H9" s="74">
        <f>(F9-SUM('PoI data'!H195:H206))/SUM('PoI data'!H195:H206)</f>
        <v>0.34086327516087384</v>
      </c>
      <c r="J9" s="5" t="s">
        <v>23</v>
      </c>
      <c r="K9" s="73">
        <f>SUM('PoI data'!T195:T206)</f>
        <v>5634.068555311148</v>
      </c>
      <c r="L9" s="74">
        <f t="shared" si="2"/>
        <v>0</v>
      </c>
      <c r="M9" s="74">
        <f>(K9-SUM('PoI data'!R195:R206))/SUM('PoI data'!R195:R206)</f>
        <v>-3.3260024218496047E-2</v>
      </c>
      <c r="N9" s="72"/>
      <c r="O9" s="5" t="s">
        <v>23</v>
      </c>
      <c r="P9" s="73">
        <f>SUM('PoI data'!Y195:Y206)</f>
        <v>252.51197594167888</v>
      </c>
      <c r="Q9" s="74">
        <f t="shared" si="3"/>
        <v>-3.23305584800017E-3</v>
      </c>
      <c r="R9" s="74">
        <f>(P9-SUM('PoI data'!W195:W206))/SUM('PoI data'!W195:W206)</f>
        <v>0.14106657040970055</v>
      </c>
    </row>
    <row r="10" spans="2:18">
      <c r="B10" s="5" t="s">
        <v>21</v>
      </c>
      <c r="C10" s="10">
        <f>SUM('PoI data'!E207:E218)</f>
        <v>18066.76813243355</v>
      </c>
      <c r="D10" s="6">
        <f t="shared" si="0"/>
        <v>7.5487542209667158E-3</v>
      </c>
      <c r="E10" s="6">
        <f>(C10-SUM('PoI data'!C207:C218))/SUM('PoI data'!C207:C218)</f>
        <v>0.20698981587021639</v>
      </c>
      <c r="F10" s="73">
        <f>SUM('PoI data'!J207:J218)</f>
        <v>31585.279760517176</v>
      </c>
      <c r="G10" s="74">
        <f t="shared" si="1"/>
        <v>5.8480626776603586E-3</v>
      </c>
      <c r="H10" s="74">
        <f>(F10-SUM('PoI data'!H207:H218))/SUM('PoI data'!H207:H218)</f>
        <v>0.35047034485296563</v>
      </c>
      <c r="J10" s="5" t="s">
        <v>21</v>
      </c>
      <c r="K10" s="73">
        <f>SUM('PoI data'!T207:T218)</f>
        <v>5634.068555311148</v>
      </c>
      <c r="L10" s="74">
        <f t="shared" si="2"/>
        <v>0</v>
      </c>
      <c r="M10" s="74">
        <f>(K10-SUM('PoI data'!R207:R218))/SUM('PoI data'!R207:R218)</f>
        <v>-3.3260024218496047E-2</v>
      </c>
      <c r="N10" s="72"/>
      <c r="O10" s="5" t="s">
        <v>21</v>
      </c>
      <c r="P10" s="73">
        <f>SUM('PoI data'!Y207:Y218)</f>
        <v>252.87773966911209</v>
      </c>
      <c r="Q10" s="74">
        <f t="shared" si="3"/>
        <v>1.4485005159425896E-3</v>
      </c>
      <c r="R10" s="74">
        <f>(P10-SUM('PoI data'!W207:W218))/SUM('PoI data'!W207:W218)</f>
        <v>0.14271940592566384</v>
      </c>
    </row>
    <row r="11" spans="2:18">
      <c r="B11" s="5" t="s">
        <v>22</v>
      </c>
      <c r="C11" s="10">
        <f>SUM('PoI data'!E219:E230)</f>
        <v>18191.071753124477</v>
      </c>
      <c r="D11" s="6">
        <f t="shared" si="0"/>
        <v>6.8802355672997698E-3</v>
      </c>
      <c r="E11" s="6">
        <f>(C11-SUM('PoI data'!C219:C230))/SUM('PoI data'!C219:C230)</f>
        <v>0.21641240125831313</v>
      </c>
      <c r="F11" s="73">
        <f>SUM('PoI data'!J219:J230)</f>
        <v>31802.97322811493</v>
      </c>
      <c r="G11" s="74">
        <f t="shared" si="1"/>
        <v>6.8922444014530744E-3</v>
      </c>
      <c r="H11" s="74">
        <f>(F11-SUM('PoI data'!H219:H230))/SUM('PoI data'!H219:H230)</f>
        <v>0.3608453909010732</v>
      </c>
      <c r="J11" s="5" t="s">
        <v>22</v>
      </c>
      <c r="K11" s="73">
        <f>SUM('PoI data'!T219:T230)</f>
        <v>5634.068555311148</v>
      </c>
      <c r="L11" s="74">
        <f t="shared" si="2"/>
        <v>0</v>
      </c>
      <c r="M11" s="74">
        <f>(K11-SUM('PoI data'!R219:R230))/SUM('PoI data'!R219:R230)</f>
        <v>-3.3260024218496047E-2</v>
      </c>
      <c r="N11" s="72"/>
      <c r="O11" s="5" t="s">
        <v>22</v>
      </c>
      <c r="P11" s="73">
        <f>SUM('PoI data'!Y219:Y230)</f>
        <v>252.7143969769933</v>
      </c>
      <c r="Q11" s="74">
        <f t="shared" si="3"/>
        <v>-6.4593543240508747E-4</v>
      </c>
      <c r="R11" s="74">
        <f>(P11-SUM('PoI data'!W219:W230))/SUM('PoI data'!W219:W230)</f>
        <v>0.14198128297207957</v>
      </c>
    </row>
    <row r="12" spans="2:18">
      <c r="B12" s="34" t="s">
        <v>51</v>
      </c>
      <c r="C12" s="10">
        <f>SUM('PoI data'!E231:E242)</f>
        <v>18309.856793122879</v>
      </c>
      <c r="D12" s="6">
        <f t="shared" si="0"/>
        <v>6.5298538541578447E-3</v>
      </c>
      <c r="E12" s="6">
        <f>(C12-SUM('PoI data'!C231:C242))/SUM('PoI data'!C231:C242)</f>
        <v>0.2251351708295565</v>
      </c>
      <c r="F12" s="73">
        <f>SUM('PoI data'!J231:J242)</f>
        <v>31931.595817456746</v>
      </c>
      <c r="G12" s="74">
        <f t="shared" si="1"/>
        <v>4.0443573756213805E-3</v>
      </c>
      <c r="H12" s="74">
        <f>(F12-SUM('PoI data'!H231:H242))/SUM('PoI data'!H231:H242)</f>
        <v>0.36705386163296044</v>
      </c>
      <c r="J12" s="34" t="s">
        <v>51</v>
      </c>
      <c r="K12" s="73">
        <f>SUM('PoI data'!T231:T242)</f>
        <v>5634.068555311148</v>
      </c>
      <c r="L12" s="74">
        <f t="shared" si="2"/>
        <v>0</v>
      </c>
      <c r="M12" s="74">
        <f>(K12-SUM('PoI data'!R231:R242))/SUM('PoI data'!R231:R242)</f>
        <v>-3.3260024218496047E-2</v>
      </c>
      <c r="N12" s="72"/>
      <c r="O12" s="34" t="s">
        <v>51</v>
      </c>
      <c r="P12" s="73">
        <f>SUM('PoI data'!Y231:Y242)</f>
        <v>252.78734252371507</v>
      </c>
      <c r="Q12" s="74">
        <f t="shared" si="3"/>
        <v>2.8864816407119794E-4</v>
      </c>
      <c r="R12" s="74">
        <f>(P12-SUM('PoI data'!W231:W242))/SUM('PoI data'!W231:W242)</f>
        <v>0.14231091377281313</v>
      </c>
    </row>
    <row r="13" spans="2:18">
      <c r="B13" s="34" t="s">
        <v>55</v>
      </c>
      <c r="C13" s="10">
        <f>SUM('PoI data'!E243:E254)</f>
        <v>18351.918256315712</v>
      </c>
      <c r="D13" s="6">
        <f t="shared" si="0"/>
        <v>2.2972032860809175E-3</v>
      </c>
      <c r="E13" s="6">
        <f>(C13-SUM('PoI data'!C243:C254))/SUM('PoI data'!C243:C254)</f>
        <v>0.23171854087242399</v>
      </c>
      <c r="F13" s="73">
        <f>SUM('PoI data'!J243:J254)</f>
        <v>31988.339105862637</v>
      </c>
      <c r="G13" s="74">
        <f t="shared" si="1"/>
        <v>1.7770263888555698E-3</v>
      </c>
      <c r="H13" s="74">
        <f>(F13-SUM('PoI data'!H243:H254))/SUM('PoI data'!H243:H254)</f>
        <v>0.37314459735707667</v>
      </c>
      <c r="J13" s="34" t="s">
        <v>55</v>
      </c>
      <c r="K13" s="73">
        <f>SUM('PoI data'!T243:T254)</f>
        <v>5634.068555311148</v>
      </c>
      <c r="L13" s="74">
        <f t="shared" si="2"/>
        <v>0</v>
      </c>
      <c r="M13" s="74">
        <f>(K13-SUM('PoI data'!R243:R254))/SUM('PoI data'!R243:R254)</f>
        <v>-3.3260024218496047E-2</v>
      </c>
      <c r="N13" s="72"/>
      <c r="O13" s="34" t="s">
        <v>55</v>
      </c>
      <c r="P13" s="73">
        <f>SUM('PoI data'!Y243:Y254)</f>
        <v>252.75476651607417</v>
      </c>
      <c r="Q13" s="74">
        <f t="shared" si="3"/>
        <v>-1.288672419895478E-4</v>
      </c>
      <c r="R13" s="74">
        <f>(P13-SUM('PoI data'!W243:W254))/SUM('PoI data'!W243:W254)</f>
        <v>0.14216370731586067</v>
      </c>
    </row>
    <row r="14" spans="2:18">
      <c r="B14" s="141" t="s">
        <v>71</v>
      </c>
      <c r="C14" s="10">
        <f>SUM('PoI data'!E255:E266)</f>
        <v>18461.508490004908</v>
      </c>
      <c r="D14" s="6">
        <f t="shared" si="0"/>
        <v>5.9715955661191443E-3</v>
      </c>
      <c r="E14" s="6" t="s">
        <v>24</v>
      </c>
      <c r="F14" s="73">
        <f>SUM('PoI data'!J255:J266)</f>
        <v>32140.433685876938</v>
      </c>
      <c r="G14" s="74">
        <f t="shared" si="1"/>
        <v>4.7546882478317464E-3</v>
      </c>
      <c r="H14" s="74" t="s">
        <v>24</v>
      </c>
      <c r="J14" s="140" t="s">
        <v>71</v>
      </c>
      <c r="K14" s="73">
        <f>SUM('PoI data'!T255:T266)</f>
        <v>5634.068555311148</v>
      </c>
      <c r="L14" s="74">
        <f t="shared" si="2"/>
        <v>0</v>
      </c>
      <c r="M14" s="74" t="s">
        <v>24</v>
      </c>
      <c r="N14" s="72"/>
      <c r="O14" s="140" t="s">
        <v>71</v>
      </c>
      <c r="P14" s="73">
        <f>SUM('PoI data'!Y255:Y266)</f>
        <v>252.76931430304012</v>
      </c>
      <c r="Q14" s="74">
        <f t="shared" si="3"/>
        <v>5.7556924312339473E-5</v>
      </c>
      <c r="R14" s="74" t="s">
        <v>24</v>
      </c>
    </row>
  </sheetData>
  <mergeCells count="7">
    <mergeCell ref="B2:B3"/>
    <mergeCell ref="C2:E2"/>
    <mergeCell ref="F2:H2"/>
    <mergeCell ref="P2:R2"/>
    <mergeCell ref="J2:J3"/>
    <mergeCell ref="K2:M2"/>
    <mergeCell ref="O2:O3"/>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5"/>
  <dimension ref="A1:AG266"/>
  <sheetViews>
    <sheetView workbookViewId="0">
      <pane xSplit="1" ySplit="1" topLeftCell="B2" activePane="bottomRight" state="frozen"/>
      <selection pane="topRight" activeCell="B1" sqref="B1"/>
      <selection pane="bottomLeft" activeCell="A2" sqref="A2"/>
      <selection pane="bottomRight" activeCell="C4" sqref="C4"/>
    </sheetView>
  </sheetViews>
  <sheetFormatPr defaultColWidth="8.75" defaultRowHeight="14.25"/>
  <cols>
    <col min="1" max="1" width="8.75" style="12"/>
    <col min="2" max="2" width="13.125" style="7" customWidth="1"/>
    <col min="3" max="4" width="11.625" style="7" customWidth="1"/>
    <col min="5" max="6" width="11.625" style="9" customWidth="1"/>
    <col min="7" max="7" width="17.625" style="9" customWidth="1"/>
    <col min="8" max="11" width="11.625" style="9" customWidth="1"/>
    <col min="12" max="12" width="17.625" style="9" customWidth="1"/>
    <col min="13" max="16" width="11.625" style="9" customWidth="1"/>
    <col min="17" max="17" width="15.625" style="9" customWidth="1"/>
    <col min="18" max="21" width="11.625" style="9" customWidth="1"/>
    <col min="22" max="22" width="10.625" style="9" customWidth="1"/>
    <col min="23" max="26" width="11.625" style="9" customWidth="1"/>
    <col min="27" max="27" width="10.625" style="9" customWidth="1"/>
    <col min="28" max="30" width="11.625" style="9" customWidth="1"/>
    <col min="31" max="16384" width="8.75" style="9"/>
  </cols>
  <sheetData>
    <row r="1" spans="1:33" s="77" customFormat="1" ht="43.5" thickBot="1">
      <c r="A1" s="81" t="s">
        <v>0</v>
      </c>
      <c r="B1" s="82" t="s">
        <v>8</v>
      </c>
      <c r="C1" s="82" t="s">
        <v>53</v>
      </c>
      <c r="D1" s="83" t="s">
        <v>54</v>
      </c>
      <c r="E1" s="82" t="s">
        <v>69</v>
      </c>
      <c r="F1" s="83" t="s">
        <v>70</v>
      </c>
      <c r="G1" s="82" t="s">
        <v>9</v>
      </c>
      <c r="H1" s="82" t="s">
        <v>53</v>
      </c>
      <c r="I1" s="83" t="s">
        <v>54</v>
      </c>
      <c r="J1" s="82" t="s">
        <v>69</v>
      </c>
      <c r="K1" s="83" t="s">
        <v>70</v>
      </c>
      <c r="L1" s="82" t="s">
        <v>10</v>
      </c>
      <c r="M1" s="82" t="s">
        <v>53</v>
      </c>
      <c r="N1" s="83" t="s">
        <v>54</v>
      </c>
      <c r="O1" s="82" t="s">
        <v>69</v>
      </c>
      <c r="P1" s="83" t="s">
        <v>70</v>
      </c>
      <c r="Q1" s="82" t="s">
        <v>11</v>
      </c>
      <c r="R1" s="82" t="s">
        <v>53</v>
      </c>
      <c r="S1" s="83" t="s">
        <v>54</v>
      </c>
      <c r="T1" s="82" t="s">
        <v>69</v>
      </c>
      <c r="U1" s="83" t="s">
        <v>70</v>
      </c>
      <c r="V1" s="82" t="s">
        <v>12</v>
      </c>
      <c r="W1" s="82" t="s">
        <v>53</v>
      </c>
      <c r="X1" s="83" t="s">
        <v>54</v>
      </c>
      <c r="Y1" s="82" t="s">
        <v>69</v>
      </c>
      <c r="Z1" s="83" t="s">
        <v>70</v>
      </c>
      <c r="AA1" s="82" t="s">
        <v>7</v>
      </c>
      <c r="AB1" s="82" t="s">
        <v>53</v>
      </c>
      <c r="AC1" s="83" t="s">
        <v>54</v>
      </c>
      <c r="AD1" s="82" t="s">
        <v>69</v>
      </c>
      <c r="AE1" s="83" t="s">
        <v>70</v>
      </c>
    </row>
    <row r="2" spans="1:33">
      <c r="A2" s="14">
        <v>38139</v>
      </c>
      <c r="B2" s="20"/>
      <c r="C2" s="20"/>
      <c r="D2" s="20"/>
      <c r="E2" s="20"/>
      <c r="F2" s="30"/>
      <c r="G2" s="20"/>
      <c r="H2" s="20"/>
      <c r="I2" s="20"/>
      <c r="J2" s="20"/>
      <c r="K2" s="30"/>
      <c r="L2" s="20"/>
      <c r="M2" s="20"/>
      <c r="N2" s="20"/>
      <c r="O2" s="20"/>
      <c r="P2" s="30"/>
      <c r="Q2" s="20">
        <v>2488</v>
      </c>
      <c r="R2" s="20"/>
      <c r="S2" s="20"/>
      <c r="T2" s="20"/>
      <c r="U2" s="30"/>
      <c r="V2" s="20">
        <v>446</v>
      </c>
      <c r="W2" s="20"/>
      <c r="X2" s="20"/>
      <c r="Y2" s="84"/>
      <c r="Z2" s="30"/>
      <c r="AA2" s="20">
        <f>B2+G2+L2+Q2+V2</f>
        <v>2934</v>
      </c>
      <c r="AB2" s="20"/>
      <c r="AC2" s="20"/>
      <c r="AD2" s="84"/>
      <c r="AE2" s="70"/>
      <c r="AG2" s="9" t="s">
        <v>77</v>
      </c>
    </row>
    <row r="3" spans="1:33">
      <c r="A3" s="14">
        <v>38169</v>
      </c>
      <c r="B3" s="20"/>
      <c r="C3" s="20"/>
      <c r="D3" s="20"/>
      <c r="E3" s="20"/>
      <c r="F3" s="30"/>
      <c r="G3" s="20"/>
      <c r="H3" s="20"/>
      <c r="I3" s="20"/>
      <c r="J3" s="20"/>
      <c r="K3" s="30"/>
      <c r="L3" s="20"/>
      <c r="M3" s="20"/>
      <c r="N3" s="20"/>
      <c r="O3" s="20"/>
      <c r="P3" s="30"/>
      <c r="Q3" s="20">
        <v>2485</v>
      </c>
      <c r="R3" s="20"/>
      <c r="S3" s="20"/>
      <c r="T3" s="20"/>
      <c r="U3" s="30"/>
      <c r="V3" s="20">
        <v>444</v>
      </c>
      <c r="W3" s="20"/>
      <c r="X3" s="20"/>
      <c r="Y3" s="20"/>
      <c r="Z3" s="30"/>
      <c r="AA3" s="20">
        <f t="shared" ref="AA3:AA66" si="0">B3+G3+L3+Q3+V3</f>
        <v>2929</v>
      </c>
      <c r="AB3" s="20"/>
      <c r="AC3" s="20"/>
      <c r="AD3" s="20"/>
      <c r="AE3" s="70"/>
    </row>
    <row r="4" spans="1:33">
      <c r="A4" s="14">
        <v>38200</v>
      </c>
      <c r="B4" s="20"/>
      <c r="C4" s="151"/>
      <c r="D4" s="20"/>
      <c r="E4" s="20"/>
      <c r="F4" s="30"/>
      <c r="G4" s="20"/>
      <c r="H4" s="20"/>
      <c r="I4" s="20"/>
      <c r="J4" s="20"/>
      <c r="K4" s="30"/>
      <c r="L4" s="20"/>
      <c r="M4" s="20"/>
      <c r="N4" s="20"/>
      <c r="O4" s="20"/>
      <c r="P4" s="30"/>
      <c r="Q4" s="20">
        <v>2492</v>
      </c>
      <c r="R4" s="20"/>
      <c r="S4" s="20"/>
      <c r="T4" s="20"/>
      <c r="U4" s="30"/>
      <c r="V4" s="20">
        <v>426</v>
      </c>
      <c r="W4" s="20"/>
      <c r="X4" s="20"/>
      <c r="Y4" s="20"/>
      <c r="Z4" s="30"/>
      <c r="AA4" s="20">
        <f t="shared" si="0"/>
        <v>2918</v>
      </c>
      <c r="AB4" s="20"/>
      <c r="AC4" s="20"/>
      <c r="AD4" s="20"/>
      <c r="AE4" s="70"/>
    </row>
    <row r="5" spans="1:33">
      <c r="A5" s="14">
        <v>38231</v>
      </c>
      <c r="B5" s="20"/>
      <c r="C5" s="20"/>
      <c r="D5" s="20"/>
      <c r="E5" s="20"/>
      <c r="F5" s="30"/>
      <c r="G5" s="20"/>
      <c r="H5" s="20"/>
      <c r="I5" s="20"/>
      <c r="J5" s="20"/>
      <c r="K5" s="30"/>
      <c r="L5" s="20"/>
      <c r="M5" s="20"/>
      <c r="N5" s="20"/>
      <c r="O5" s="20"/>
      <c r="P5" s="30"/>
      <c r="Q5" s="20">
        <v>2586</v>
      </c>
      <c r="R5" s="20"/>
      <c r="S5" s="20"/>
      <c r="T5" s="20"/>
      <c r="U5" s="30"/>
      <c r="V5" s="20">
        <v>434</v>
      </c>
      <c r="W5" s="20"/>
      <c r="X5" s="20"/>
      <c r="Y5" s="20"/>
      <c r="Z5" s="30"/>
      <c r="AA5" s="20">
        <f t="shared" si="0"/>
        <v>3020</v>
      </c>
      <c r="AB5" s="20"/>
      <c r="AC5" s="20"/>
      <c r="AD5" s="20"/>
      <c r="AE5" s="70"/>
    </row>
    <row r="6" spans="1:33">
      <c r="A6" s="14">
        <v>38261</v>
      </c>
      <c r="B6" s="20"/>
      <c r="C6" s="20"/>
      <c r="D6" s="20"/>
      <c r="E6" s="20"/>
      <c r="F6" s="30"/>
      <c r="G6" s="20"/>
      <c r="H6" s="20"/>
      <c r="I6" s="20"/>
      <c r="J6" s="20"/>
      <c r="K6" s="30"/>
      <c r="L6" s="20"/>
      <c r="M6" s="20"/>
      <c r="N6" s="20"/>
      <c r="O6" s="20"/>
      <c r="P6" s="30"/>
      <c r="Q6" s="20">
        <v>2253</v>
      </c>
      <c r="R6" s="20"/>
      <c r="S6" s="20"/>
      <c r="T6" s="20"/>
      <c r="U6" s="30"/>
      <c r="V6" s="20">
        <v>392</v>
      </c>
      <c r="W6" s="20"/>
      <c r="X6" s="20"/>
      <c r="Y6" s="20"/>
      <c r="Z6" s="30"/>
      <c r="AA6" s="20">
        <f t="shared" si="0"/>
        <v>2645</v>
      </c>
      <c r="AB6" s="20"/>
      <c r="AC6" s="20"/>
      <c r="AD6" s="20"/>
      <c r="AE6" s="70"/>
    </row>
    <row r="7" spans="1:33">
      <c r="A7" s="14">
        <v>38292</v>
      </c>
      <c r="B7" s="20"/>
      <c r="C7" s="20"/>
      <c r="D7" s="20"/>
      <c r="E7" s="20"/>
      <c r="F7" s="30"/>
      <c r="G7" s="20"/>
      <c r="H7" s="20"/>
      <c r="I7" s="20"/>
      <c r="J7" s="20"/>
      <c r="K7" s="30"/>
      <c r="L7" s="20"/>
      <c r="M7" s="20"/>
      <c r="N7" s="20"/>
      <c r="O7" s="20"/>
      <c r="P7" s="30"/>
      <c r="Q7" s="20">
        <v>2494</v>
      </c>
      <c r="R7" s="20"/>
      <c r="S7" s="20"/>
      <c r="T7" s="20"/>
      <c r="U7" s="30"/>
      <c r="V7" s="20">
        <v>466</v>
      </c>
      <c r="W7" s="20"/>
      <c r="X7" s="20"/>
      <c r="Y7" s="20"/>
      <c r="Z7" s="30"/>
      <c r="AA7" s="20">
        <f t="shared" si="0"/>
        <v>2960</v>
      </c>
      <c r="AB7" s="20"/>
      <c r="AC7" s="20"/>
      <c r="AD7" s="20"/>
      <c r="AE7" s="70"/>
    </row>
    <row r="8" spans="1:33">
      <c r="A8" s="14">
        <v>38322</v>
      </c>
      <c r="B8" s="20"/>
      <c r="C8" s="20"/>
      <c r="D8" s="20"/>
      <c r="E8" s="20"/>
      <c r="F8" s="30"/>
      <c r="G8" s="20"/>
      <c r="H8" s="20"/>
      <c r="I8" s="20"/>
      <c r="J8" s="20"/>
      <c r="K8" s="30"/>
      <c r="L8" s="20"/>
      <c r="M8" s="20"/>
      <c r="N8" s="20"/>
      <c r="O8" s="20"/>
      <c r="P8" s="30"/>
      <c r="Q8" s="20">
        <v>2084</v>
      </c>
      <c r="R8" s="20"/>
      <c r="S8" s="20"/>
      <c r="T8" s="20"/>
      <c r="U8" s="30"/>
      <c r="V8" s="20">
        <v>395</v>
      </c>
      <c r="W8" s="20"/>
      <c r="X8" s="20"/>
      <c r="Y8" s="20"/>
      <c r="Z8" s="30"/>
      <c r="AA8" s="20">
        <f t="shared" si="0"/>
        <v>2479</v>
      </c>
      <c r="AB8" s="20"/>
      <c r="AC8" s="20"/>
      <c r="AD8" s="20"/>
      <c r="AE8" s="70"/>
    </row>
    <row r="9" spans="1:33">
      <c r="A9" s="14">
        <v>38353</v>
      </c>
      <c r="B9" s="20"/>
      <c r="C9" s="20"/>
      <c r="D9" s="20"/>
      <c r="E9" s="20"/>
      <c r="F9" s="30"/>
      <c r="G9" s="20"/>
      <c r="H9" s="20"/>
      <c r="I9" s="20"/>
      <c r="J9" s="20"/>
      <c r="K9" s="30"/>
      <c r="L9" s="20"/>
      <c r="M9" s="20"/>
      <c r="N9" s="20"/>
      <c r="O9" s="20"/>
      <c r="P9" s="30"/>
      <c r="Q9" s="20">
        <v>1726</v>
      </c>
      <c r="R9" s="20"/>
      <c r="S9" s="20"/>
      <c r="T9" s="20"/>
      <c r="U9" s="30"/>
      <c r="V9" s="20">
        <v>304</v>
      </c>
      <c r="W9" s="20"/>
      <c r="X9" s="20"/>
      <c r="Y9" s="20"/>
      <c r="Z9" s="30"/>
      <c r="AA9" s="20">
        <f t="shared" si="0"/>
        <v>2030</v>
      </c>
      <c r="AB9" s="20"/>
      <c r="AC9" s="20"/>
      <c r="AD9" s="20"/>
      <c r="AE9" s="70"/>
    </row>
    <row r="10" spans="1:33">
      <c r="A10" s="14">
        <v>38384</v>
      </c>
      <c r="B10" s="20"/>
      <c r="C10" s="20"/>
      <c r="D10" s="20"/>
      <c r="E10" s="20"/>
      <c r="F10" s="30"/>
      <c r="G10" s="20"/>
      <c r="H10" s="20"/>
      <c r="I10" s="20"/>
      <c r="J10" s="20"/>
      <c r="K10" s="30"/>
      <c r="L10" s="20"/>
      <c r="M10" s="20"/>
      <c r="N10" s="20"/>
      <c r="O10" s="20"/>
      <c r="P10" s="30"/>
      <c r="Q10" s="20">
        <v>2382</v>
      </c>
      <c r="R10" s="20"/>
      <c r="S10" s="20"/>
      <c r="T10" s="20"/>
      <c r="U10" s="30"/>
      <c r="V10" s="20">
        <v>446</v>
      </c>
      <c r="W10" s="20"/>
      <c r="X10" s="20"/>
      <c r="Y10" s="20"/>
      <c r="Z10" s="30"/>
      <c r="AA10" s="20">
        <f t="shared" si="0"/>
        <v>2828</v>
      </c>
      <c r="AB10" s="20"/>
      <c r="AC10" s="20"/>
      <c r="AD10" s="20"/>
      <c r="AE10" s="70"/>
    </row>
    <row r="11" spans="1:33">
      <c r="A11" s="14">
        <v>38412</v>
      </c>
      <c r="B11" s="20"/>
      <c r="C11" s="20"/>
      <c r="D11" s="20"/>
      <c r="E11" s="20"/>
      <c r="F11" s="30"/>
      <c r="G11" s="20"/>
      <c r="H11" s="20"/>
      <c r="I11" s="20"/>
      <c r="J11" s="20"/>
      <c r="K11" s="30"/>
      <c r="L11" s="20"/>
      <c r="M11" s="20"/>
      <c r="N11" s="20"/>
      <c r="O11" s="20"/>
      <c r="P11" s="30"/>
      <c r="Q11" s="20">
        <v>2382</v>
      </c>
      <c r="R11" s="20"/>
      <c r="S11" s="20"/>
      <c r="T11" s="20"/>
      <c r="U11" s="30"/>
      <c r="V11" s="20">
        <v>484</v>
      </c>
      <c r="W11" s="20"/>
      <c r="X11" s="20"/>
      <c r="Y11" s="20"/>
      <c r="Z11" s="30"/>
      <c r="AA11" s="20">
        <f t="shared" si="0"/>
        <v>2866</v>
      </c>
      <c r="AB11" s="20"/>
      <c r="AC11" s="20"/>
      <c r="AD11" s="20"/>
      <c r="AE11" s="70"/>
    </row>
    <row r="12" spans="1:33">
      <c r="A12" s="14">
        <v>38443</v>
      </c>
      <c r="B12" s="20"/>
      <c r="C12" s="20"/>
      <c r="D12" s="20"/>
      <c r="E12" s="20"/>
      <c r="F12" s="30"/>
      <c r="G12" s="20"/>
      <c r="H12" s="20"/>
      <c r="I12" s="20"/>
      <c r="J12" s="20"/>
      <c r="K12" s="30"/>
      <c r="L12" s="20"/>
      <c r="M12" s="20"/>
      <c r="N12" s="20"/>
      <c r="O12" s="20"/>
      <c r="P12" s="30"/>
      <c r="Q12" s="20">
        <v>2261</v>
      </c>
      <c r="R12" s="20"/>
      <c r="S12" s="20"/>
      <c r="T12" s="20"/>
      <c r="U12" s="30"/>
      <c r="V12" s="20">
        <v>506</v>
      </c>
      <c r="W12" s="20"/>
      <c r="X12" s="20"/>
      <c r="Y12" s="20"/>
      <c r="Z12" s="30"/>
      <c r="AA12" s="20">
        <f t="shared" si="0"/>
        <v>2767</v>
      </c>
      <c r="AB12" s="20"/>
      <c r="AC12" s="20"/>
      <c r="AD12" s="20"/>
      <c r="AE12" s="70"/>
    </row>
    <row r="13" spans="1:33">
      <c r="A13" s="14">
        <v>38473</v>
      </c>
      <c r="B13" s="20"/>
      <c r="C13" s="20"/>
      <c r="D13" s="20"/>
      <c r="E13" s="20"/>
      <c r="F13" s="30"/>
      <c r="G13" s="20"/>
      <c r="H13" s="20"/>
      <c r="I13" s="20"/>
      <c r="J13" s="20"/>
      <c r="K13" s="30"/>
      <c r="L13" s="20"/>
      <c r="M13" s="20"/>
      <c r="N13" s="20"/>
      <c r="O13" s="20"/>
      <c r="P13" s="30"/>
      <c r="Q13" s="20">
        <v>2530</v>
      </c>
      <c r="R13" s="20"/>
      <c r="S13" s="20"/>
      <c r="T13" s="20"/>
      <c r="U13" s="30"/>
      <c r="V13" s="20">
        <v>499</v>
      </c>
      <c r="W13" s="20"/>
      <c r="X13" s="20"/>
      <c r="Y13" s="20"/>
      <c r="Z13" s="30"/>
      <c r="AA13" s="20">
        <f t="shared" si="0"/>
        <v>3029</v>
      </c>
      <c r="AB13" s="20"/>
      <c r="AC13" s="20"/>
      <c r="AD13" s="20"/>
      <c r="AE13" s="70"/>
    </row>
    <row r="14" spans="1:33">
      <c r="A14" s="14">
        <v>38504</v>
      </c>
      <c r="B14" s="20"/>
      <c r="C14" s="20"/>
      <c r="D14" s="20"/>
      <c r="E14" s="20"/>
      <c r="F14" s="30"/>
      <c r="G14" s="20"/>
      <c r="H14" s="20"/>
      <c r="I14" s="20"/>
      <c r="J14" s="20"/>
      <c r="K14" s="30"/>
      <c r="L14" s="20"/>
      <c r="M14" s="20"/>
      <c r="N14" s="20"/>
      <c r="O14" s="20"/>
      <c r="P14" s="30"/>
      <c r="Q14" s="20">
        <v>2300</v>
      </c>
      <c r="R14" s="20"/>
      <c r="S14" s="20"/>
      <c r="T14" s="20"/>
      <c r="U14" s="30"/>
      <c r="V14" s="20">
        <v>509</v>
      </c>
      <c r="W14" s="20"/>
      <c r="X14" s="20"/>
      <c r="Y14" s="20"/>
      <c r="Z14" s="30"/>
      <c r="AA14" s="20">
        <f t="shared" si="0"/>
        <v>2809</v>
      </c>
      <c r="AB14" s="20"/>
      <c r="AC14" s="20"/>
      <c r="AD14" s="20"/>
      <c r="AE14" s="70"/>
    </row>
    <row r="15" spans="1:33">
      <c r="A15" s="14">
        <v>38534</v>
      </c>
      <c r="B15" s="20"/>
      <c r="C15" s="20"/>
      <c r="D15" s="20"/>
      <c r="E15" s="20"/>
      <c r="F15" s="30"/>
      <c r="G15" s="20"/>
      <c r="H15" s="20"/>
      <c r="I15" s="20"/>
      <c r="J15" s="20"/>
      <c r="K15" s="30"/>
      <c r="L15" s="20"/>
      <c r="M15" s="20"/>
      <c r="N15" s="20"/>
      <c r="O15" s="20"/>
      <c r="P15" s="30"/>
      <c r="Q15" s="20">
        <v>2298</v>
      </c>
      <c r="R15" s="20"/>
      <c r="S15" s="20"/>
      <c r="T15" s="20"/>
      <c r="U15" s="30"/>
      <c r="V15" s="20">
        <v>490</v>
      </c>
      <c r="W15" s="20"/>
      <c r="X15" s="20"/>
      <c r="Y15" s="20"/>
      <c r="Z15" s="30"/>
      <c r="AA15" s="20">
        <f t="shared" si="0"/>
        <v>2788</v>
      </c>
      <c r="AB15" s="20"/>
      <c r="AC15" s="20"/>
      <c r="AD15" s="20"/>
      <c r="AE15" s="70"/>
    </row>
    <row r="16" spans="1:33">
      <c r="A16" s="14">
        <v>38565</v>
      </c>
      <c r="B16" s="20"/>
      <c r="C16" s="20"/>
      <c r="D16" s="20"/>
      <c r="E16" s="20"/>
      <c r="F16" s="30"/>
      <c r="G16" s="20"/>
      <c r="H16" s="20"/>
      <c r="I16" s="20"/>
      <c r="J16" s="20"/>
      <c r="K16" s="30"/>
      <c r="L16" s="20"/>
      <c r="M16" s="20"/>
      <c r="N16" s="20"/>
      <c r="O16" s="20"/>
      <c r="P16" s="30"/>
      <c r="Q16" s="20">
        <v>2528</v>
      </c>
      <c r="R16" s="20"/>
      <c r="S16" s="20"/>
      <c r="T16" s="20"/>
      <c r="U16" s="30"/>
      <c r="V16" s="20">
        <v>521</v>
      </c>
      <c r="W16" s="20"/>
      <c r="X16" s="20"/>
      <c r="Y16" s="20"/>
      <c r="Z16" s="30"/>
      <c r="AA16" s="20">
        <f t="shared" si="0"/>
        <v>3049</v>
      </c>
      <c r="AB16" s="20"/>
      <c r="AC16" s="20"/>
      <c r="AD16" s="20"/>
      <c r="AE16" s="70"/>
    </row>
    <row r="17" spans="1:31">
      <c r="A17" s="14">
        <v>38596</v>
      </c>
      <c r="B17" s="20"/>
      <c r="C17" s="20"/>
      <c r="D17" s="20"/>
      <c r="E17" s="20"/>
      <c r="F17" s="30"/>
      <c r="G17" s="20"/>
      <c r="H17" s="20"/>
      <c r="I17" s="20"/>
      <c r="J17" s="20"/>
      <c r="K17" s="30"/>
      <c r="L17" s="20"/>
      <c r="M17" s="20"/>
      <c r="N17" s="20"/>
      <c r="O17" s="20"/>
      <c r="P17" s="30"/>
      <c r="Q17" s="20">
        <v>2396</v>
      </c>
      <c r="R17" s="20"/>
      <c r="S17" s="20"/>
      <c r="T17" s="20"/>
      <c r="U17" s="30"/>
      <c r="V17" s="20">
        <v>524</v>
      </c>
      <c r="W17" s="20"/>
      <c r="X17" s="20"/>
      <c r="Y17" s="20"/>
      <c r="Z17" s="30"/>
      <c r="AA17" s="20">
        <f t="shared" si="0"/>
        <v>2920</v>
      </c>
      <c r="AB17" s="20"/>
      <c r="AC17" s="20"/>
      <c r="AD17" s="20"/>
      <c r="AE17" s="70"/>
    </row>
    <row r="18" spans="1:31">
      <c r="A18" s="14">
        <v>38626</v>
      </c>
      <c r="B18" s="20"/>
      <c r="C18" s="20"/>
      <c r="D18" s="20"/>
      <c r="E18" s="20"/>
      <c r="F18" s="30"/>
      <c r="G18" s="20"/>
      <c r="H18" s="20"/>
      <c r="I18" s="20"/>
      <c r="J18" s="20"/>
      <c r="K18" s="30"/>
      <c r="L18" s="20"/>
      <c r="M18" s="20"/>
      <c r="N18" s="20"/>
      <c r="O18" s="20"/>
      <c r="P18" s="30"/>
      <c r="Q18" s="20">
        <v>2217</v>
      </c>
      <c r="R18" s="20"/>
      <c r="S18" s="20"/>
      <c r="T18" s="20"/>
      <c r="U18" s="30"/>
      <c r="V18" s="20">
        <v>413</v>
      </c>
      <c r="W18" s="20"/>
      <c r="X18" s="20"/>
      <c r="Y18" s="20"/>
      <c r="Z18" s="30"/>
      <c r="AA18" s="20">
        <f t="shared" si="0"/>
        <v>2630</v>
      </c>
      <c r="AB18" s="20"/>
      <c r="AC18" s="20"/>
      <c r="AD18" s="20"/>
      <c r="AE18" s="70"/>
    </row>
    <row r="19" spans="1:31">
      <c r="A19" s="14">
        <v>38657</v>
      </c>
      <c r="B19" s="20"/>
      <c r="C19" s="20"/>
      <c r="D19" s="20"/>
      <c r="E19" s="20"/>
      <c r="F19" s="30"/>
      <c r="G19" s="20"/>
      <c r="H19" s="20"/>
      <c r="I19" s="20"/>
      <c r="J19" s="20"/>
      <c r="K19" s="30"/>
      <c r="L19" s="20"/>
      <c r="M19" s="20"/>
      <c r="N19" s="20"/>
      <c r="O19" s="20"/>
      <c r="P19" s="30"/>
      <c r="Q19" s="20">
        <v>2546</v>
      </c>
      <c r="R19" s="20"/>
      <c r="S19" s="20"/>
      <c r="T19" s="20"/>
      <c r="U19" s="30"/>
      <c r="V19" s="20">
        <v>490</v>
      </c>
      <c r="W19" s="20"/>
      <c r="X19" s="20"/>
      <c r="Y19" s="20"/>
      <c r="Z19" s="30"/>
      <c r="AA19" s="20">
        <f t="shared" si="0"/>
        <v>3036</v>
      </c>
      <c r="AB19" s="20"/>
      <c r="AC19" s="20"/>
      <c r="AD19" s="20"/>
      <c r="AE19" s="70"/>
    </row>
    <row r="20" spans="1:31">
      <c r="A20" s="14">
        <v>38687</v>
      </c>
      <c r="B20" s="20"/>
      <c r="C20" s="20"/>
      <c r="D20" s="20"/>
      <c r="E20" s="20"/>
      <c r="F20" s="30"/>
      <c r="G20" s="20"/>
      <c r="H20" s="20"/>
      <c r="I20" s="20"/>
      <c r="J20" s="20"/>
      <c r="K20" s="30"/>
      <c r="L20" s="20"/>
      <c r="M20" s="20"/>
      <c r="N20" s="20"/>
      <c r="O20" s="20"/>
      <c r="P20" s="30"/>
      <c r="Q20" s="20">
        <v>1997</v>
      </c>
      <c r="R20" s="20"/>
      <c r="S20" s="20"/>
      <c r="T20" s="20"/>
      <c r="U20" s="30"/>
      <c r="V20" s="20">
        <v>415</v>
      </c>
      <c r="W20" s="20"/>
      <c r="X20" s="20"/>
      <c r="Y20" s="20"/>
      <c r="Z20" s="30"/>
      <c r="AA20" s="20">
        <f t="shared" si="0"/>
        <v>2412</v>
      </c>
      <c r="AB20" s="20"/>
      <c r="AC20" s="20"/>
      <c r="AD20" s="20"/>
      <c r="AE20" s="70"/>
    </row>
    <row r="21" spans="1:31">
      <c r="A21" s="14">
        <v>38718</v>
      </c>
      <c r="B21" s="20"/>
      <c r="C21" s="20"/>
      <c r="D21" s="20"/>
      <c r="E21" s="20"/>
      <c r="F21" s="30"/>
      <c r="G21" s="20"/>
      <c r="H21" s="20"/>
      <c r="I21" s="20"/>
      <c r="J21" s="20"/>
      <c r="K21" s="30"/>
      <c r="L21" s="20"/>
      <c r="M21" s="20"/>
      <c r="N21" s="20"/>
      <c r="O21" s="20"/>
      <c r="P21" s="30"/>
      <c r="Q21" s="20">
        <v>1886</v>
      </c>
      <c r="R21" s="20"/>
      <c r="S21" s="20"/>
      <c r="T21" s="20"/>
      <c r="U21" s="30"/>
      <c r="V21" s="20">
        <v>272</v>
      </c>
      <c r="W21" s="20"/>
      <c r="X21" s="20"/>
      <c r="Y21" s="20"/>
      <c r="Z21" s="30"/>
      <c r="AA21" s="20">
        <f t="shared" si="0"/>
        <v>2158</v>
      </c>
      <c r="AB21" s="20"/>
      <c r="AC21" s="20"/>
      <c r="AD21" s="20"/>
      <c r="AE21" s="70"/>
    </row>
    <row r="22" spans="1:31">
      <c r="A22" s="14">
        <v>38749</v>
      </c>
      <c r="B22" s="20"/>
      <c r="C22" s="20"/>
      <c r="D22" s="20"/>
      <c r="E22" s="20"/>
      <c r="F22" s="30"/>
      <c r="G22" s="20"/>
      <c r="H22" s="20"/>
      <c r="I22" s="20"/>
      <c r="J22" s="20"/>
      <c r="K22" s="30"/>
      <c r="L22" s="20"/>
      <c r="M22" s="20"/>
      <c r="N22" s="20"/>
      <c r="O22" s="20"/>
      <c r="P22" s="30"/>
      <c r="Q22" s="20">
        <v>2490</v>
      </c>
      <c r="R22" s="20"/>
      <c r="S22" s="20"/>
      <c r="T22" s="20"/>
      <c r="U22" s="30"/>
      <c r="V22" s="20">
        <v>461</v>
      </c>
      <c r="W22" s="20"/>
      <c r="X22" s="20"/>
      <c r="Y22" s="20"/>
      <c r="Z22" s="30"/>
      <c r="AA22" s="20">
        <f t="shared" si="0"/>
        <v>2951</v>
      </c>
      <c r="AB22" s="20"/>
      <c r="AC22" s="20"/>
      <c r="AD22" s="20"/>
      <c r="AE22" s="70"/>
    </row>
    <row r="23" spans="1:31">
      <c r="A23" s="14">
        <v>38777</v>
      </c>
      <c r="B23" s="20"/>
      <c r="C23" s="20"/>
      <c r="D23" s="20"/>
      <c r="E23" s="20"/>
      <c r="F23" s="30"/>
      <c r="G23" s="20"/>
      <c r="H23" s="20"/>
      <c r="I23" s="20"/>
      <c r="J23" s="20"/>
      <c r="K23" s="30"/>
      <c r="L23" s="20"/>
      <c r="M23" s="20"/>
      <c r="N23" s="20"/>
      <c r="O23" s="20"/>
      <c r="P23" s="30"/>
      <c r="Q23" s="20">
        <v>2381</v>
      </c>
      <c r="R23" s="20"/>
      <c r="S23" s="20"/>
      <c r="T23" s="20"/>
      <c r="U23" s="30"/>
      <c r="V23" s="20">
        <v>498</v>
      </c>
      <c r="W23" s="20"/>
      <c r="X23" s="20"/>
      <c r="Y23" s="20"/>
      <c r="Z23" s="30"/>
      <c r="AA23" s="20">
        <f t="shared" si="0"/>
        <v>2879</v>
      </c>
      <c r="AB23" s="20"/>
      <c r="AC23" s="20"/>
      <c r="AD23" s="20"/>
      <c r="AE23" s="70"/>
    </row>
    <row r="24" spans="1:31">
      <c r="A24" s="14">
        <v>38808</v>
      </c>
      <c r="B24" s="20"/>
      <c r="C24" s="20"/>
      <c r="D24" s="20"/>
      <c r="E24" s="20"/>
      <c r="F24" s="30"/>
      <c r="G24" s="20"/>
      <c r="H24" s="20"/>
      <c r="I24" s="20"/>
      <c r="J24" s="20"/>
      <c r="K24" s="30"/>
      <c r="L24" s="20"/>
      <c r="M24" s="20"/>
      <c r="N24" s="20"/>
      <c r="O24" s="20"/>
      <c r="P24" s="30"/>
      <c r="Q24" s="20">
        <v>2086</v>
      </c>
      <c r="R24" s="20"/>
      <c r="S24" s="20"/>
      <c r="T24" s="20"/>
      <c r="U24" s="30"/>
      <c r="V24" s="20">
        <v>431</v>
      </c>
      <c r="W24" s="20"/>
      <c r="X24" s="20"/>
      <c r="Y24" s="20"/>
      <c r="Z24" s="30"/>
      <c r="AA24" s="20">
        <f t="shared" si="0"/>
        <v>2517</v>
      </c>
      <c r="AB24" s="20"/>
      <c r="AC24" s="20"/>
      <c r="AD24" s="20"/>
      <c r="AE24" s="70"/>
    </row>
    <row r="25" spans="1:31">
      <c r="A25" s="14">
        <v>38838</v>
      </c>
      <c r="B25" s="20"/>
      <c r="C25" s="20"/>
      <c r="D25" s="20"/>
      <c r="E25" s="20"/>
      <c r="F25" s="30"/>
      <c r="G25" s="20"/>
      <c r="H25" s="20"/>
      <c r="I25" s="20"/>
      <c r="J25" s="20"/>
      <c r="K25" s="30"/>
      <c r="L25" s="20"/>
      <c r="M25" s="20"/>
      <c r="N25" s="20"/>
      <c r="O25" s="20"/>
      <c r="P25" s="30"/>
      <c r="Q25" s="20">
        <v>2906</v>
      </c>
      <c r="R25" s="20"/>
      <c r="S25" s="20"/>
      <c r="T25" s="20"/>
      <c r="U25" s="30"/>
      <c r="V25" s="20">
        <v>576</v>
      </c>
      <c r="W25" s="20"/>
      <c r="X25" s="20"/>
      <c r="Y25" s="20"/>
      <c r="Z25" s="30"/>
      <c r="AA25" s="20">
        <f t="shared" si="0"/>
        <v>3482</v>
      </c>
      <c r="AB25" s="20"/>
      <c r="AC25" s="20"/>
      <c r="AD25" s="20"/>
      <c r="AE25" s="70"/>
    </row>
    <row r="26" spans="1:31">
      <c r="A26" s="14">
        <v>38869</v>
      </c>
      <c r="B26" s="20"/>
      <c r="C26" s="20"/>
      <c r="D26" s="20"/>
      <c r="E26" s="20"/>
      <c r="F26" s="30"/>
      <c r="G26" s="20"/>
      <c r="H26" s="20"/>
      <c r="I26" s="20"/>
      <c r="J26" s="20"/>
      <c r="K26" s="30"/>
      <c r="L26" s="20"/>
      <c r="M26" s="20"/>
      <c r="N26" s="20"/>
      <c r="O26" s="20"/>
      <c r="P26" s="30"/>
      <c r="Q26" s="20">
        <v>2623</v>
      </c>
      <c r="R26" s="20"/>
      <c r="S26" s="20"/>
      <c r="T26" s="20"/>
      <c r="U26" s="30"/>
      <c r="V26" s="20">
        <v>466</v>
      </c>
      <c r="W26" s="20"/>
      <c r="X26" s="20"/>
      <c r="Y26" s="20"/>
      <c r="Z26" s="30"/>
      <c r="AA26" s="20">
        <f t="shared" si="0"/>
        <v>3089</v>
      </c>
      <c r="AB26" s="20"/>
      <c r="AC26" s="20"/>
      <c r="AD26" s="20"/>
      <c r="AE26" s="70"/>
    </row>
    <row r="27" spans="1:31">
      <c r="A27" s="14">
        <v>38899</v>
      </c>
      <c r="B27" s="20"/>
      <c r="C27" s="20"/>
      <c r="D27" s="20"/>
      <c r="E27" s="20"/>
      <c r="F27" s="30"/>
      <c r="G27" s="20"/>
      <c r="H27" s="20"/>
      <c r="I27" s="20"/>
      <c r="J27" s="20"/>
      <c r="K27" s="30"/>
      <c r="L27" s="20"/>
      <c r="M27" s="20"/>
      <c r="N27" s="20"/>
      <c r="O27" s="20"/>
      <c r="P27" s="30"/>
      <c r="Q27" s="20">
        <v>2568</v>
      </c>
      <c r="R27" s="20"/>
      <c r="S27" s="20"/>
      <c r="T27" s="20"/>
      <c r="U27" s="30"/>
      <c r="V27" s="20">
        <v>454</v>
      </c>
      <c r="W27" s="20"/>
      <c r="X27" s="20"/>
      <c r="Y27" s="20"/>
      <c r="Z27" s="30"/>
      <c r="AA27" s="20">
        <f t="shared" si="0"/>
        <v>3022</v>
      </c>
      <c r="AB27" s="20"/>
      <c r="AC27" s="20"/>
      <c r="AD27" s="20"/>
      <c r="AE27" s="70"/>
    </row>
    <row r="28" spans="1:31">
      <c r="A28" s="14">
        <v>38930</v>
      </c>
      <c r="B28" s="20"/>
      <c r="C28" s="20"/>
      <c r="D28" s="20"/>
      <c r="E28" s="20"/>
      <c r="F28" s="30"/>
      <c r="G28" s="20"/>
      <c r="H28" s="20"/>
      <c r="I28" s="20"/>
      <c r="J28" s="20"/>
      <c r="K28" s="30"/>
      <c r="L28" s="20"/>
      <c r="M28" s="20"/>
      <c r="N28" s="20"/>
      <c r="O28" s="20"/>
      <c r="P28" s="30"/>
      <c r="Q28" s="20">
        <v>2946</v>
      </c>
      <c r="R28" s="20"/>
      <c r="S28" s="20"/>
      <c r="T28" s="20"/>
      <c r="U28" s="30"/>
      <c r="V28" s="20">
        <v>589</v>
      </c>
      <c r="W28" s="20"/>
      <c r="X28" s="20"/>
      <c r="Y28" s="20"/>
      <c r="Z28" s="30"/>
      <c r="AA28" s="20">
        <f t="shared" si="0"/>
        <v>3535</v>
      </c>
      <c r="AB28" s="20"/>
      <c r="AC28" s="20"/>
      <c r="AD28" s="20"/>
      <c r="AE28" s="70"/>
    </row>
    <row r="29" spans="1:31">
      <c r="A29" s="14">
        <v>38961</v>
      </c>
      <c r="B29" s="20"/>
      <c r="C29" s="20"/>
      <c r="D29" s="20"/>
      <c r="E29" s="20"/>
      <c r="F29" s="30"/>
      <c r="G29" s="20"/>
      <c r="H29" s="20"/>
      <c r="I29" s="20"/>
      <c r="J29" s="20"/>
      <c r="K29" s="30"/>
      <c r="L29" s="20"/>
      <c r="M29" s="20"/>
      <c r="N29" s="20"/>
      <c r="O29" s="20"/>
      <c r="P29" s="30"/>
      <c r="Q29" s="20">
        <v>2477</v>
      </c>
      <c r="R29" s="20"/>
      <c r="S29" s="20"/>
      <c r="T29" s="20"/>
      <c r="U29" s="30"/>
      <c r="V29" s="20">
        <v>532</v>
      </c>
      <c r="W29" s="20"/>
      <c r="X29" s="20"/>
      <c r="Y29" s="20"/>
      <c r="Z29" s="30"/>
      <c r="AA29" s="20">
        <f t="shared" si="0"/>
        <v>3009</v>
      </c>
      <c r="AB29" s="20"/>
      <c r="AC29" s="20"/>
      <c r="AD29" s="20"/>
      <c r="AE29" s="70"/>
    </row>
    <row r="30" spans="1:31">
      <c r="A30" s="14">
        <v>38991</v>
      </c>
      <c r="B30" s="20"/>
      <c r="C30" s="20"/>
      <c r="D30" s="20"/>
      <c r="E30" s="20"/>
      <c r="F30" s="30"/>
      <c r="G30" s="20"/>
      <c r="H30" s="20"/>
      <c r="I30" s="20"/>
      <c r="J30" s="20"/>
      <c r="K30" s="30"/>
      <c r="L30" s="20"/>
      <c r="M30" s="20"/>
      <c r="N30" s="20"/>
      <c r="O30" s="20"/>
      <c r="P30" s="30"/>
      <c r="Q30" s="20">
        <v>2561</v>
      </c>
      <c r="R30" s="20"/>
      <c r="S30" s="20"/>
      <c r="T30" s="20"/>
      <c r="U30" s="30"/>
      <c r="V30" s="20">
        <v>526</v>
      </c>
      <c r="W30" s="20"/>
      <c r="X30" s="20"/>
      <c r="Y30" s="20"/>
      <c r="Z30" s="30"/>
      <c r="AA30" s="20">
        <f t="shared" si="0"/>
        <v>3087</v>
      </c>
      <c r="AB30" s="20"/>
      <c r="AC30" s="20"/>
      <c r="AD30" s="20"/>
      <c r="AE30" s="70"/>
    </row>
    <row r="31" spans="1:31" ht="14.45" customHeight="1">
      <c r="A31" s="14">
        <v>39022</v>
      </c>
      <c r="B31" s="20"/>
      <c r="C31" s="20"/>
      <c r="D31" s="20"/>
      <c r="E31" s="20"/>
      <c r="F31" s="30"/>
      <c r="G31" s="20"/>
      <c r="H31" s="20"/>
      <c r="I31" s="20"/>
      <c r="J31" s="20"/>
      <c r="K31" s="30"/>
      <c r="L31" s="20"/>
      <c r="M31" s="20"/>
      <c r="N31" s="20"/>
      <c r="O31" s="20"/>
      <c r="P31" s="30"/>
      <c r="Q31" s="20">
        <v>2765</v>
      </c>
      <c r="R31" s="20"/>
      <c r="S31" s="20"/>
      <c r="T31" s="20"/>
      <c r="U31" s="30"/>
      <c r="V31" s="20">
        <v>528</v>
      </c>
      <c r="W31" s="20"/>
      <c r="X31" s="20"/>
      <c r="Y31" s="20"/>
      <c r="Z31" s="30"/>
      <c r="AA31" s="20">
        <f t="shared" si="0"/>
        <v>3293</v>
      </c>
      <c r="AB31" s="20"/>
      <c r="AC31" s="20"/>
      <c r="AD31" s="20"/>
      <c r="AE31" s="70"/>
    </row>
    <row r="32" spans="1:31">
      <c r="A32" s="14">
        <v>39052</v>
      </c>
      <c r="B32" s="20"/>
      <c r="C32" s="20"/>
      <c r="D32" s="20"/>
      <c r="E32" s="20"/>
      <c r="F32" s="30"/>
      <c r="G32" s="20"/>
      <c r="H32" s="20"/>
      <c r="I32" s="20"/>
      <c r="J32" s="20"/>
      <c r="K32" s="30"/>
      <c r="L32" s="20"/>
      <c r="M32" s="20"/>
      <c r="N32" s="20"/>
      <c r="O32" s="20"/>
      <c r="P32" s="30"/>
      <c r="Q32" s="20">
        <v>2168</v>
      </c>
      <c r="R32" s="20"/>
      <c r="S32" s="20"/>
      <c r="T32" s="20"/>
      <c r="U32" s="30"/>
      <c r="V32" s="20">
        <v>445</v>
      </c>
      <c r="W32" s="20"/>
      <c r="X32" s="20"/>
      <c r="Y32" s="20"/>
      <c r="Z32" s="30"/>
      <c r="AA32" s="20">
        <f t="shared" si="0"/>
        <v>2613</v>
      </c>
      <c r="AB32" s="20"/>
      <c r="AC32" s="20"/>
      <c r="AD32" s="20"/>
      <c r="AE32" s="70"/>
    </row>
    <row r="33" spans="1:31">
      <c r="A33" s="14">
        <v>39083</v>
      </c>
      <c r="B33" s="20"/>
      <c r="C33" s="20"/>
      <c r="D33" s="20"/>
      <c r="E33" s="20"/>
      <c r="F33" s="30"/>
      <c r="G33" s="20"/>
      <c r="H33" s="20"/>
      <c r="I33" s="20"/>
      <c r="J33" s="20"/>
      <c r="K33" s="30"/>
      <c r="L33" s="20"/>
      <c r="M33" s="20"/>
      <c r="N33" s="20"/>
      <c r="O33" s="20"/>
      <c r="P33" s="30"/>
      <c r="Q33" s="20">
        <v>2205</v>
      </c>
      <c r="R33" s="20"/>
      <c r="S33" s="20"/>
      <c r="T33" s="20"/>
      <c r="U33" s="30"/>
      <c r="V33" s="20">
        <v>371</v>
      </c>
      <c r="W33" s="20"/>
      <c r="X33" s="20"/>
      <c r="Y33" s="20"/>
      <c r="Z33" s="30"/>
      <c r="AA33" s="20">
        <f t="shared" si="0"/>
        <v>2576</v>
      </c>
      <c r="AB33" s="20"/>
      <c r="AC33" s="20"/>
      <c r="AD33" s="20"/>
      <c r="AE33" s="70"/>
    </row>
    <row r="34" spans="1:31">
      <c r="A34" s="14">
        <v>39114</v>
      </c>
      <c r="B34" s="20"/>
      <c r="C34" s="20"/>
      <c r="D34" s="20"/>
      <c r="E34" s="20"/>
      <c r="F34" s="30"/>
      <c r="G34" s="20"/>
      <c r="H34" s="20"/>
      <c r="I34" s="20"/>
      <c r="J34" s="20"/>
      <c r="K34" s="30"/>
      <c r="L34" s="20"/>
      <c r="M34" s="20"/>
      <c r="N34" s="20"/>
      <c r="O34" s="20"/>
      <c r="P34" s="30"/>
      <c r="Q34" s="20">
        <v>2458</v>
      </c>
      <c r="R34" s="20"/>
      <c r="S34" s="20"/>
      <c r="T34" s="20"/>
      <c r="U34" s="30"/>
      <c r="V34" s="20">
        <v>496</v>
      </c>
      <c r="W34" s="20"/>
      <c r="X34" s="20"/>
      <c r="Y34" s="20"/>
      <c r="Z34" s="30"/>
      <c r="AA34" s="20">
        <f t="shared" si="0"/>
        <v>2954</v>
      </c>
      <c r="AB34" s="20"/>
      <c r="AC34" s="20"/>
      <c r="AD34" s="20"/>
      <c r="AE34" s="70"/>
    </row>
    <row r="35" spans="1:31">
      <c r="A35" s="14">
        <v>39142</v>
      </c>
      <c r="B35" s="20"/>
      <c r="C35" s="20"/>
      <c r="D35" s="20"/>
      <c r="E35" s="20"/>
      <c r="F35" s="30"/>
      <c r="G35" s="20"/>
      <c r="H35" s="20"/>
      <c r="I35" s="20"/>
      <c r="J35" s="20"/>
      <c r="K35" s="30"/>
      <c r="L35" s="20"/>
      <c r="M35" s="20"/>
      <c r="N35" s="20"/>
      <c r="O35" s="20"/>
      <c r="P35" s="30"/>
      <c r="Q35" s="20">
        <v>2891</v>
      </c>
      <c r="R35" s="20"/>
      <c r="S35" s="20"/>
      <c r="T35" s="20"/>
      <c r="U35" s="30"/>
      <c r="V35" s="20">
        <v>617</v>
      </c>
      <c r="W35" s="20"/>
      <c r="X35" s="20"/>
      <c r="Y35" s="20"/>
      <c r="Z35" s="30"/>
      <c r="AA35" s="20">
        <f t="shared" si="0"/>
        <v>3508</v>
      </c>
      <c r="AB35" s="20"/>
      <c r="AC35" s="20"/>
      <c r="AD35" s="20"/>
      <c r="AE35" s="70"/>
    </row>
    <row r="36" spans="1:31">
      <c r="A36" s="14">
        <v>39173</v>
      </c>
      <c r="B36" s="20"/>
      <c r="C36" s="20"/>
      <c r="D36" s="20"/>
      <c r="E36" s="20"/>
      <c r="F36" s="30"/>
      <c r="G36" s="20"/>
      <c r="H36" s="20"/>
      <c r="I36" s="20"/>
      <c r="J36" s="20"/>
      <c r="K36" s="30"/>
      <c r="L36" s="20"/>
      <c r="M36" s="20"/>
      <c r="N36" s="20"/>
      <c r="O36" s="20"/>
      <c r="P36" s="30"/>
      <c r="Q36" s="20">
        <v>2402</v>
      </c>
      <c r="R36" s="20"/>
      <c r="S36" s="20"/>
      <c r="T36" s="20"/>
      <c r="U36" s="30"/>
      <c r="V36" s="20">
        <v>504</v>
      </c>
      <c r="W36" s="20"/>
      <c r="X36" s="20"/>
      <c r="Y36" s="20"/>
      <c r="Z36" s="30"/>
      <c r="AA36" s="20">
        <f t="shared" si="0"/>
        <v>2906</v>
      </c>
      <c r="AB36" s="20"/>
      <c r="AC36" s="20"/>
      <c r="AD36" s="20"/>
      <c r="AE36" s="70"/>
    </row>
    <row r="37" spans="1:31">
      <c r="A37" s="14">
        <v>39203</v>
      </c>
      <c r="B37" s="20"/>
      <c r="C37" s="20"/>
      <c r="D37" s="20"/>
      <c r="E37" s="20"/>
      <c r="F37" s="30"/>
      <c r="G37" s="20"/>
      <c r="H37" s="20"/>
      <c r="I37" s="20"/>
      <c r="J37" s="20"/>
      <c r="K37" s="30"/>
      <c r="L37" s="20"/>
      <c r="M37" s="20"/>
      <c r="N37" s="20"/>
      <c r="O37" s="20"/>
      <c r="P37" s="30"/>
      <c r="Q37" s="20">
        <v>3098</v>
      </c>
      <c r="R37" s="20"/>
      <c r="S37" s="20"/>
      <c r="T37" s="20"/>
      <c r="U37" s="30"/>
      <c r="V37" s="20">
        <v>670</v>
      </c>
      <c r="W37" s="20"/>
      <c r="X37" s="20"/>
      <c r="Y37" s="20"/>
      <c r="Z37" s="30"/>
      <c r="AA37" s="20">
        <f t="shared" si="0"/>
        <v>3768</v>
      </c>
      <c r="AB37" s="20"/>
      <c r="AC37" s="20"/>
      <c r="AD37" s="20"/>
      <c r="AE37" s="70"/>
    </row>
    <row r="38" spans="1:31">
      <c r="A38" s="14">
        <v>39234</v>
      </c>
      <c r="B38" s="20"/>
      <c r="C38" s="20"/>
      <c r="D38" s="20"/>
      <c r="E38" s="20"/>
      <c r="F38" s="30"/>
      <c r="G38" s="20"/>
      <c r="H38" s="20"/>
      <c r="I38" s="20"/>
      <c r="J38" s="20"/>
      <c r="K38" s="30"/>
      <c r="L38" s="20"/>
      <c r="M38" s="20"/>
      <c r="N38" s="20"/>
      <c r="O38" s="20"/>
      <c r="P38" s="30"/>
      <c r="Q38" s="20">
        <v>2704</v>
      </c>
      <c r="R38" s="20"/>
      <c r="S38" s="20"/>
      <c r="T38" s="20"/>
      <c r="U38" s="30"/>
      <c r="V38" s="20">
        <v>621</v>
      </c>
      <c r="W38" s="20"/>
      <c r="X38" s="20"/>
      <c r="Y38" s="20"/>
      <c r="Z38" s="30"/>
      <c r="AA38" s="20">
        <f t="shared" si="0"/>
        <v>3325</v>
      </c>
      <c r="AB38" s="20"/>
      <c r="AC38" s="20"/>
      <c r="AD38" s="20"/>
      <c r="AE38" s="70"/>
    </row>
    <row r="39" spans="1:31">
      <c r="A39" s="14">
        <v>39264</v>
      </c>
      <c r="B39" s="20"/>
      <c r="C39" s="20"/>
      <c r="D39" s="20"/>
      <c r="E39" s="20"/>
      <c r="F39" s="30"/>
      <c r="G39" s="20"/>
      <c r="H39" s="20"/>
      <c r="I39" s="20"/>
      <c r="J39" s="20"/>
      <c r="K39" s="30"/>
      <c r="L39" s="20"/>
      <c r="M39" s="20"/>
      <c r="N39" s="20"/>
      <c r="O39" s="20"/>
      <c r="P39" s="30"/>
      <c r="Q39" s="20">
        <v>2990</v>
      </c>
      <c r="R39" s="20"/>
      <c r="S39" s="20"/>
      <c r="T39" s="20"/>
      <c r="U39" s="30"/>
      <c r="V39" s="20">
        <v>619</v>
      </c>
      <c r="W39" s="20"/>
      <c r="X39" s="20"/>
      <c r="Y39" s="20"/>
      <c r="Z39" s="30"/>
      <c r="AA39" s="20">
        <f t="shared" si="0"/>
        <v>3609</v>
      </c>
      <c r="AB39" s="20"/>
      <c r="AC39" s="20"/>
      <c r="AD39" s="20"/>
      <c r="AE39" s="70"/>
    </row>
    <row r="40" spans="1:31">
      <c r="A40" s="14">
        <v>39295</v>
      </c>
      <c r="B40" s="20"/>
      <c r="C40" s="20"/>
      <c r="D40" s="20"/>
      <c r="E40" s="20"/>
      <c r="F40" s="30"/>
      <c r="G40" s="20"/>
      <c r="H40" s="20"/>
      <c r="I40" s="20"/>
      <c r="J40" s="20"/>
      <c r="K40" s="30"/>
      <c r="L40" s="20"/>
      <c r="M40" s="20"/>
      <c r="N40" s="20"/>
      <c r="O40" s="20"/>
      <c r="P40" s="30"/>
      <c r="Q40" s="20">
        <v>3237</v>
      </c>
      <c r="R40" s="20"/>
      <c r="S40" s="20"/>
      <c r="T40" s="20"/>
      <c r="U40" s="30"/>
      <c r="V40" s="20">
        <v>711</v>
      </c>
      <c r="W40" s="20"/>
      <c r="X40" s="20"/>
      <c r="Y40" s="20"/>
      <c r="Z40" s="30"/>
      <c r="AA40" s="20">
        <f t="shared" si="0"/>
        <v>3948</v>
      </c>
      <c r="AB40" s="20"/>
      <c r="AC40" s="20"/>
      <c r="AD40" s="20"/>
      <c r="AE40" s="70"/>
    </row>
    <row r="41" spans="1:31">
      <c r="A41" s="14">
        <v>39326</v>
      </c>
      <c r="B41" s="20"/>
      <c r="C41" s="20"/>
      <c r="D41" s="20"/>
      <c r="E41" s="20"/>
      <c r="F41" s="30"/>
      <c r="G41" s="20"/>
      <c r="H41" s="20"/>
      <c r="I41" s="20"/>
      <c r="J41" s="20"/>
      <c r="K41" s="30"/>
      <c r="L41" s="20"/>
      <c r="M41" s="20"/>
      <c r="N41" s="20"/>
      <c r="O41" s="20"/>
      <c r="P41" s="30"/>
      <c r="Q41" s="20">
        <v>2736</v>
      </c>
      <c r="R41" s="20"/>
      <c r="S41" s="20"/>
      <c r="T41" s="20"/>
      <c r="U41" s="30"/>
      <c r="V41" s="20">
        <v>583</v>
      </c>
      <c r="W41" s="20"/>
      <c r="X41" s="20"/>
      <c r="Y41" s="20"/>
      <c r="Z41" s="30"/>
      <c r="AA41" s="20">
        <f t="shared" si="0"/>
        <v>3319</v>
      </c>
      <c r="AB41" s="20"/>
      <c r="AC41" s="20"/>
      <c r="AD41" s="20"/>
      <c r="AE41" s="70"/>
    </row>
    <row r="42" spans="1:31">
      <c r="A42" s="14">
        <v>39356</v>
      </c>
      <c r="B42" s="20"/>
      <c r="C42" s="20"/>
      <c r="D42" s="20"/>
      <c r="E42" s="20"/>
      <c r="F42" s="30"/>
      <c r="G42" s="20"/>
      <c r="H42" s="20"/>
      <c r="I42" s="20"/>
      <c r="J42" s="20"/>
      <c r="K42" s="30"/>
      <c r="L42" s="20"/>
      <c r="M42" s="20"/>
      <c r="N42" s="20"/>
      <c r="O42" s="20"/>
      <c r="P42" s="30"/>
      <c r="Q42" s="20">
        <v>3101</v>
      </c>
      <c r="R42" s="20"/>
      <c r="S42" s="20"/>
      <c r="T42" s="20"/>
      <c r="U42" s="30"/>
      <c r="V42" s="20">
        <v>656</v>
      </c>
      <c r="W42" s="20"/>
      <c r="X42" s="20"/>
      <c r="Y42" s="20"/>
      <c r="Z42" s="30"/>
      <c r="AA42" s="20">
        <f t="shared" si="0"/>
        <v>3757</v>
      </c>
      <c r="AB42" s="20"/>
      <c r="AC42" s="20"/>
      <c r="AD42" s="20"/>
      <c r="AE42" s="70"/>
    </row>
    <row r="43" spans="1:31">
      <c r="A43" s="14">
        <v>39387</v>
      </c>
      <c r="B43" s="26">
        <v>188</v>
      </c>
      <c r="C43" s="20"/>
      <c r="D43" s="20"/>
      <c r="E43" s="20"/>
      <c r="F43" s="30"/>
      <c r="G43" s="20">
        <v>129</v>
      </c>
      <c r="H43" s="20"/>
      <c r="I43" s="20"/>
      <c r="J43" s="20"/>
      <c r="K43" s="30"/>
      <c r="L43" s="20">
        <v>150</v>
      </c>
      <c r="M43" s="20"/>
      <c r="N43" s="20"/>
      <c r="O43" s="20"/>
      <c r="P43" s="30"/>
      <c r="Q43" s="20">
        <v>2993</v>
      </c>
      <c r="R43" s="20"/>
      <c r="S43" s="20"/>
      <c r="T43" s="20"/>
      <c r="U43" s="30"/>
      <c r="V43" s="20">
        <v>716</v>
      </c>
      <c r="W43" s="20"/>
      <c r="X43" s="20"/>
      <c r="Y43" s="20"/>
      <c r="Z43" s="30"/>
      <c r="AA43" s="20">
        <f t="shared" si="0"/>
        <v>4176</v>
      </c>
      <c r="AB43" s="20"/>
      <c r="AC43" s="20"/>
      <c r="AD43" s="20"/>
      <c r="AE43" s="70"/>
    </row>
    <row r="44" spans="1:31">
      <c r="A44" s="14">
        <v>39417</v>
      </c>
      <c r="B44" s="26">
        <v>189</v>
      </c>
      <c r="C44" s="20"/>
      <c r="D44" s="20"/>
      <c r="E44" s="20"/>
      <c r="F44" s="30"/>
      <c r="G44" s="20">
        <v>145</v>
      </c>
      <c r="H44" s="20"/>
      <c r="I44" s="20"/>
      <c r="J44" s="20"/>
      <c r="K44" s="30"/>
      <c r="L44" s="20">
        <v>121</v>
      </c>
      <c r="M44" s="20"/>
      <c r="N44" s="20"/>
      <c r="O44" s="20"/>
      <c r="P44" s="30"/>
      <c r="Q44" s="20">
        <v>2315</v>
      </c>
      <c r="R44" s="20"/>
      <c r="S44" s="20"/>
      <c r="T44" s="20"/>
      <c r="U44" s="30"/>
      <c r="V44" s="20">
        <v>596</v>
      </c>
      <c r="W44" s="20"/>
      <c r="X44" s="20"/>
      <c r="Y44" s="20"/>
      <c r="Z44" s="30"/>
      <c r="AA44" s="20">
        <f t="shared" si="0"/>
        <v>3366</v>
      </c>
      <c r="AB44" s="20"/>
      <c r="AC44" s="20"/>
      <c r="AD44" s="20"/>
      <c r="AE44" s="70"/>
    </row>
    <row r="45" spans="1:31">
      <c r="A45" s="14">
        <v>39448</v>
      </c>
      <c r="B45" s="26">
        <v>172</v>
      </c>
      <c r="C45" s="20"/>
      <c r="D45" s="20"/>
      <c r="E45" s="20"/>
      <c r="F45" s="30"/>
      <c r="G45" s="20">
        <v>136</v>
      </c>
      <c r="H45" s="20"/>
      <c r="I45" s="20"/>
      <c r="J45" s="20"/>
      <c r="K45" s="30"/>
      <c r="L45" s="20">
        <v>100</v>
      </c>
      <c r="M45" s="20"/>
      <c r="N45" s="20"/>
      <c r="O45" s="20"/>
      <c r="P45" s="30"/>
      <c r="Q45" s="20">
        <v>2580</v>
      </c>
      <c r="R45" s="20"/>
      <c r="S45" s="20"/>
      <c r="T45" s="20"/>
      <c r="U45" s="30"/>
      <c r="V45" s="20">
        <v>557</v>
      </c>
      <c r="W45" s="20"/>
      <c r="X45" s="20"/>
      <c r="Y45" s="20"/>
      <c r="Z45" s="30"/>
      <c r="AA45" s="20">
        <f t="shared" si="0"/>
        <v>3545</v>
      </c>
      <c r="AB45" s="20"/>
      <c r="AC45" s="20"/>
      <c r="AD45" s="20"/>
      <c r="AE45" s="70"/>
    </row>
    <row r="46" spans="1:31">
      <c r="A46" s="14">
        <v>39479</v>
      </c>
      <c r="B46" s="26">
        <v>237</v>
      </c>
      <c r="C46" s="20"/>
      <c r="D46" s="20"/>
      <c r="E46" s="20"/>
      <c r="F46" s="30"/>
      <c r="G46" s="20">
        <v>152</v>
      </c>
      <c r="H46" s="20"/>
      <c r="I46" s="20"/>
      <c r="J46" s="20"/>
      <c r="K46" s="30"/>
      <c r="L46" s="20">
        <v>111</v>
      </c>
      <c r="M46" s="20"/>
      <c r="N46" s="20"/>
      <c r="O46" s="20"/>
      <c r="P46" s="30"/>
      <c r="Q46" s="20">
        <v>2920</v>
      </c>
      <c r="R46" s="20"/>
      <c r="S46" s="20"/>
      <c r="T46" s="20"/>
      <c r="U46" s="30"/>
      <c r="V46" s="20">
        <v>731</v>
      </c>
      <c r="W46" s="20"/>
      <c r="X46" s="20"/>
      <c r="Y46" s="20"/>
      <c r="Z46" s="30"/>
      <c r="AA46" s="20">
        <f t="shared" si="0"/>
        <v>4151</v>
      </c>
      <c r="AB46" s="20"/>
      <c r="AC46" s="20"/>
      <c r="AD46" s="20"/>
      <c r="AE46" s="70"/>
    </row>
    <row r="47" spans="1:31">
      <c r="A47" s="14">
        <v>39508</v>
      </c>
      <c r="B47" s="26">
        <v>227</v>
      </c>
      <c r="C47" s="20"/>
      <c r="D47" s="20"/>
      <c r="E47" s="20"/>
      <c r="F47" s="30"/>
      <c r="G47" s="20">
        <v>141</v>
      </c>
      <c r="H47" s="20"/>
      <c r="I47" s="20"/>
      <c r="J47" s="20"/>
      <c r="K47" s="30"/>
      <c r="L47" s="20">
        <v>114</v>
      </c>
      <c r="M47" s="20"/>
      <c r="N47" s="20"/>
      <c r="O47" s="20"/>
      <c r="P47" s="30"/>
      <c r="Q47" s="20">
        <v>2895</v>
      </c>
      <c r="R47" s="20"/>
      <c r="S47" s="20"/>
      <c r="T47" s="20"/>
      <c r="U47" s="30"/>
      <c r="V47" s="20">
        <v>731</v>
      </c>
      <c r="W47" s="20"/>
      <c r="X47" s="20"/>
      <c r="Y47" s="20"/>
      <c r="Z47" s="30"/>
      <c r="AA47" s="20">
        <f t="shared" si="0"/>
        <v>4108</v>
      </c>
      <c r="AB47" s="20"/>
      <c r="AC47" s="20"/>
      <c r="AD47" s="20"/>
      <c r="AE47" s="70"/>
    </row>
    <row r="48" spans="1:31">
      <c r="A48" s="14">
        <v>39539</v>
      </c>
      <c r="B48" s="26">
        <v>276</v>
      </c>
      <c r="C48" s="20"/>
      <c r="D48" s="20"/>
      <c r="E48" s="20"/>
      <c r="F48" s="30"/>
      <c r="G48" s="20">
        <v>209</v>
      </c>
      <c r="H48" s="20"/>
      <c r="I48" s="20"/>
      <c r="J48" s="20"/>
      <c r="K48" s="30"/>
      <c r="L48" s="20">
        <v>154</v>
      </c>
      <c r="M48" s="20"/>
      <c r="N48" s="20"/>
      <c r="O48" s="20"/>
      <c r="P48" s="30"/>
      <c r="Q48" s="20">
        <v>3288</v>
      </c>
      <c r="R48" s="20"/>
      <c r="S48" s="20"/>
      <c r="T48" s="20"/>
      <c r="U48" s="30"/>
      <c r="V48" s="20">
        <v>837</v>
      </c>
      <c r="W48" s="20"/>
      <c r="X48" s="20"/>
      <c r="Y48" s="20"/>
      <c r="Z48" s="30"/>
      <c r="AA48" s="20">
        <f t="shared" si="0"/>
        <v>4764</v>
      </c>
      <c r="AB48" s="20"/>
      <c r="AC48" s="20"/>
      <c r="AD48" s="20"/>
      <c r="AE48" s="70"/>
    </row>
    <row r="49" spans="1:31">
      <c r="A49" s="14">
        <v>39569</v>
      </c>
      <c r="B49" s="26">
        <v>264</v>
      </c>
      <c r="C49" s="20"/>
      <c r="D49" s="20"/>
      <c r="E49" s="20"/>
      <c r="F49" s="30"/>
      <c r="G49" s="20">
        <v>214</v>
      </c>
      <c r="H49" s="20"/>
      <c r="I49" s="20"/>
      <c r="J49" s="20"/>
      <c r="K49" s="30"/>
      <c r="L49" s="20">
        <v>175</v>
      </c>
      <c r="M49" s="20"/>
      <c r="N49" s="20"/>
      <c r="O49" s="20"/>
      <c r="P49" s="30"/>
      <c r="Q49" s="20">
        <v>3305</v>
      </c>
      <c r="R49" s="20"/>
      <c r="S49" s="20"/>
      <c r="T49" s="20"/>
      <c r="U49" s="30"/>
      <c r="V49" s="20">
        <v>764</v>
      </c>
      <c r="W49" s="20"/>
      <c r="X49" s="20"/>
      <c r="Y49" s="20"/>
      <c r="Z49" s="30"/>
      <c r="AA49" s="20">
        <f t="shared" si="0"/>
        <v>4722</v>
      </c>
      <c r="AB49" s="20"/>
      <c r="AC49" s="20"/>
      <c r="AD49" s="20"/>
      <c r="AE49" s="70"/>
    </row>
    <row r="50" spans="1:31">
      <c r="A50" s="14">
        <v>39600</v>
      </c>
      <c r="B50" s="26">
        <v>272</v>
      </c>
      <c r="C50" s="20"/>
      <c r="D50" s="20"/>
      <c r="E50" s="20"/>
      <c r="F50" s="30"/>
      <c r="G50" s="20">
        <v>224</v>
      </c>
      <c r="H50" s="20"/>
      <c r="I50" s="20"/>
      <c r="J50" s="20"/>
      <c r="K50" s="30"/>
      <c r="L50" s="20">
        <v>202</v>
      </c>
      <c r="M50" s="20"/>
      <c r="N50" s="20"/>
      <c r="O50" s="20"/>
      <c r="P50" s="30"/>
      <c r="Q50" s="20">
        <v>3289</v>
      </c>
      <c r="R50" s="20"/>
      <c r="S50" s="20"/>
      <c r="T50" s="20"/>
      <c r="U50" s="30"/>
      <c r="V50" s="20">
        <v>799</v>
      </c>
      <c r="W50" s="20"/>
      <c r="X50" s="20"/>
      <c r="Y50" s="20"/>
      <c r="Z50" s="30"/>
      <c r="AA50" s="20">
        <f t="shared" si="0"/>
        <v>4786</v>
      </c>
      <c r="AB50" s="20"/>
      <c r="AC50" s="20"/>
      <c r="AD50" s="20"/>
      <c r="AE50" s="70"/>
    </row>
    <row r="51" spans="1:31">
      <c r="A51" s="14">
        <v>39630</v>
      </c>
      <c r="B51" s="26">
        <v>318</v>
      </c>
      <c r="C51" s="20"/>
      <c r="D51" s="20"/>
      <c r="E51" s="20"/>
      <c r="F51" s="30"/>
      <c r="G51" s="20">
        <v>287</v>
      </c>
      <c r="H51" s="20"/>
      <c r="I51" s="20"/>
      <c r="J51" s="20"/>
      <c r="K51" s="30"/>
      <c r="L51" s="20">
        <v>214</v>
      </c>
      <c r="M51" s="20"/>
      <c r="N51" s="20"/>
      <c r="O51" s="20"/>
      <c r="P51" s="30"/>
      <c r="Q51" s="20">
        <v>3547</v>
      </c>
      <c r="R51" s="20"/>
      <c r="S51" s="20"/>
      <c r="T51" s="20"/>
      <c r="U51" s="30"/>
      <c r="V51" s="20">
        <v>883</v>
      </c>
      <c r="W51" s="20"/>
      <c r="X51" s="20"/>
      <c r="Y51" s="20"/>
      <c r="Z51" s="30"/>
      <c r="AA51" s="20">
        <f t="shared" si="0"/>
        <v>5249</v>
      </c>
      <c r="AB51" s="20"/>
      <c r="AC51" s="20"/>
      <c r="AD51" s="20"/>
      <c r="AE51" s="70"/>
    </row>
    <row r="52" spans="1:31">
      <c r="A52" s="14">
        <v>39661</v>
      </c>
      <c r="B52" s="26">
        <v>261</v>
      </c>
      <c r="C52" s="20"/>
      <c r="D52" s="20"/>
      <c r="E52" s="20"/>
      <c r="F52" s="30"/>
      <c r="G52" s="20">
        <v>267</v>
      </c>
      <c r="H52" s="20"/>
      <c r="I52" s="20"/>
      <c r="J52" s="20"/>
      <c r="K52" s="30"/>
      <c r="L52" s="20">
        <v>194</v>
      </c>
      <c r="M52" s="20"/>
      <c r="N52" s="20"/>
      <c r="O52" s="20"/>
      <c r="P52" s="30"/>
      <c r="Q52" s="20">
        <v>3075</v>
      </c>
      <c r="R52" s="20"/>
      <c r="S52" s="20"/>
      <c r="T52" s="20"/>
      <c r="U52" s="30"/>
      <c r="V52" s="20">
        <v>742</v>
      </c>
      <c r="W52" s="20"/>
      <c r="X52" s="20"/>
      <c r="Y52" s="20"/>
      <c r="Z52" s="30"/>
      <c r="AA52" s="20">
        <f t="shared" si="0"/>
        <v>4539</v>
      </c>
      <c r="AB52" s="20"/>
      <c r="AC52" s="20"/>
      <c r="AD52" s="20"/>
      <c r="AE52" s="70"/>
    </row>
    <row r="53" spans="1:31">
      <c r="A53" s="14">
        <v>39692</v>
      </c>
      <c r="B53" s="26">
        <v>321</v>
      </c>
      <c r="C53" s="20"/>
      <c r="D53" s="20"/>
      <c r="E53" s="20"/>
      <c r="F53" s="30"/>
      <c r="G53" s="20">
        <v>272</v>
      </c>
      <c r="H53" s="20"/>
      <c r="I53" s="20"/>
      <c r="J53" s="20"/>
      <c r="K53" s="30"/>
      <c r="L53" s="20">
        <v>194</v>
      </c>
      <c r="M53" s="20"/>
      <c r="N53" s="20"/>
      <c r="O53" s="20"/>
      <c r="P53" s="30"/>
      <c r="Q53" s="20">
        <v>3344</v>
      </c>
      <c r="R53" s="20"/>
      <c r="S53" s="20"/>
      <c r="T53" s="20"/>
      <c r="U53" s="30"/>
      <c r="V53" s="20">
        <v>807</v>
      </c>
      <c r="W53" s="20"/>
      <c r="X53" s="20"/>
      <c r="Y53" s="20"/>
      <c r="Z53" s="30"/>
      <c r="AA53" s="20">
        <f t="shared" si="0"/>
        <v>4938</v>
      </c>
      <c r="AB53" s="20"/>
      <c r="AC53" s="20"/>
      <c r="AD53" s="20"/>
      <c r="AE53" s="70"/>
    </row>
    <row r="54" spans="1:31">
      <c r="A54" s="14">
        <v>39722</v>
      </c>
      <c r="B54" s="26">
        <v>237</v>
      </c>
      <c r="C54" s="20"/>
      <c r="D54" s="20"/>
      <c r="E54" s="20"/>
      <c r="F54" s="30"/>
      <c r="G54" s="20">
        <v>264</v>
      </c>
      <c r="H54" s="20"/>
      <c r="I54" s="20"/>
      <c r="J54" s="20"/>
      <c r="K54" s="30"/>
      <c r="L54" s="20">
        <v>205</v>
      </c>
      <c r="M54" s="20"/>
      <c r="N54" s="20"/>
      <c r="O54" s="20"/>
      <c r="P54" s="30"/>
      <c r="Q54" s="20">
        <v>3294</v>
      </c>
      <c r="R54" s="20"/>
      <c r="S54" s="20"/>
      <c r="T54" s="20"/>
      <c r="U54" s="30"/>
      <c r="V54" s="20">
        <v>766</v>
      </c>
      <c r="W54" s="20"/>
      <c r="X54" s="20"/>
      <c r="Y54" s="20"/>
      <c r="Z54" s="30"/>
      <c r="AA54" s="20">
        <f t="shared" si="0"/>
        <v>4766</v>
      </c>
      <c r="AB54" s="20"/>
      <c r="AC54" s="20"/>
      <c r="AD54" s="20"/>
      <c r="AE54" s="70"/>
    </row>
    <row r="55" spans="1:31">
      <c r="A55" s="14">
        <v>39753</v>
      </c>
      <c r="B55" s="26">
        <v>244</v>
      </c>
      <c r="C55" s="20"/>
      <c r="D55" s="20"/>
      <c r="E55" s="20"/>
      <c r="F55" s="30"/>
      <c r="G55" s="20">
        <v>237</v>
      </c>
      <c r="H55" s="20"/>
      <c r="I55" s="20"/>
      <c r="J55" s="20"/>
      <c r="K55" s="30"/>
      <c r="L55" s="20">
        <v>211</v>
      </c>
      <c r="M55" s="20"/>
      <c r="N55" s="20"/>
      <c r="O55" s="20"/>
      <c r="P55" s="30"/>
      <c r="Q55" s="20">
        <v>3083</v>
      </c>
      <c r="R55" s="20"/>
      <c r="S55" s="20"/>
      <c r="T55" s="20"/>
      <c r="U55" s="30"/>
      <c r="V55" s="20">
        <v>753</v>
      </c>
      <c r="W55" s="20"/>
      <c r="X55" s="20"/>
      <c r="Y55" s="20"/>
      <c r="Z55" s="30"/>
      <c r="AA55" s="20">
        <f t="shared" si="0"/>
        <v>4528</v>
      </c>
      <c r="AB55" s="20"/>
      <c r="AC55" s="20"/>
      <c r="AD55" s="20"/>
      <c r="AE55" s="70"/>
    </row>
    <row r="56" spans="1:31">
      <c r="A56" s="14">
        <v>39783</v>
      </c>
      <c r="B56" s="26">
        <v>266</v>
      </c>
      <c r="C56" s="20"/>
      <c r="D56" s="20"/>
      <c r="E56" s="20"/>
      <c r="F56" s="30"/>
      <c r="G56" s="20">
        <v>259</v>
      </c>
      <c r="H56" s="20"/>
      <c r="I56" s="20"/>
      <c r="J56" s="20"/>
      <c r="K56" s="30"/>
      <c r="L56" s="20">
        <v>213</v>
      </c>
      <c r="M56" s="20"/>
      <c r="N56" s="20"/>
      <c r="O56" s="20"/>
      <c r="P56" s="30"/>
      <c r="Q56" s="20">
        <v>3031</v>
      </c>
      <c r="R56" s="20"/>
      <c r="S56" s="20"/>
      <c r="T56" s="20"/>
      <c r="U56" s="30"/>
      <c r="V56" s="20">
        <v>745</v>
      </c>
      <c r="W56" s="20"/>
      <c r="X56" s="20"/>
      <c r="Y56" s="20"/>
      <c r="Z56" s="30"/>
      <c r="AA56" s="20">
        <f t="shared" si="0"/>
        <v>4514</v>
      </c>
      <c r="AB56" s="20"/>
      <c r="AC56" s="20"/>
      <c r="AD56" s="20"/>
      <c r="AE56" s="70"/>
    </row>
    <row r="57" spans="1:31">
      <c r="A57" s="14">
        <v>39814</v>
      </c>
      <c r="B57" s="26">
        <v>166</v>
      </c>
      <c r="C57" s="20"/>
      <c r="D57" s="20"/>
      <c r="E57" s="20"/>
      <c r="F57" s="30"/>
      <c r="G57" s="20">
        <v>182</v>
      </c>
      <c r="H57" s="20"/>
      <c r="I57" s="20"/>
      <c r="J57" s="20"/>
      <c r="K57" s="30"/>
      <c r="L57" s="20">
        <v>127</v>
      </c>
      <c r="M57" s="20"/>
      <c r="N57" s="20"/>
      <c r="O57" s="20"/>
      <c r="P57" s="30"/>
      <c r="Q57" s="20">
        <v>2784</v>
      </c>
      <c r="R57" s="20"/>
      <c r="S57" s="20"/>
      <c r="T57" s="20"/>
      <c r="U57" s="30"/>
      <c r="V57" s="20">
        <v>697</v>
      </c>
      <c r="W57" s="20"/>
      <c r="X57" s="20"/>
      <c r="Y57" s="20"/>
      <c r="Z57" s="30"/>
      <c r="AA57" s="20">
        <f t="shared" si="0"/>
        <v>3956</v>
      </c>
      <c r="AB57" s="20"/>
      <c r="AC57" s="20"/>
      <c r="AD57" s="20"/>
      <c r="AE57" s="70"/>
    </row>
    <row r="58" spans="1:31">
      <c r="A58" s="14">
        <v>39845</v>
      </c>
      <c r="B58" s="26">
        <v>270</v>
      </c>
      <c r="C58" s="20"/>
      <c r="D58" s="20"/>
      <c r="E58" s="20"/>
      <c r="F58" s="30"/>
      <c r="G58" s="20">
        <v>225</v>
      </c>
      <c r="H58" s="20"/>
      <c r="I58" s="20"/>
      <c r="J58" s="20"/>
      <c r="K58" s="30"/>
      <c r="L58" s="20">
        <v>186</v>
      </c>
      <c r="M58" s="20"/>
      <c r="N58" s="20"/>
      <c r="O58" s="20"/>
      <c r="P58" s="30"/>
      <c r="Q58" s="20">
        <v>3498</v>
      </c>
      <c r="R58" s="20"/>
      <c r="S58" s="20"/>
      <c r="T58" s="20"/>
      <c r="U58" s="30"/>
      <c r="V58" s="20">
        <v>845</v>
      </c>
      <c r="W58" s="20"/>
      <c r="X58" s="20"/>
      <c r="Y58" s="20"/>
      <c r="Z58" s="30"/>
      <c r="AA58" s="20">
        <f t="shared" si="0"/>
        <v>5024</v>
      </c>
      <c r="AB58" s="20"/>
      <c r="AC58" s="20"/>
      <c r="AD58" s="20"/>
      <c r="AE58" s="70"/>
    </row>
    <row r="59" spans="1:31">
      <c r="A59" s="14">
        <v>39873</v>
      </c>
      <c r="B59" s="26">
        <v>248</v>
      </c>
      <c r="C59" s="20"/>
      <c r="D59" s="20"/>
      <c r="E59" s="20"/>
      <c r="F59" s="30"/>
      <c r="G59" s="20">
        <v>254</v>
      </c>
      <c r="H59" s="20"/>
      <c r="I59" s="20"/>
      <c r="J59" s="20"/>
      <c r="K59" s="30"/>
      <c r="L59" s="20">
        <v>213</v>
      </c>
      <c r="M59" s="20"/>
      <c r="N59" s="20"/>
      <c r="O59" s="20"/>
      <c r="P59" s="30"/>
      <c r="Q59" s="20">
        <v>3550</v>
      </c>
      <c r="R59" s="20"/>
      <c r="S59" s="20"/>
      <c r="T59" s="20"/>
      <c r="U59" s="30"/>
      <c r="V59" s="20">
        <v>884</v>
      </c>
      <c r="W59" s="20"/>
      <c r="X59" s="20"/>
      <c r="Y59" s="20"/>
      <c r="Z59" s="30"/>
      <c r="AA59" s="20">
        <f t="shared" si="0"/>
        <v>5149</v>
      </c>
      <c r="AB59" s="20"/>
      <c r="AC59" s="20"/>
      <c r="AD59" s="20"/>
      <c r="AE59" s="70"/>
    </row>
    <row r="60" spans="1:31">
      <c r="A60" s="14">
        <v>39904</v>
      </c>
      <c r="B60" s="26">
        <v>229</v>
      </c>
      <c r="C60" s="20"/>
      <c r="D60" s="20"/>
      <c r="E60" s="20"/>
      <c r="F60" s="30"/>
      <c r="G60" s="20">
        <v>286</v>
      </c>
      <c r="H60" s="20"/>
      <c r="I60" s="20"/>
      <c r="J60" s="20"/>
      <c r="K60" s="30"/>
      <c r="L60" s="20">
        <v>242</v>
      </c>
      <c r="M60" s="20"/>
      <c r="N60" s="20"/>
      <c r="O60" s="20"/>
      <c r="P60" s="30"/>
      <c r="Q60" s="20">
        <v>3684</v>
      </c>
      <c r="R60" s="20"/>
      <c r="S60" s="20"/>
      <c r="T60" s="20"/>
      <c r="U60" s="30"/>
      <c r="V60" s="20">
        <v>790</v>
      </c>
      <c r="W60" s="20"/>
      <c r="X60" s="20"/>
      <c r="Y60" s="20"/>
      <c r="Z60" s="30"/>
      <c r="AA60" s="20">
        <f t="shared" si="0"/>
        <v>5231</v>
      </c>
      <c r="AB60" s="20"/>
      <c r="AC60" s="20"/>
      <c r="AD60" s="20"/>
      <c r="AE60" s="70"/>
    </row>
    <row r="61" spans="1:31">
      <c r="A61" s="14">
        <v>39934</v>
      </c>
      <c r="B61" s="26">
        <v>292</v>
      </c>
      <c r="C61" s="20"/>
      <c r="D61" s="20"/>
      <c r="E61" s="20"/>
      <c r="F61" s="30"/>
      <c r="G61" s="20">
        <v>295</v>
      </c>
      <c r="H61" s="20"/>
      <c r="I61" s="20"/>
      <c r="J61" s="20"/>
      <c r="K61" s="30"/>
      <c r="L61" s="20">
        <v>218</v>
      </c>
      <c r="M61" s="20"/>
      <c r="N61" s="20"/>
      <c r="O61" s="20"/>
      <c r="P61" s="30"/>
      <c r="Q61" s="20">
        <v>3724</v>
      </c>
      <c r="R61" s="20"/>
      <c r="S61" s="20"/>
      <c r="T61" s="20"/>
      <c r="U61" s="30"/>
      <c r="V61" s="20">
        <v>892</v>
      </c>
      <c r="W61" s="20"/>
      <c r="X61" s="20"/>
      <c r="Y61" s="20"/>
      <c r="Z61" s="30"/>
      <c r="AA61" s="20">
        <f t="shared" si="0"/>
        <v>5421</v>
      </c>
      <c r="AB61" s="20"/>
      <c r="AC61" s="20"/>
      <c r="AD61" s="20"/>
      <c r="AE61" s="70"/>
    </row>
    <row r="62" spans="1:31">
      <c r="A62" s="14">
        <v>39965</v>
      </c>
      <c r="B62" s="26">
        <v>303</v>
      </c>
      <c r="C62" s="20"/>
      <c r="D62" s="20"/>
      <c r="E62" s="20"/>
      <c r="F62" s="30"/>
      <c r="G62" s="20">
        <v>365</v>
      </c>
      <c r="H62" s="20"/>
      <c r="I62" s="20"/>
      <c r="J62" s="20"/>
      <c r="K62" s="30"/>
      <c r="L62" s="20">
        <v>242</v>
      </c>
      <c r="M62" s="20"/>
      <c r="N62" s="20"/>
      <c r="O62" s="20"/>
      <c r="P62" s="30"/>
      <c r="Q62" s="20">
        <v>3768</v>
      </c>
      <c r="R62" s="20"/>
      <c r="S62" s="20"/>
      <c r="T62" s="20"/>
      <c r="U62" s="30"/>
      <c r="V62" s="20">
        <v>863</v>
      </c>
      <c r="W62" s="20"/>
      <c r="X62" s="20"/>
      <c r="Y62" s="20"/>
      <c r="Z62" s="30"/>
      <c r="AA62" s="20">
        <f t="shared" si="0"/>
        <v>5541</v>
      </c>
      <c r="AB62" s="20"/>
      <c r="AC62" s="20"/>
      <c r="AD62" s="20"/>
      <c r="AE62" s="70"/>
    </row>
    <row r="63" spans="1:31">
      <c r="A63" s="14">
        <v>39995</v>
      </c>
      <c r="B63" s="26">
        <v>298</v>
      </c>
      <c r="C63" s="20"/>
      <c r="D63" s="20"/>
      <c r="E63" s="20"/>
      <c r="F63" s="30"/>
      <c r="G63" s="20">
        <v>365</v>
      </c>
      <c r="H63" s="20"/>
      <c r="I63" s="20"/>
      <c r="J63" s="20"/>
      <c r="K63" s="30"/>
      <c r="L63" s="20">
        <v>257</v>
      </c>
      <c r="M63" s="20"/>
      <c r="N63" s="20"/>
      <c r="O63" s="20"/>
      <c r="P63" s="30"/>
      <c r="Q63" s="20">
        <v>3984</v>
      </c>
      <c r="R63" s="20"/>
      <c r="S63" s="20"/>
      <c r="T63" s="20"/>
      <c r="U63" s="30"/>
      <c r="V63" s="20">
        <v>976</v>
      </c>
      <c r="W63" s="20"/>
      <c r="X63" s="20"/>
      <c r="Y63" s="20"/>
      <c r="Z63" s="30"/>
      <c r="AA63" s="20">
        <f t="shared" si="0"/>
        <v>5880</v>
      </c>
      <c r="AB63" s="20"/>
      <c r="AC63" s="20"/>
      <c r="AD63" s="20"/>
      <c r="AE63" s="70"/>
    </row>
    <row r="64" spans="1:31">
      <c r="A64" s="14">
        <v>40026</v>
      </c>
      <c r="B64" s="26">
        <v>271</v>
      </c>
      <c r="C64" s="20"/>
      <c r="D64" s="20"/>
      <c r="E64" s="20"/>
      <c r="F64" s="30"/>
      <c r="G64" s="20">
        <v>381</v>
      </c>
      <c r="H64" s="20"/>
      <c r="I64" s="20"/>
      <c r="J64" s="20"/>
      <c r="K64" s="30"/>
      <c r="L64" s="20">
        <v>230</v>
      </c>
      <c r="M64" s="20"/>
      <c r="N64" s="20"/>
      <c r="O64" s="20"/>
      <c r="P64" s="30"/>
      <c r="Q64" s="20">
        <v>3828</v>
      </c>
      <c r="R64" s="20"/>
      <c r="S64" s="20"/>
      <c r="T64" s="20"/>
      <c r="U64" s="30"/>
      <c r="V64" s="20">
        <v>830</v>
      </c>
      <c r="W64" s="20"/>
      <c r="X64" s="20"/>
      <c r="Y64" s="20"/>
      <c r="Z64" s="30"/>
      <c r="AA64" s="20">
        <f t="shared" si="0"/>
        <v>5540</v>
      </c>
      <c r="AB64" s="20"/>
      <c r="AC64" s="20"/>
      <c r="AD64" s="20"/>
      <c r="AE64" s="70"/>
    </row>
    <row r="65" spans="1:31">
      <c r="A65" s="14">
        <v>40057</v>
      </c>
      <c r="B65" s="26">
        <v>286</v>
      </c>
      <c r="C65" s="20"/>
      <c r="D65" s="20"/>
      <c r="E65" s="20"/>
      <c r="F65" s="30"/>
      <c r="G65" s="20">
        <v>367</v>
      </c>
      <c r="H65" s="20"/>
      <c r="I65" s="20"/>
      <c r="J65" s="20"/>
      <c r="K65" s="30"/>
      <c r="L65" s="20">
        <v>235</v>
      </c>
      <c r="M65" s="20"/>
      <c r="N65" s="20"/>
      <c r="O65" s="20"/>
      <c r="P65" s="30"/>
      <c r="Q65" s="20">
        <v>3940</v>
      </c>
      <c r="R65" s="20"/>
      <c r="S65" s="20"/>
      <c r="T65" s="20"/>
      <c r="U65" s="30"/>
      <c r="V65" s="20">
        <v>906</v>
      </c>
      <c r="W65" s="20"/>
      <c r="X65" s="20"/>
      <c r="Y65" s="20"/>
      <c r="Z65" s="30"/>
      <c r="AA65" s="20">
        <f t="shared" si="0"/>
        <v>5734</v>
      </c>
      <c r="AB65" s="20"/>
      <c r="AC65" s="20"/>
      <c r="AD65" s="20"/>
      <c r="AE65" s="70"/>
    </row>
    <row r="66" spans="1:31">
      <c r="A66" s="14">
        <v>40087</v>
      </c>
      <c r="B66" s="26">
        <v>274</v>
      </c>
      <c r="C66" s="20"/>
      <c r="D66" s="20"/>
      <c r="E66" s="20"/>
      <c r="F66" s="30"/>
      <c r="G66" s="20">
        <v>353</v>
      </c>
      <c r="H66" s="20"/>
      <c r="I66" s="20"/>
      <c r="J66" s="20"/>
      <c r="K66" s="30"/>
      <c r="L66" s="20">
        <v>211</v>
      </c>
      <c r="M66" s="20"/>
      <c r="N66" s="20"/>
      <c r="O66" s="20"/>
      <c r="P66" s="30"/>
      <c r="Q66" s="20">
        <v>3643</v>
      </c>
      <c r="R66" s="20"/>
      <c r="S66" s="20"/>
      <c r="T66" s="20"/>
      <c r="U66" s="30"/>
      <c r="V66" s="20">
        <v>904</v>
      </c>
      <c r="W66" s="20"/>
      <c r="X66" s="20"/>
      <c r="Y66" s="20"/>
      <c r="Z66" s="30"/>
      <c r="AA66" s="20">
        <f t="shared" si="0"/>
        <v>5385</v>
      </c>
      <c r="AB66" s="20"/>
      <c r="AC66" s="20"/>
      <c r="AD66" s="20"/>
      <c r="AE66" s="70"/>
    </row>
    <row r="67" spans="1:31">
      <c r="A67" s="14">
        <v>40118</v>
      </c>
      <c r="B67" s="26">
        <v>303</v>
      </c>
      <c r="C67" s="20"/>
      <c r="D67" s="20"/>
      <c r="E67" s="20"/>
      <c r="F67" s="30"/>
      <c r="G67" s="20">
        <v>393</v>
      </c>
      <c r="H67" s="20"/>
      <c r="I67" s="20"/>
      <c r="J67" s="20"/>
      <c r="K67" s="30"/>
      <c r="L67" s="20">
        <v>223</v>
      </c>
      <c r="M67" s="20"/>
      <c r="N67" s="20"/>
      <c r="O67" s="20"/>
      <c r="P67" s="30"/>
      <c r="Q67" s="20">
        <v>3796</v>
      </c>
      <c r="R67" s="20"/>
      <c r="S67" s="20"/>
      <c r="T67" s="20"/>
      <c r="U67" s="30"/>
      <c r="V67" s="20">
        <v>965</v>
      </c>
      <c r="W67" s="20"/>
      <c r="X67" s="20"/>
      <c r="Y67" s="20"/>
      <c r="Z67" s="30"/>
      <c r="AA67" s="20">
        <f t="shared" ref="AA67:AA130" si="1">B67+G67+L67+Q67+V67</f>
        <v>5680</v>
      </c>
      <c r="AB67" s="20"/>
      <c r="AC67" s="20"/>
      <c r="AD67" s="20"/>
      <c r="AE67" s="70"/>
    </row>
    <row r="68" spans="1:31">
      <c r="A68" s="14">
        <v>40148</v>
      </c>
      <c r="B68" s="26">
        <v>282</v>
      </c>
      <c r="C68" s="20"/>
      <c r="D68" s="20"/>
      <c r="E68" s="20"/>
      <c r="F68" s="30"/>
      <c r="G68" s="20">
        <v>392</v>
      </c>
      <c r="H68" s="20"/>
      <c r="I68" s="20"/>
      <c r="J68" s="20"/>
      <c r="K68" s="30"/>
      <c r="L68" s="20">
        <v>232</v>
      </c>
      <c r="M68" s="20"/>
      <c r="N68" s="20"/>
      <c r="O68" s="20"/>
      <c r="P68" s="30"/>
      <c r="Q68" s="20">
        <v>3318</v>
      </c>
      <c r="R68" s="20"/>
      <c r="S68" s="20"/>
      <c r="T68" s="20"/>
      <c r="U68" s="30"/>
      <c r="V68" s="20">
        <v>818</v>
      </c>
      <c r="W68" s="20"/>
      <c r="X68" s="20"/>
      <c r="Y68" s="20"/>
      <c r="Z68" s="30"/>
      <c r="AA68" s="20">
        <f t="shared" si="1"/>
        <v>5042</v>
      </c>
      <c r="AB68" s="20"/>
      <c r="AC68" s="20"/>
      <c r="AD68" s="20"/>
      <c r="AE68" s="70"/>
    </row>
    <row r="69" spans="1:31">
      <c r="A69" s="14">
        <v>40179</v>
      </c>
      <c r="B69" s="26">
        <v>192</v>
      </c>
      <c r="C69" s="20"/>
      <c r="D69" s="20"/>
      <c r="E69" s="20"/>
      <c r="F69" s="30"/>
      <c r="G69" s="20">
        <v>265</v>
      </c>
      <c r="H69" s="20"/>
      <c r="I69" s="20"/>
      <c r="J69" s="20"/>
      <c r="K69" s="30"/>
      <c r="L69" s="20">
        <v>169</v>
      </c>
      <c r="M69" s="20"/>
      <c r="N69" s="20"/>
      <c r="O69" s="20"/>
      <c r="P69" s="30"/>
      <c r="Q69" s="20">
        <v>2753</v>
      </c>
      <c r="R69" s="20"/>
      <c r="S69" s="20"/>
      <c r="T69" s="20"/>
      <c r="U69" s="30"/>
      <c r="V69" s="20">
        <v>666</v>
      </c>
      <c r="W69" s="20"/>
      <c r="X69" s="20"/>
      <c r="Y69" s="20"/>
      <c r="Z69" s="30"/>
      <c r="AA69" s="20">
        <f t="shared" si="1"/>
        <v>4045</v>
      </c>
      <c r="AB69" s="20"/>
      <c r="AC69" s="20"/>
      <c r="AD69" s="20"/>
      <c r="AE69" s="70"/>
    </row>
    <row r="70" spans="1:31">
      <c r="A70" s="14">
        <v>40210</v>
      </c>
      <c r="B70" s="26">
        <v>258</v>
      </c>
      <c r="C70" s="20"/>
      <c r="D70" s="20"/>
      <c r="E70" s="20"/>
      <c r="F70" s="30"/>
      <c r="G70" s="20">
        <v>335</v>
      </c>
      <c r="H70" s="20"/>
      <c r="I70" s="20"/>
      <c r="J70" s="20"/>
      <c r="K70" s="30"/>
      <c r="L70" s="20">
        <v>183</v>
      </c>
      <c r="M70" s="20"/>
      <c r="N70" s="20"/>
      <c r="O70" s="20"/>
      <c r="P70" s="30"/>
      <c r="Q70" s="20">
        <v>3456</v>
      </c>
      <c r="R70" s="20"/>
      <c r="S70" s="20"/>
      <c r="T70" s="20"/>
      <c r="U70" s="30"/>
      <c r="V70" s="20">
        <v>880</v>
      </c>
      <c r="W70" s="20"/>
      <c r="X70" s="20"/>
      <c r="Y70" s="20"/>
      <c r="Z70" s="30"/>
      <c r="AA70" s="20">
        <f t="shared" si="1"/>
        <v>5112</v>
      </c>
      <c r="AB70" s="20"/>
      <c r="AC70" s="20"/>
      <c r="AD70" s="20"/>
      <c r="AE70" s="70"/>
    </row>
    <row r="71" spans="1:31">
      <c r="A71" s="14">
        <v>40238</v>
      </c>
      <c r="B71" s="26">
        <v>340</v>
      </c>
      <c r="C71" s="20"/>
      <c r="D71" s="20"/>
      <c r="E71" s="20"/>
      <c r="F71" s="30"/>
      <c r="G71" s="20">
        <v>468</v>
      </c>
      <c r="H71" s="20"/>
      <c r="I71" s="20"/>
      <c r="J71" s="20"/>
      <c r="K71" s="30"/>
      <c r="L71" s="20">
        <v>265</v>
      </c>
      <c r="M71" s="20"/>
      <c r="N71" s="20"/>
      <c r="O71" s="20"/>
      <c r="P71" s="30"/>
      <c r="Q71" s="20">
        <v>4253</v>
      </c>
      <c r="R71" s="20"/>
      <c r="S71" s="20"/>
      <c r="T71" s="20"/>
      <c r="U71" s="30"/>
      <c r="V71" s="20">
        <v>1051</v>
      </c>
      <c r="W71" s="20"/>
      <c r="X71" s="20"/>
      <c r="Y71" s="20"/>
      <c r="Z71" s="30"/>
      <c r="AA71" s="20">
        <f t="shared" si="1"/>
        <v>6377</v>
      </c>
      <c r="AB71" s="20"/>
      <c r="AC71" s="20"/>
      <c r="AD71" s="20"/>
      <c r="AE71" s="70"/>
    </row>
    <row r="72" spans="1:31">
      <c r="A72" s="14">
        <v>40269</v>
      </c>
      <c r="B72" s="26">
        <v>283</v>
      </c>
      <c r="C72" s="20"/>
      <c r="D72" s="20"/>
      <c r="E72" s="20"/>
      <c r="F72" s="30"/>
      <c r="G72" s="20">
        <v>386</v>
      </c>
      <c r="H72" s="20"/>
      <c r="I72" s="20"/>
      <c r="J72" s="20"/>
      <c r="K72" s="30"/>
      <c r="L72" s="20">
        <v>220</v>
      </c>
      <c r="M72" s="20"/>
      <c r="N72" s="20"/>
      <c r="O72" s="20"/>
      <c r="P72" s="30"/>
      <c r="Q72" s="20">
        <v>3391</v>
      </c>
      <c r="R72" s="20"/>
      <c r="S72" s="20"/>
      <c r="T72" s="20"/>
      <c r="U72" s="30"/>
      <c r="V72" s="20">
        <v>896</v>
      </c>
      <c r="W72" s="20"/>
      <c r="X72" s="20"/>
      <c r="Y72" s="20"/>
      <c r="Z72" s="30"/>
      <c r="AA72" s="20">
        <f t="shared" si="1"/>
        <v>5176</v>
      </c>
      <c r="AB72" s="20"/>
      <c r="AC72" s="20"/>
      <c r="AD72" s="20"/>
      <c r="AE72" s="70"/>
    </row>
    <row r="73" spans="1:31">
      <c r="A73" s="14">
        <v>40299</v>
      </c>
      <c r="B73" s="26">
        <v>337</v>
      </c>
      <c r="C73" s="20"/>
      <c r="D73" s="20"/>
      <c r="E73" s="20"/>
      <c r="F73" s="30"/>
      <c r="G73" s="20">
        <v>489</v>
      </c>
      <c r="H73" s="20"/>
      <c r="I73" s="20"/>
      <c r="J73" s="20"/>
      <c r="K73" s="30"/>
      <c r="L73" s="20">
        <v>261</v>
      </c>
      <c r="M73" s="20"/>
      <c r="N73" s="20"/>
      <c r="O73" s="20"/>
      <c r="P73" s="30"/>
      <c r="Q73" s="20">
        <v>3586</v>
      </c>
      <c r="R73" s="20"/>
      <c r="S73" s="20"/>
      <c r="T73" s="20"/>
      <c r="U73" s="30"/>
      <c r="V73" s="20">
        <v>944</v>
      </c>
      <c r="W73" s="20"/>
      <c r="X73" s="20"/>
      <c r="Y73" s="20"/>
      <c r="Z73" s="30"/>
      <c r="AA73" s="20">
        <f t="shared" si="1"/>
        <v>5617</v>
      </c>
      <c r="AB73" s="20"/>
      <c r="AC73" s="20"/>
      <c r="AD73" s="20"/>
      <c r="AE73" s="70"/>
    </row>
    <row r="74" spans="1:31">
      <c r="A74" s="14">
        <v>40330</v>
      </c>
      <c r="B74" s="26">
        <v>361</v>
      </c>
      <c r="C74" s="20"/>
      <c r="D74" s="20"/>
      <c r="E74" s="20"/>
      <c r="F74" s="30"/>
      <c r="G74" s="20">
        <v>496</v>
      </c>
      <c r="H74" s="20"/>
      <c r="I74" s="20"/>
      <c r="J74" s="20"/>
      <c r="K74" s="30"/>
      <c r="L74" s="20">
        <v>246</v>
      </c>
      <c r="M74" s="20"/>
      <c r="N74" s="20"/>
      <c r="O74" s="20"/>
      <c r="P74" s="30"/>
      <c r="Q74" s="20">
        <v>3970</v>
      </c>
      <c r="R74" s="20"/>
      <c r="S74" s="20"/>
      <c r="T74" s="20"/>
      <c r="U74" s="30"/>
      <c r="V74" s="20">
        <v>970</v>
      </c>
      <c r="W74" s="20"/>
      <c r="X74" s="20"/>
      <c r="Y74" s="20"/>
      <c r="Z74" s="30"/>
      <c r="AA74" s="20">
        <f t="shared" si="1"/>
        <v>6043</v>
      </c>
      <c r="AB74" s="20"/>
      <c r="AC74" s="20"/>
      <c r="AD74" s="20"/>
      <c r="AE74" s="70"/>
    </row>
    <row r="75" spans="1:31">
      <c r="A75" s="14">
        <v>40360</v>
      </c>
      <c r="B75" s="26">
        <v>402</v>
      </c>
      <c r="C75" s="20"/>
      <c r="D75" s="20"/>
      <c r="E75" s="20"/>
      <c r="F75" s="30"/>
      <c r="G75" s="20">
        <v>524</v>
      </c>
      <c r="H75" s="20"/>
      <c r="I75" s="20"/>
      <c r="J75" s="20"/>
      <c r="K75" s="30"/>
      <c r="L75" s="20">
        <v>268</v>
      </c>
      <c r="M75" s="20"/>
      <c r="N75" s="20"/>
      <c r="O75" s="20"/>
      <c r="P75" s="30"/>
      <c r="Q75" s="20">
        <v>3932</v>
      </c>
      <c r="R75" s="20"/>
      <c r="S75" s="20"/>
      <c r="T75" s="20"/>
      <c r="U75" s="30"/>
      <c r="V75" s="20">
        <v>980</v>
      </c>
      <c r="W75" s="20"/>
      <c r="X75" s="20"/>
      <c r="Y75" s="20"/>
      <c r="Z75" s="30"/>
      <c r="AA75" s="20">
        <f t="shared" si="1"/>
        <v>6106</v>
      </c>
      <c r="AB75" s="20"/>
      <c r="AC75" s="20"/>
      <c r="AD75" s="20"/>
      <c r="AE75" s="70"/>
    </row>
    <row r="76" spans="1:31">
      <c r="A76" s="14">
        <v>40391</v>
      </c>
      <c r="B76" s="26">
        <v>378</v>
      </c>
      <c r="C76" s="20"/>
      <c r="D76" s="20"/>
      <c r="E76" s="20"/>
      <c r="F76" s="30"/>
      <c r="G76" s="20">
        <v>498</v>
      </c>
      <c r="H76" s="20"/>
      <c r="I76" s="20"/>
      <c r="J76" s="20"/>
      <c r="K76" s="30"/>
      <c r="L76" s="20">
        <v>252</v>
      </c>
      <c r="M76" s="20"/>
      <c r="N76" s="20"/>
      <c r="O76" s="20"/>
      <c r="P76" s="30"/>
      <c r="Q76" s="20">
        <v>4061</v>
      </c>
      <c r="R76" s="20"/>
      <c r="S76" s="20"/>
      <c r="T76" s="20"/>
      <c r="U76" s="30"/>
      <c r="V76" s="20">
        <v>931</v>
      </c>
      <c r="W76" s="20"/>
      <c r="X76" s="20"/>
      <c r="Y76" s="20"/>
      <c r="Z76" s="30"/>
      <c r="AA76" s="20">
        <f t="shared" si="1"/>
        <v>6120</v>
      </c>
      <c r="AB76" s="20"/>
      <c r="AC76" s="20"/>
      <c r="AD76" s="20"/>
      <c r="AE76" s="70"/>
    </row>
    <row r="77" spans="1:31">
      <c r="A77" s="14">
        <v>40422</v>
      </c>
      <c r="B77" s="26">
        <v>338</v>
      </c>
      <c r="C77" s="20"/>
      <c r="D77" s="20"/>
      <c r="E77" s="20"/>
      <c r="F77" s="30"/>
      <c r="G77" s="20">
        <v>479</v>
      </c>
      <c r="H77" s="20"/>
      <c r="I77" s="20"/>
      <c r="J77" s="20"/>
      <c r="K77" s="30"/>
      <c r="L77" s="20">
        <v>210</v>
      </c>
      <c r="M77" s="20"/>
      <c r="N77" s="20"/>
      <c r="O77" s="20"/>
      <c r="P77" s="30"/>
      <c r="Q77" s="20">
        <v>3757</v>
      </c>
      <c r="R77" s="20"/>
      <c r="S77" s="20"/>
      <c r="T77" s="20"/>
      <c r="U77" s="30"/>
      <c r="V77" s="20">
        <v>969</v>
      </c>
      <c r="W77" s="20"/>
      <c r="X77" s="20"/>
      <c r="Y77" s="20"/>
      <c r="Z77" s="30"/>
      <c r="AA77" s="20">
        <f t="shared" si="1"/>
        <v>5753</v>
      </c>
      <c r="AB77" s="20"/>
      <c r="AC77" s="20"/>
      <c r="AD77" s="20"/>
      <c r="AE77" s="70"/>
    </row>
    <row r="78" spans="1:31">
      <c r="A78" s="14">
        <v>40452</v>
      </c>
      <c r="B78" s="26">
        <v>324</v>
      </c>
      <c r="C78" s="20"/>
      <c r="D78" s="20"/>
      <c r="E78" s="20"/>
      <c r="F78" s="30"/>
      <c r="G78" s="20">
        <v>410</v>
      </c>
      <c r="H78" s="20"/>
      <c r="I78" s="20"/>
      <c r="J78" s="20"/>
      <c r="K78" s="30"/>
      <c r="L78" s="20">
        <v>185</v>
      </c>
      <c r="M78" s="20"/>
      <c r="N78" s="20"/>
      <c r="O78" s="20"/>
      <c r="P78" s="30"/>
      <c r="Q78" s="20">
        <v>3335</v>
      </c>
      <c r="R78" s="20"/>
      <c r="S78" s="20"/>
      <c r="T78" s="20"/>
      <c r="U78" s="30"/>
      <c r="V78" s="20">
        <v>845</v>
      </c>
      <c r="W78" s="20"/>
      <c r="X78" s="20"/>
      <c r="Y78" s="20"/>
      <c r="Z78" s="30"/>
      <c r="AA78" s="20">
        <f t="shared" si="1"/>
        <v>5099</v>
      </c>
      <c r="AB78" s="20"/>
      <c r="AC78" s="20"/>
      <c r="AD78" s="20"/>
      <c r="AE78" s="70"/>
    </row>
    <row r="79" spans="1:31">
      <c r="A79" s="14">
        <v>40483</v>
      </c>
      <c r="B79" s="26">
        <v>329</v>
      </c>
      <c r="C79" s="20"/>
      <c r="D79" s="20"/>
      <c r="E79" s="20"/>
      <c r="F79" s="30"/>
      <c r="G79" s="20">
        <v>520</v>
      </c>
      <c r="H79" s="20"/>
      <c r="I79" s="20"/>
      <c r="J79" s="20"/>
      <c r="K79" s="30"/>
      <c r="L79" s="20">
        <v>261</v>
      </c>
      <c r="M79" s="20"/>
      <c r="N79" s="20"/>
      <c r="O79" s="20"/>
      <c r="P79" s="30"/>
      <c r="Q79" s="20">
        <v>3655</v>
      </c>
      <c r="R79" s="20"/>
      <c r="S79" s="20"/>
      <c r="T79" s="20"/>
      <c r="U79" s="30"/>
      <c r="V79" s="20">
        <v>981</v>
      </c>
      <c r="W79" s="20"/>
      <c r="X79" s="20"/>
      <c r="Y79" s="20"/>
      <c r="Z79" s="30"/>
      <c r="AA79" s="20">
        <f t="shared" si="1"/>
        <v>5746</v>
      </c>
      <c r="AB79" s="20"/>
      <c r="AC79" s="20"/>
      <c r="AD79" s="20"/>
      <c r="AE79" s="70"/>
    </row>
    <row r="80" spans="1:31">
      <c r="A80" s="14">
        <v>40513</v>
      </c>
      <c r="B80" s="26">
        <v>343</v>
      </c>
      <c r="C80" s="20"/>
      <c r="D80" s="20"/>
      <c r="E80" s="20"/>
      <c r="F80" s="30"/>
      <c r="G80" s="20">
        <v>471</v>
      </c>
      <c r="H80" s="20"/>
      <c r="I80" s="20"/>
      <c r="J80" s="20"/>
      <c r="K80" s="30"/>
      <c r="L80" s="20">
        <v>235</v>
      </c>
      <c r="M80" s="20"/>
      <c r="N80" s="20"/>
      <c r="O80" s="20"/>
      <c r="P80" s="30"/>
      <c r="Q80" s="20">
        <v>3044</v>
      </c>
      <c r="R80" s="20"/>
      <c r="S80" s="20"/>
      <c r="T80" s="20"/>
      <c r="U80" s="30"/>
      <c r="V80" s="20">
        <v>854</v>
      </c>
      <c r="W80" s="20"/>
      <c r="X80" s="20"/>
      <c r="Y80" s="20"/>
      <c r="Z80" s="30"/>
      <c r="AA80" s="20">
        <f t="shared" si="1"/>
        <v>4947</v>
      </c>
      <c r="AB80" s="20"/>
      <c r="AC80" s="20"/>
      <c r="AD80" s="20"/>
      <c r="AE80" s="70"/>
    </row>
    <row r="81" spans="1:31">
      <c r="A81" s="14">
        <v>40544</v>
      </c>
      <c r="B81" s="26">
        <v>167</v>
      </c>
      <c r="C81" s="20"/>
      <c r="D81" s="20"/>
      <c r="E81" s="20"/>
      <c r="F81" s="30"/>
      <c r="G81" s="20">
        <v>285</v>
      </c>
      <c r="H81" s="20"/>
      <c r="I81" s="20"/>
      <c r="J81" s="20"/>
      <c r="K81" s="30"/>
      <c r="L81" s="20">
        <v>154</v>
      </c>
      <c r="M81" s="20"/>
      <c r="N81" s="20"/>
      <c r="O81" s="20"/>
      <c r="P81" s="30"/>
      <c r="Q81" s="20">
        <v>2639</v>
      </c>
      <c r="R81" s="20"/>
      <c r="S81" s="20"/>
      <c r="T81" s="20"/>
      <c r="U81" s="30"/>
      <c r="V81" s="20">
        <v>648</v>
      </c>
      <c r="W81" s="20"/>
      <c r="X81" s="20"/>
      <c r="Y81" s="20"/>
      <c r="Z81" s="30"/>
      <c r="AA81" s="20">
        <f t="shared" si="1"/>
        <v>3893</v>
      </c>
      <c r="AB81" s="20"/>
      <c r="AC81" s="20"/>
      <c r="AD81" s="20"/>
      <c r="AE81" s="70"/>
    </row>
    <row r="82" spans="1:31">
      <c r="A82" s="14">
        <v>40575</v>
      </c>
      <c r="B82" s="26">
        <v>277</v>
      </c>
      <c r="C82" s="20"/>
      <c r="D82" s="20"/>
      <c r="E82" s="20"/>
      <c r="F82" s="30"/>
      <c r="G82" s="20">
        <v>447</v>
      </c>
      <c r="H82" s="20"/>
      <c r="I82" s="20"/>
      <c r="J82" s="20"/>
      <c r="K82" s="30"/>
      <c r="L82" s="20">
        <v>203</v>
      </c>
      <c r="M82" s="20"/>
      <c r="N82" s="20"/>
      <c r="O82" s="20"/>
      <c r="P82" s="30"/>
      <c r="Q82" s="20">
        <v>3421</v>
      </c>
      <c r="R82" s="20"/>
      <c r="S82" s="20"/>
      <c r="T82" s="20"/>
      <c r="U82" s="30"/>
      <c r="V82" s="20">
        <v>926</v>
      </c>
      <c r="W82" s="20"/>
      <c r="X82" s="20"/>
      <c r="Y82" s="20"/>
      <c r="Z82" s="30"/>
      <c r="AA82" s="20">
        <f t="shared" si="1"/>
        <v>5274</v>
      </c>
      <c r="AB82" s="20"/>
      <c r="AC82" s="20"/>
      <c r="AD82" s="20"/>
      <c r="AE82" s="70"/>
    </row>
    <row r="83" spans="1:31">
      <c r="A83" s="14">
        <v>40603</v>
      </c>
      <c r="B83" s="26">
        <v>303</v>
      </c>
      <c r="C83" s="20"/>
      <c r="D83" s="20"/>
      <c r="E83" s="20"/>
      <c r="F83" s="30"/>
      <c r="G83" s="20">
        <v>480</v>
      </c>
      <c r="H83" s="20"/>
      <c r="I83" s="20"/>
      <c r="J83" s="20"/>
      <c r="K83" s="30"/>
      <c r="L83" s="20">
        <v>232</v>
      </c>
      <c r="M83" s="20"/>
      <c r="N83" s="20"/>
      <c r="O83" s="20"/>
      <c r="P83" s="30"/>
      <c r="Q83" s="20">
        <v>3635</v>
      </c>
      <c r="R83" s="20"/>
      <c r="S83" s="20"/>
      <c r="T83" s="20"/>
      <c r="U83" s="30"/>
      <c r="V83" s="20">
        <v>1112</v>
      </c>
      <c r="W83" s="20"/>
      <c r="X83" s="20"/>
      <c r="Y83" s="20"/>
      <c r="Z83" s="30"/>
      <c r="AA83" s="20">
        <f t="shared" si="1"/>
        <v>5762</v>
      </c>
      <c r="AB83" s="20"/>
      <c r="AC83" s="20"/>
      <c r="AD83" s="20"/>
      <c r="AE83" s="70"/>
    </row>
    <row r="84" spans="1:31">
      <c r="A84" s="14">
        <v>40634</v>
      </c>
      <c r="B84" s="26">
        <v>245</v>
      </c>
      <c r="C84" s="20"/>
      <c r="D84" s="20"/>
      <c r="E84" s="20"/>
      <c r="F84" s="30"/>
      <c r="G84" s="20">
        <v>405</v>
      </c>
      <c r="H84" s="20"/>
      <c r="I84" s="20"/>
      <c r="J84" s="20"/>
      <c r="K84" s="30"/>
      <c r="L84" s="20">
        <v>205</v>
      </c>
      <c r="M84" s="20"/>
      <c r="N84" s="20"/>
      <c r="O84" s="20"/>
      <c r="P84" s="30"/>
      <c r="Q84" s="20">
        <v>2940</v>
      </c>
      <c r="R84" s="20"/>
      <c r="S84" s="20"/>
      <c r="T84" s="20"/>
      <c r="U84" s="30"/>
      <c r="V84" s="20">
        <v>880</v>
      </c>
      <c r="W84" s="20"/>
      <c r="X84" s="20"/>
      <c r="Y84" s="20"/>
      <c r="Z84" s="30"/>
      <c r="AA84" s="20">
        <f t="shared" si="1"/>
        <v>4675</v>
      </c>
      <c r="AB84" s="20"/>
      <c r="AC84" s="20"/>
      <c r="AD84" s="20"/>
      <c r="AE84" s="70"/>
    </row>
    <row r="85" spans="1:31">
      <c r="A85" s="14">
        <v>40664</v>
      </c>
      <c r="B85" s="26">
        <v>285</v>
      </c>
      <c r="C85" s="20"/>
      <c r="D85" s="20"/>
      <c r="E85" s="20"/>
      <c r="F85" s="30"/>
      <c r="G85" s="20">
        <v>519</v>
      </c>
      <c r="H85" s="20"/>
      <c r="I85" s="20"/>
      <c r="J85" s="20"/>
      <c r="K85" s="30"/>
      <c r="L85" s="20">
        <v>245</v>
      </c>
      <c r="M85" s="20"/>
      <c r="N85" s="20"/>
      <c r="O85" s="20"/>
      <c r="P85" s="30"/>
      <c r="Q85" s="20">
        <v>3697</v>
      </c>
      <c r="R85" s="20"/>
      <c r="S85" s="20"/>
      <c r="T85" s="20"/>
      <c r="U85" s="30"/>
      <c r="V85" s="20">
        <v>1089</v>
      </c>
      <c r="W85" s="20"/>
      <c r="X85" s="20"/>
      <c r="Y85" s="20"/>
      <c r="Z85" s="30"/>
      <c r="AA85" s="20">
        <f t="shared" si="1"/>
        <v>5835</v>
      </c>
      <c r="AB85" s="20"/>
      <c r="AC85" s="20"/>
      <c r="AD85" s="20"/>
      <c r="AE85" s="70"/>
    </row>
    <row r="86" spans="1:31">
      <c r="A86" s="14">
        <v>40695</v>
      </c>
      <c r="B86" s="26">
        <v>250</v>
      </c>
      <c r="C86" s="20"/>
      <c r="D86" s="20"/>
      <c r="E86" s="20"/>
      <c r="F86" s="30"/>
      <c r="G86" s="20">
        <v>462</v>
      </c>
      <c r="H86" s="20"/>
      <c r="I86" s="20"/>
      <c r="J86" s="20"/>
      <c r="K86" s="30"/>
      <c r="L86" s="20">
        <v>222</v>
      </c>
      <c r="M86" s="20"/>
      <c r="N86" s="20"/>
      <c r="O86" s="20"/>
      <c r="P86" s="30"/>
      <c r="Q86" s="20">
        <v>3389</v>
      </c>
      <c r="R86" s="20"/>
      <c r="S86" s="20"/>
      <c r="T86" s="20"/>
      <c r="U86" s="30"/>
      <c r="V86" s="20">
        <v>931</v>
      </c>
      <c r="W86" s="20"/>
      <c r="X86" s="20"/>
      <c r="Y86" s="20"/>
      <c r="Z86" s="30"/>
      <c r="AA86" s="20">
        <f t="shared" si="1"/>
        <v>5254</v>
      </c>
      <c r="AB86" s="20"/>
      <c r="AC86" s="20"/>
      <c r="AD86" s="20"/>
      <c r="AE86" s="70"/>
    </row>
    <row r="87" spans="1:31">
      <c r="A87" s="14">
        <v>40725</v>
      </c>
      <c r="B87" s="26">
        <v>271</v>
      </c>
      <c r="C87" s="20"/>
      <c r="D87" s="20"/>
      <c r="E87" s="20"/>
      <c r="F87" s="30"/>
      <c r="G87" s="20">
        <v>472</v>
      </c>
      <c r="H87" s="20"/>
      <c r="I87" s="20"/>
      <c r="J87" s="20"/>
      <c r="K87" s="30"/>
      <c r="L87" s="20">
        <v>188</v>
      </c>
      <c r="M87" s="20"/>
      <c r="N87" s="20"/>
      <c r="O87" s="20"/>
      <c r="P87" s="30"/>
      <c r="Q87" s="20">
        <v>3258</v>
      </c>
      <c r="R87" s="20"/>
      <c r="S87" s="20"/>
      <c r="T87" s="20"/>
      <c r="U87" s="30"/>
      <c r="V87" s="20">
        <v>967</v>
      </c>
      <c r="W87" s="20"/>
      <c r="X87" s="20"/>
      <c r="Y87" s="20"/>
      <c r="Z87" s="30"/>
      <c r="AA87" s="20">
        <f t="shared" si="1"/>
        <v>5156</v>
      </c>
      <c r="AB87" s="20"/>
      <c r="AC87" s="20"/>
      <c r="AD87" s="20"/>
      <c r="AE87" s="70"/>
    </row>
    <row r="88" spans="1:31">
      <c r="A88" s="14">
        <v>40756</v>
      </c>
      <c r="B88" s="26">
        <v>318</v>
      </c>
      <c r="C88" s="20"/>
      <c r="D88" s="20"/>
      <c r="E88" s="20"/>
      <c r="F88" s="30"/>
      <c r="G88" s="20">
        <v>502</v>
      </c>
      <c r="H88" s="20"/>
      <c r="I88" s="20"/>
      <c r="J88" s="20"/>
      <c r="K88" s="30"/>
      <c r="L88" s="20">
        <v>223</v>
      </c>
      <c r="M88" s="20"/>
      <c r="N88" s="20"/>
      <c r="O88" s="20"/>
      <c r="P88" s="30"/>
      <c r="Q88" s="20">
        <v>3544</v>
      </c>
      <c r="R88" s="20"/>
      <c r="S88" s="20"/>
      <c r="T88" s="20"/>
      <c r="U88" s="30"/>
      <c r="V88" s="20">
        <v>1030</v>
      </c>
      <c r="W88" s="20"/>
      <c r="X88" s="20"/>
      <c r="Y88" s="20"/>
      <c r="Z88" s="30"/>
      <c r="AA88" s="20">
        <f t="shared" si="1"/>
        <v>5617</v>
      </c>
      <c r="AB88" s="20"/>
      <c r="AC88" s="20"/>
      <c r="AD88" s="20"/>
      <c r="AE88" s="70"/>
    </row>
    <row r="89" spans="1:31">
      <c r="A89" s="14">
        <v>40787</v>
      </c>
      <c r="B89" s="26">
        <v>286</v>
      </c>
      <c r="C89" s="20"/>
      <c r="D89" s="20"/>
      <c r="E89" s="20"/>
      <c r="F89" s="30"/>
      <c r="G89" s="20">
        <v>536</v>
      </c>
      <c r="H89" s="20"/>
      <c r="I89" s="20"/>
      <c r="J89" s="20"/>
      <c r="K89" s="30"/>
      <c r="L89" s="20">
        <v>235</v>
      </c>
      <c r="M89" s="20"/>
      <c r="N89" s="20"/>
      <c r="O89" s="20"/>
      <c r="P89" s="30"/>
      <c r="Q89" s="20">
        <v>3551</v>
      </c>
      <c r="R89" s="20"/>
      <c r="S89" s="20"/>
      <c r="T89" s="20"/>
      <c r="U89" s="30"/>
      <c r="V89" s="20">
        <v>960</v>
      </c>
      <c r="W89" s="20"/>
      <c r="X89" s="20"/>
      <c r="Y89" s="20"/>
      <c r="Z89" s="30"/>
      <c r="AA89" s="20">
        <f t="shared" si="1"/>
        <v>5568</v>
      </c>
      <c r="AB89" s="20"/>
      <c r="AC89" s="20"/>
      <c r="AD89" s="20"/>
      <c r="AE89" s="70"/>
    </row>
    <row r="90" spans="1:31">
      <c r="A90" s="14">
        <v>40817</v>
      </c>
      <c r="B90" s="26">
        <v>281</v>
      </c>
      <c r="C90" s="20"/>
      <c r="D90" s="20"/>
      <c r="E90" s="20"/>
      <c r="F90" s="30"/>
      <c r="G90" s="20">
        <v>502</v>
      </c>
      <c r="H90" s="20"/>
      <c r="I90" s="20"/>
      <c r="J90" s="20"/>
      <c r="K90" s="30"/>
      <c r="L90" s="20">
        <v>221</v>
      </c>
      <c r="M90" s="20"/>
      <c r="N90" s="20"/>
      <c r="O90" s="20"/>
      <c r="P90" s="30"/>
      <c r="Q90" s="20">
        <v>3177</v>
      </c>
      <c r="R90" s="20"/>
      <c r="S90" s="20"/>
      <c r="T90" s="20"/>
      <c r="U90" s="30"/>
      <c r="V90" s="20">
        <v>974</v>
      </c>
      <c r="W90" s="20"/>
      <c r="X90" s="20"/>
      <c r="Y90" s="20"/>
      <c r="Z90" s="30"/>
      <c r="AA90" s="20">
        <f t="shared" si="1"/>
        <v>5155</v>
      </c>
      <c r="AB90" s="20"/>
      <c r="AC90" s="20"/>
      <c r="AD90" s="20"/>
      <c r="AE90" s="70"/>
    </row>
    <row r="91" spans="1:31">
      <c r="A91" s="14">
        <v>40848</v>
      </c>
      <c r="B91" s="26">
        <v>299</v>
      </c>
      <c r="C91" s="20"/>
      <c r="D91" s="20"/>
      <c r="E91" s="20"/>
      <c r="F91" s="30"/>
      <c r="G91" s="20">
        <v>561</v>
      </c>
      <c r="H91" s="20"/>
      <c r="I91" s="20"/>
      <c r="J91" s="20"/>
      <c r="K91" s="30"/>
      <c r="L91" s="20">
        <v>253</v>
      </c>
      <c r="M91" s="20"/>
      <c r="N91" s="20"/>
      <c r="O91" s="20"/>
      <c r="P91" s="30"/>
      <c r="Q91" s="20">
        <v>3384</v>
      </c>
      <c r="R91" s="20"/>
      <c r="S91" s="20"/>
      <c r="T91" s="20"/>
      <c r="U91" s="30"/>
      <c r="V91" s="20">
        <v>1011</v>
      </c>
      <c r="W91" s="20"/>
      <c r="X91" s="20"/>
      <c r="Y91" s="20"/>
      <c r="Z91" s="30"/>
      <c r="AA91" s="20">
        <f t="shared" si="1"/>
        <v>5508</v>
      </c>
      <c r="AB91" s="20"/>
      <c r="AC91" s="20"/>
      <c r="AD91" s="20"/>
      <c r="AE91" s="70"/>
    </row>
    <row r="92" spans="1:31">
      <c r="A92" s="14">
        <v>40878</v>
      </c>
      <c r="B92" s="26">
        <v>274</v>
      </c>
      <c r="C92" s="20"/>
      <c r="D92" s="20"/>
      <c r="E92" s="20"/>
      <c r="F92" s="30"/>
      <c r="G92" s="20">
        <v>412</v>
      </c>
      <c r="H92" s="20"/>
      <c r="I92" s="20"/>
      <c r="J92" s="20"/>
      <c r="K92" s="30"/>
      <c r="L92" s="20">
        <v>191</v>
      </c>
      <c r="M92" s="20"/>
      <c r="N92" s="20"/>
      <c r="O92" s="20"/>
      <c r="P92" s="30"/>
      <c r="Q92" s="20">
        <v>2700</v>
      </c>
      <c r="R92" s="20"/>
      <c r="S92" s="20"/>
      <c r="T92" s="20"/>
      <c r="U92" s="30"/>
      <c r="V92" s="20">
        <v>805</v>
      </c>
      <c r="W92" s="20"/>
      <c r="X92" s="20"/>
      <c r="Y92" s="20"/>
      <c r="Z92" s="30"/>
      <c r="AA92" s="20">
        <f t="shared" si="1"/>
        <v>4382</v>
      </c>
      <c r="AB92" s="20"/>
      <c r="AC92" s="20"/>
      <c r="AD92" s="20"/>
      <c r="AE92" s="70"/>
    </row>
    <row r="93" spans="1:31">
      <c r="A93" s="14">
        <v>40909</v>
      </c>
      <c r="B93" s="26">
        <v>186</v>
      </c>
      <c r="C93" s="20"/>
      <c r="D93" s="20"/>
      <c r="E93" s="20"/>
      <c r="F93" s="30"/>
      <c r="G93" s="20">
        <v>354</v>
      </c>
      <c r="H93" s="20"/>
      <c r="I93" s="20"/>
      <c r="J93" s="20"/>
      <c r="K93" s="30"/>
      <c r="L93" s="20">
        <v>164</v>
      </c>
      <c r="M93" s="20"/>
      <c r="N93" s="20"/>
      <c r="O93" s="20"/>
      <c r="P93" s="30"/>
      <c r="Q93" s="20">
        <v>2604</v>
      </c>
      <c r="R93" s="20"/>
      <c r="S93" s="20"/>
      <c r="T93" s="20"/>
      <c r="U93" s="30"/>
      <c r="V93" s="20">
        <v>746</v>
      </c>
      <c r="W93" s="20"/>
      <c r="X93" s="20"/>
      <c r="Y93" s="20"/>
      <c r="Z93" s="30"/>
      <c r="AA93" s="20">
        <f t="shared" si="1"/>
        <v>4054</v>
      </c>
      <c r="AB93" s="20"/>
      <c r="AC93" s="20"/>
      <c r="AD93" s="20"/>
      <c r="AE93" s="70"/>
    </row>
    <row r="94" spans="1:31">
      <c r="A94" s="14">
        <v>40940</v>
      </c>
      <c r="B94" s="26">
        <v>290</v>
      </c>
      <c r="C94" s="20"/>
      <c r="D94" s="20"/>
      <c r="E94" s="20"/>
      <c r="F94" s="30"/>
      <c r="G94" s="20">
        <v>481</v>
      </c>
      <c r="H94" s="20"/>
      <c r="I94" s="20"/>
      <c r="J94" s="20"/>
      <c r="K94" s="30"/>
      <c r="L94" s="20">
        <v>190</v>
      </c>
      <c r="M94" s="20"/>
      <c r="N94" s="20"/>
      <c r="O94" s="20"/>
      <c r="P94" s="30"/>
      <c r="Q94" s="20">
        <v>3409</v>
      </c>
      <c r="R94" s="20"/>
      <c r="S94" s="20"/>
      <c r="T94" s="20"/>
      <c r="U94" s="30"/>
      <c r="V94" s="20">
        <v>981</v>
      </c>
      <c r="W94" s="20"/>
      <c r="X94" s="20"/>
      <c r="Y94" s="20"/>
      <c r="Z94" s="30"/>
      <c r="AA94" s="20">
        <f t="shared" si="1"/>
        <v>5351</v>
      </c>
      <c r="AB94" s="20"/>
      <c r="AC94" s="20"/>
      <c r="AD94" s="20"/>
      <c r="AE94" s="70"/>
    </row>
    <row r="95" spans="1:31">
      <c r="A95" s="14">
        <v>40969</v>
      </c>
      <c r="B95" s="26">
        <v>298</v>
      </c>
      <c r="C95" s="20"/>
      <c r="D95" s="20"/>
      <c r="E95" s="20"/>
      <c r="F95" s="30"/>
      <c r="G95" s="20">
        <v>544</v>
      </c>
      <c r="H95" s="20"/>
      <c r="I95" s="20"/>
      <c r="J95" s="20"/>
      <c r="K95" s="30"/>
      <c r="L95" s="20">
        <v>222</v>
      </c>
      <c r="M95" s="20"/>
      <c r="N95" s="20"/>
      <c r="O95" s="20"/>
      <c r="P95" s="30"/>
      <c r="Q95" s="20">
        <v>3562</v>
      </c>
      <c r="R95" s="20"/>
      <c r="S95" s="20"/>
      <c r="T95" s="20"/>
      <c r="U95" s="30"/>
      <c r="V95" s="20">
        <v>1155</v>
      </c>
      <c r="W95" s="20"/>
      <c r="X95" s="20"/>
      <c r="Y95" s="20"/>
      <c r="Z95" s="30"/>
      <c r="AA95" s="20">
        <f t="shared" si="1"/>
        <v>5781</v>
      </c>
      <c r="AB95" s="20"/>
      <c r="AC95" s="20"/>
      <c r="AD95" s="20"/>
      <c r="AE95" s="70"/>
    </row>
    <row r="96" spans="1:31">
      <c r="A96" s="14">
        <v>41000</v>
      </c>
      <c r="B96" s="26">
        <v>220</v>
      </c>
      <c r="C96" s="20"/>
      <c r="D96" s="20"/>
      <c r="E96" s="20"/>
      <c r="F96" s="30"/>
      <c r="G96" s="20">
        <v>397</v>
      </c>
      <c r="H96" s="20"/>
      <c r="I96" s="20"/>
      <c r="J96" s="20"/>
      <c r="K96" s="30"/>
      <c r="L96" s="20">
        <v>145</v>
      </c>
      <c r="M96" s="20"/>
      <c r="N96" s="20"/>
      <c r="O96" s="20"/>
      <c r="P96" s="30"/>
      <c r="Q96" s="20">
        <v>2565</v>
      </c>
      <c r="R96" s="20"/>
      <c r="S96" s="20"/>
      <c r="T96" s="20"/>
      <c r="U96" s="30"/>
      <c r="V96" s="20">
        <v>813</v>
      </c>
      <c r="W96" s="20"/>
      <c r="X96" s="20"/>
      <c r="Y96" s="20"/>
      <c r="Z96" s="30"/>
      <c r="AA96" s="20">
        <f t="shared" si="1"/>
        <v>4140</v>
      </c>
      <c r="AB96" s="20"/>
      <c r="AC96" s="20"/>
      <c r="AD96" s="20"/>
      <c r="AE96" s="70"/>
    </row>
    <row r="97" spans="1:31">
      <c r="A97" s="14">
        <v>41030</v>
      </c>
      <c r="B97" s="26">
        <v>345</v>
      </c>
      <c r="C97" s="20"/>
      <c r="D97" s="20"/>
      <c r="E97" s="20"/>
      <c r="F97" s="30"/>
      <c r="G97" s="20">
        <v>708</v>
      </c>
      <c r="H97" s="20"/>
      <c r="I97" s="20"/>
      <c r="J97" s="20"/>
      <c r="K97" s="30"/>
      <c r="L97" s="20">
        <v>252</v>
      </c>
      <c r="M97" s="20"/>
      <c r="N97" s="20"/>
      <c r="O97" s="20"/>
      <c r="P97" s="30"/>
      <c r="Q97" s="20">
        <v>3864</v>
      </c>
      <c r="R97" s="20"/>
      <c r="S97" s="20"/>
      <c r="T97" s="20"/>
      <c r="U97" s="30"/>
      <c r="V97" s="20">
        <v>1242</v>
      </c>
      <c r="W97" s="20"/>
      <c r="X97" s="20"/>
      <c r="Y97" s="20"/>
      <c r="Z97" s="30"/>
      <c r="AA97" s="20">
        <f t="shared" si="1"/>
        <v>6411</v>
      </c>
      <c r="AB97" s="20"/>
      <c r="AC97" s="20"/>
      <c r="AD97" s="20"/>
      <c r="AE97" s="70"/>
    </row>
    <row r="98" spans="1:31">
      <c r="A98" s="14">
        <v>41061</v>
      </c>
      <c r="B98" s="26">
        <v>297</v>
      </c>
      <c r="C98" s="20"/>
      <c r="D98" s="20"/>
      <c r="E98" s="20"/>
      <c r="F98" s="30"/>
      <c r="G98" s="20">
        <v>506</v>
      </c>
      <c r="H98" s="20"/>
      <c r="I98" s="20"/>
      <c r="J98" s="20"/>
      <c r="K98" s="30"/>
      <c r="L98" s="20">
        <v>212</v>
      </c>
      <c r="M98" s="20"/>
      <c r="N98" s="20"/>
      <c r="O98" s="20"/>
      <c r="P98" s="30"/>
      <c r="Q98" s="20">
        <v>3053</v>
      </c>
      <c r="R98" s="20"/>
      <c r="S98" s="20"/>
      <c r="T98" s="20"/>
      <c r="U98" s="30"/>
      <c r="V98" s="20">
        <v>984</v>
      </c>
      <c r="W98" s="20"/>
      <c r="X98" s="20"/>
      <c r="Y98" s="20"/>
      <c r="Z98" s="30"/>
      <c r="AA98" s="20">
        <f t="shared" si="1"/>
        <v>5052</v>
      </c>
      <c r="AB98" s="20"/>
      <c r="AC98" s="20"/>
      <c r="AD98" s="20"/>
      <c r="AE98" s="70"/>
    </row>
    <row r="99" spans="1:31">
      <c r="A99" s="14">
        <v>41091</v>
      </c>
      <c r="B99" s="26">
        <v>292</v>
      </c>
      <c r="C99" s="20"/>
      <c r="D99" s="20"/>
      <c r="E99" s="20"/>
      <c r="F99" s="30"/>
      <c r="G99" s="20">
        <v>568</v>
      </c>
      <c r="H99" s="20"/>
      <c r="I99" s="20"/>
      <c r="J99" s="20"/>
      <c r="K99" s="30"/>
      <c r="L99" s="20">
        <v>248</v>
      </c>
      <c r="M99" s="20"/>
      <c r="N99" s="20"/>
      <c r="O99" s="20"/>
      <c r="P99" s="30"/>
      <c r="Q99" s="20">
        <v>2996</v>
      </c>
      <c r="R99" s="20"/>
      <c r="S99" s="20"/>
      <c r="T99" s="20"/>
      <c r="U99" s="30"/>
      <c r="V99" s="20">
        <v>992</v>
      </c>
      <c r="W99" s="20"/>
      <c r="X99" s="20"/>
      <c r="Y99" s="20"/>
      <c r="Z99" s="30"/>
      <c r="AA99" s="20">
        <f t="shared" si="1"/>
        <v>5096</v>
      </c>
      <c r="AB99" s="20"/>
      <c r="AC99" s="20"/>
      <c r="AD99" s="20"/>
      <c r="AE99" s="70"/>
    </row>
    <row r="100" spans="1:31">
      <c r="A100" s="14">
        <v>41122</v>
      </c>
      <c r="B100" s="26">
        <v>334</v>
      </c>
      <c r="C100" s="20"/>
      <c r="D100" s="20"/>
      <c r="E100" s="20"/>
      <c r="F100" s="30"/>
      <c r="G100" s="20">
        <v>710</v>
      </c>
      <c r="H100" s="20"/>
      <c r="I100" s="20"/>
      <c r="J100" s="20"/>
      <c r="K100" s="30"/>
      <c r="L100" s="20">
        <v>243</v>
      </c>
      <c r="M100" s="20"/>
      <c r="N100" s="20"/>
      <c r="O100" s="20"/>
      <c r="P100" s="30"/>
      <c r="Q100" s="20">
        <v>3532</v>
      </c>
      <c r="R100" s="20"/>
      <c r="S100" s="20"/>
      <c r="T100" s="20"/>
      <c r="U100" s="30"/>
      <c r="V100" s="20">
        <v>1244</v>
      </c>
      <c r="W100" s="20"/>
      <c r="X100" s="20"/>
      <c r="Y100" s="20"/>
      <c r="Z100" s="30"/>
      <c r="AA100" s="20">
        <f t="shared" si="1"/>
        <v>6063</v>
      </c>
      <c r="AB100" s="20"/>
      <c r="AC100" s="20"/>
      <c r="AD100" s="20"/>
      <c r="AE100" s="70"/>
    </row>
    <row r="101" spans="1:31">
      <c r="A101" s="14">
        <v>41153</v>
      </c>
      <c r="B101" s="26">
        <v>307</v>
      </c>
      <c r="C101" s="20"/>
      <c r="D101" s="20"/>
      <c r="E101" s="20"/>
      <c r="F101" s="30"/>
      <c r="G101" s="20">
        <v>541</v>
      </c>
      <c r="H101" s="20"/>
      <c r="I101" s="20"/>
      <c r="J101" s="20"/>
      <c r="K101" s="30"/>
      <c r="L101" s="20">
        <v>174</v>
      </c>
      <c r="M101" s="20"/>
      <c r="N101" s="20"/>
      <c r="O101" s="20"/>
      <c r="P101" s="30"/>
      <c r="Q101" s="20">
        <v>3161</v>
      </c>
      <c r="R101" s="20"/>
      <c r="S101" s="20"/>
      <c r="T101" s="20"/>
      <c r="U101" s="30"/>
      <c r="V101" s="20">
        <v>1012</v>
      </c>
      <c r="W101" s="20"/>
      <c r="X101" s="20"/>
      <c r="Y101" s="20"/>
      <c r="Z101" s="30"/>
      <c r="AA101" s="20">
        <f t="shared" si="1"/>
        <v>5195</v>
      </c>
      <c r="AB101" s="20"/>
      <c r="AC101" s="20"/>
      <c r="AD101" s="20"/>
      <c r="AE101" s="70"/>
    </row>
    <row r="102" spans="1:31">
      <c r="A102" s="14">
        <v>41183</v>
      </c>
      <c r="B102" s="26">
        <v>329</v>
      </c>
      <c r="C102" s="20"/>
      <c r="D102" s="20"/>
      <c r="E102" s="20"/>
      <c r="F102" s="30"/>
      <c r="G102" s="20">
        <v>547</v>
      </c>
      <c r="H102" s="20"/>
      <c r="I102" s="20"/>
      <c r="J102" s="20"/>
      <c r="K102" s="30"/>
      <c r="L102" s="20">
        <v>221</v>
      </c>
      <c r="M102" s="20"/>
      <c r="N102" s="20"/>
      <c r="O102" s="20"/>
      <c r="P102" s="30"/>
      <c r="Q102" s="20">
        <v>3087</v>
      </c>
      <c r="R102" s="20"/>
      <c r="S102" s="20"/>
      <c r="T102" s="20"/>
      <c r="U102" s="30"/>
      <c r="V102" s="20">
        <v>1034</v>
      </c>
      <c r="W102" s="20"/>
      <c r="X102" s="20"/>
      <c r="Y102" s="20"/>
      <c r="Z102" s="30"/>
      <c r="AA102" s="20">
        <f t="shared" si="1"/>
        <v>5218</v>
      </c>
      <c r="AB102" s="20"/>
      <c r="AC102" s="20"/>
      <c r="AD102" s="20"/>
      <c r="AE102" s="70"/>
    </row>
    <row r="103" spans="1:31">
      <c r="A103" s="14">
        <v>41214</v>
      </c>
      <c r="B103" s="26">
        <v>352</v>
      </c>
      <c r="C103" s="20"/>
      <c r="D103" s="20"/>
      <c r="E103" s="20"/>
      <c r="F103" s="30"/>
      <c r="G103" s="20">
        <v>579</v>
      </c>
      <c r="H103" s="20"/>
      <c r="I103" s="20"/>
      <c r="J103" s="20"/>
      <c r="K103" s="30"/>
      <c r="L103" s="20">
        <v>224</v>
      </c>
      <c r="M103" s="20"/>
      <c r="N103" s="20"/>
      <c r="O103" s="20"/>
      <c r="P103" s="30"/>
      <c r="Q103" s="20">
        <v>3183</v>
      </c>
      <c r="R103" s="20"/>
      <c r="S103" s="20"/>
      <c r="T103" s="20"/>
      <c r="U103" s="30"/>
      <c r="V103" s="20">
        <v>1059</v>
      </c>
      <c r="W103" s="20"/>
      <c r="X103" s="20"/>
      <c r="Y103" s="20"/>
      <c r="Z103" s="30"/>
      <c r="AA103" s="20">
        <f t="shared" si="1"/>
        <v>5397</v>
      </c>
      <c r="AB103" s="20"/>
      <c r="AC103" s="20"/>
      <c r="AD103" s="20"/>
      <c r="AE103" s="70"/>
    </row>
    <row r="104" spans="1:31">
      <c r="A104" s="14">
        <v>41244</v>
      </c>
      <c r="B104" s="26">
        <v>276</v>
      </c>
      <c r="C104" s="20"/>
      <c r="D104" s="20"/>
      <c r="E104" s="20"/>
      <c r="F104" s="30"/>
      <c r="G104" s="20">
        <v>425</v>
      </c>
      <c r="H104" s="20"/>
      <c r="I104" s="20"/>
      <c r="J104" s="20"/>
      <c r="K104" s="30"/>
      <c r="L104" s="20">
        <v>172</v>
      </c>
      <c r="M104" s="20"/>
      <c r="N104" s="20"/>
      <c r="O104" s="20"/>
      <c r="P104" s="30"/>
      <c r="Q104" s="20">
        <v>2246</v>
      </c>
      <c r="R104" s="20"/>
      <c r="S104" s="20"/>
      <c r="T104" s="20"/>
      <c r="U104" s="30"/>
      <c r="V104" s="20">
        <v>788</v>
      </c>
      <c r="W104" s="20"/>
      <c r="X104" s="20"/>
      <c r="Y104" s="20"/>
      <c r="Z104" s="30"/>
      <c r="AA104" s="20">
        <f t="shared" si="1"/>
        <v>3907</v>
      </c>
      <c r="AB104" s="20"/>
      <c r="AC104" s="20"/>
      <c r="AD104" s="20"/>
      <c r="AE104" s="70"/>
    </row>
    <row r="105" spans="1:31">
      <c r="A105" s="14">
        <v>41275</v>
      </c>
      <c r="B105" s="26">
        <v>208</v>
      </c>
      <c r="C105" s="20"/>
      <c r="D105" s="20"/>
      <c r="E105" s="20"/>
      <c r="F105" s="30"/>
      <c r="G105" s="20">
        <v>405</v>
      </c>
      <c r="H105" s="20"/>
      <c r="I105" s="20"/>
      <c r="J105" s="20"/>
      <c r="K105" s="30"/>
      <c r="L105" s="20">
        <v>145</v>
      </c>
      <c r="M105" s="20"/>
      <c r="N105" s="20"/>
      <c r="O105" s="20"/>
      <c r="P105" s="30"/>
      <c r="Q105" s="20">
        <v>2425</v>
      </c>
      <c r="R105" s="20"/>
      <c r="S105" s="20"/>
      <c r="T105" s="20"/>
      <c r="U105" s="30"/>
      <c r="V105" s="20">
        <v>834</v>
      </c>
      <c r="W105" s="20"/>
      <c r="X105" s="20"/>
      <c r="Y105" s="20"/>
      <c r="Z105" s="30"/>
      <c r="AA105" s="20">
        <f t="shared" si="1"/>
        <v>4017</v>
      </c>
      <c r="AB105" s="20"/>
      <c r="AC105" s="20"/>
      <c r="AD105" s="20"/>
      <c r="AE105" s="70"/>
    </row>
    <row r="106" spans="1:31" ht="14.45" customHeight="1">
      <c r="A106" s="14">
        <v>41306</v>
      </c>
      <c r="B106" s="26">
        <v>261</v>
      </c>
      <c r="C106" s="20"/>
      <c r="D106" s="20"/>
      <c r="E106" s="20"/>
      <c r="F106" s="30"/>
      <c r="G106" s="20">
        <v>479</v>
      </c>
      <c r="H106" s="20"/>
      <c r="I106" s="20"/>
      <c r="J106" s="20"/>
      <c r="K106" s="30"/>
      <c r="L106" s="20">
        <v>187</v>
      </c>
      <c r="M106" s="20"/>
      <c r="N106" s="20"/>
      <c r="O106" s="20"/>
      <c r="P106" s="30"/>
      <c r="Q106" s="20">
        <v>2771</v>
      </c>
      <c r="R106" s="20"/>
      <c r="S106" s="20"/>
      <c r="T106" s="20"/>
      <c r="U106" s="30"/>
      <c r="V106" s="20">
        <v>981</v>
      </c>
      <c r="W106" s="20"/>
      <c r="X106" s="20"/>
      <c r="Y106" s="20"/>
      <c r="Z106" s="30"/>
      <c r="AA106" s="20">
        <f t="shared" si="1"/>
        <v>4679</v>
      </c>
      <c r="AB106" s="20"/>
      <c r="AC106" s="20"/>
      <c r="AD106" s="20"/>
      <c r="AE106" s="70"/>
    </row>
    <row r="107" spans="1:31">
      <c r="A107" s="14">
        <v>41334</v>
      </c>
      <c r="B107" s="26">
        <v>265</v>
      </c>
      <c r="C107" s="20"/>
      <c r="D107" s="20"/>
      <c r="E107" s="20"/>
      <c r="F107" s="30"/>
      <c r="G107" s="20">
        <v>500</v>
      </c>
      <c r="H107" s="20"/>
      <c r="I107" s="20"/>
      <c r="J107" s="20"/>
      <c r="K107" s="30"/>
      <c r="L107" s="20">
        <v>207</v>
      </c>
      <c r="M107" s="20"/>
      <c r="N107" s="20"/>
      <c r="O107" s="20"/>
      <c r="P107" s="30"/>
      <c r="Q107" s="20">
        <v>2633</v>
      </c>
      <c r="R107" s="20"/>
      <c r="S107" s="20"/>
      <c r="T107" s="20"/>
      <c r="U107" s="30"/>
      <c r="V107" s="20">
        <v>965</v>
      </c>
      <c r="W107" s="20"/>
      <c r="X107" s="20"/>
      <c r="Y107" s="20"/>
      <c r="Z107" s="30"/>
      <c r="AA107" s="20">
        <f t="shared" si="1"/>
        <v>4570</v>
      </c>
      <c r="AB107" s="20"/>
      <c r="AC107" s="20"/>
      <c r="AD107" s="20"/>
      <c r="AE107" s="70"/>
    </row>
    <row r="108" spans="1:31">
      <c r="A108" s="14">
        <v>41365</v>
      </c>
      <c r="B108" s="26">
        <v>303</v>
      </c>
      <c r="C108" s="20"/>
      <c r="D108" s="20"/>
      <c r="E108" s="20"/>
      <c r="F108" s="30"/>
      <c r="G108" s="20">
        <v>491</v>
      </c>
      <c r="H108" s="20"/>
      <c r="I108" s="20"/>
      <c r="J108" s="20"/>
      <c r="K108" s="30"/>
      <c r="L108" s="20">
        <v>186</v>
      </c>
      <c r="M108" s="20"/>
      <c r="N108" s="20"/>
      <c r="O108" s="20"/>
      <c r="P108" s="30"/>
      <c r="Q108" s="20">
        <v>2519</v>
      </c>
      <c r="R108" s="20"/>
      <c r="S108" s="20"/>
      <c r="T108" s="20"/>
      <c r="U108" s="30"/>
      <c r="V108" s="20">
        <v>922</v>
      </c>
      <c r="W108" s="20"/>
      <c r="X108" s="20"/>
      <c r="Y108" s="20"/>
      <c r="Z108" s="30"/>
      <c r="AA108" s="20">
        <f t="shared" si="1"/>
        <v>4421</v>
      </c>
      <c r="AB108" s="20"/>
      <c r="AC108" s="20"/>
      <c r="AD108" s="20"/>
      <c r="AE108" s="70"/>
    </row>
    <row r="109" spans="1:31">
      <c r="A109" s="14">
        <v>41395</v>
      </c>
      <c r="B109" s="26">
        <v>343</v>
      </c>
      <c r="C109" s="20"/>
      <c r="D109" s="20"/>
      <c r="E109" s="20"/>
      <c r="F109" s="30"/>
      <c r="G109" s="20">
        <v>588</v>
      </c>
      <c r="H109" s="20"/>
      <c r="I109" s="20"/>
      <c r="J109" s="20"/>
      <c r="K109" s="30"/>
      <c r="L109" s="20">
        <v>217</v>
      </c>
      <c r="M109" s="20"/>
      <c r="N109" s="20"/>
      <c r="O109" s="20"/>
      <c r="P109" s="30"/>
      <c r="Q109" s="20">
        <v>2994</v>
      </c>
      <c r="R109" s="20"/>
      <c r="S109" s="20"/>
      <c r="T109" s="20"/>
      <c r="U109" s="30"/>
      <c r="V109" s="20">
        <v>1145</v>
      </c>
      <c r="W109" s="20"/>
      <c r="X109" s="20"/>
      <c r="Y109" s="20"/>
      <c r="Z109" s="30"/>
      <c r="AA109" s="20">
        <f t="shared" si="1"/>
        <v>5287</v>
      </c>
      <c r="AB109" s="20"/>
      <c r="AC109" s="20"/>
      <c r="AD109" s="20"/>
      <c r="AE109" s="70"/>
    </row>
    <row r="110" spans="1:31">
      <c r="A110" s="14">
        <v>41426</v>
      </c>
      <c r="B110" s="26">
        <v>264</v>
      </c>
      <c r="C110" s="20"/>
      <c r="D110" s="20"/>
      <c r="E110" s="20"/>
      <c r="F110" s="30"/>
      <c r="G110" s="20">
        <v>456</v>
      </c>
      <c r="H110" s="20"/>
      <c r="I110" s="20"/>
      <c r="J110" s="20"/>
      <c r="K110" s="30"/>
      <c r="L110" s="20">
        <v>177</v>
      </c>
      <c r="M110" s="20"/>
      <c r="N110" s="20"/>
      <c r="O110" s="20"/>
      <c r="P110" s="30"/>
      <c r="Q110" s="20">
        <v>2574</v>
      </c>
      <c r="R110" s="20"/>
      <c r="S110" s="20"/>
      <c r="T110" s="20"/>
      <c r="U110" s="30"/>
      <c r="V110" s="20">
        <v>968</v>
      </c>
      <c r="W110" s="20"/>
      <c r="X110" s="20"/>
      <c r="Y110" s="20"/>
      <c r="Z110" s="30"/>
      <c r="AA110" s="20">
        <f t="shared" si="1"/>
        <v>4439</v>
      </c>
      <c r="AB110" s="20"/>
      <c r="AC110" s="20"/>
      <c r="AD110" s="20"/>
      <c r="AE110" s="70"/>
    </row>
    <row r="111" spans="1:31">
      <c r="A111" s="14">
        <v>41456</v>
      </c>
      <c r="B111" s="26">
        <v>326</v>
      </c>
      <c r="C111" s="60"/>
      <c r="D111" s="60"/>
      <c r="E111" s="20"/>
      <c r="F111" s="30"/>
      <c r="G111" s="20">
        <v>550</v>
      </c>
      <c r="H111" s="60"/>
      <c r="I111" s="60"/>
      <c r="J111" s="20"/>
      <c r="K111" s="30"/>
      <c r="L111" s="20">
        <v>240</v>
      </c>
      <c r="M111" s="60"/>
      <c r="N111" s="60"/>
      <c r="O111" s="20"/>
      <c r="P111" s="30"/>
      <c r="Q111" s="20">
        <v>2951</v>
      </c>
      <c r="R111" s="60"/>
      <c r="S111" s="60"/>
      <c r="T111" s="20"/>
      <c r="U111" s="30"/>
      <c r="V111" s="20">
        <v>1072</v>
      </c>
      <c r="W111" s="60"/>
      <c r="X111" s="60"/>
      <c r="Y111" s="20"/>
      <c r="Z111" s="30"/>
      <c r="AA111" s="20">
        <f t="shared" si="1"/>
        <v>5139</v>
      </c>
      <c r="AB111" s="60"/>
      <c r="AC111" s="60"/>
      <c r="AD111" s="20"/>
      <c r="AE111" s="70"/>
    </row>
    <row r="112" spans="1:31">
      <c r="A112" s="14">
        <v>41487</v>
      </c>
      <c r="B112" s="26">
        <v>311</v>
      </c>
      <c r="C112" s="20"/>
      <c r="D112" s="20"/>
      <c r="E112" s="20"/>
      <c r="F112" s="30"/>
      <c r="G112" s="20">
        <v>453</v>
      </c>
      <c r="H112" s="20"/>
      <c r="I112" s="20"/>
      <c r="J112" s="20"/>
      <c r="K112" s="30"/>
      <c r="L112" s="20">
        <v>200</v>
      </c>
      <c r="M112" s="20"/>
      <c r="N112" s="20"/>
      <c r="O112" s="20"/>
      <c r="P112" s="30"/>
      <c r="Q112" s="20">
        <v>2711</v>
      </c>
      <c r="R112" s="20"/>
      <c r="S112" s="20"/>
      <c r="T112" s="20"/>
      <c r="U112" s="30"/>
      <c r="V112" s="20">
        <v>944</v>
      </c>
      <c r="W112" s="20"/>
      <c r="X112" s="20"/>
      <c r="Y112" s="20"/>
      <c r="Z112" s="30"/>
      <c r="AA112" s="20">
        <f t="shared" si="1"/>
        <v>4619</v>
      </c>
      <c r="AB112" s="20"/>
      <c r="AC112" s="20"/>
      <c r="AD112" s="20"/>
      <c r="AE112" s="70"/>
    </row>
    <row r="113" spans="1:31">
      <c r="A113" s="14">
        <v>41518</v>
      </c>
      <c r="B113" s="26">
        <v>275</v>
      </c>
      <c r="C113" s="20"/>
      <c r="D113" s="20"/>
      <c r="E113" s="20"/>
      <c r="F113" s="30"/>
      <c r="G113" s="20">
        <v>472</v>
      </c>
      <c r="H113" s="20"/>
      <c r="I113" s="20"/>
      <c r="J113" s="20"/>
      <c r="K113" s="30"/>
      <c r="L113" s="20">
        <v>177</v>
      </c>
      <c r="M113" s="20"/>
      <c r="N113" s="20"/>
      <c r="O113" s="20"/>
      <c r="P113" s="30"/>
      <c r="Q113" s="20">
        <v>2664</v>
      </c>
      <c r="R113" s="20"/>
      <c r="S113" s="20"/>
      <c r="T113" s="20"/>
      <c r="U113" s="30"/>
      <c r="V113" s="20">
        <v>926</v>
      </c>
      <c r="W113" s="20"/>
      <c r="X113" s="20"/>
      <c r="Y113" s="20"/>
      <c r="Z113" s="30"/>
      <c r="AA113" s="20">
        <f t="shared" si="1"/>
        <v>4514</v>
      </c>
      <c r="AB113" s="20"/>
      <c r="AC113" s="20"/>
      <c r="AD113" s="20"/>
      <c r="AE113" s="70"/>
    </row>
    <row r="114" spans="1:31">
      <c r="A114" s="14">
        <v>41548</v>
      </c>
      <c r="B114" s="26">
        <v>353</v>
      </c>
      <c r="C114" s="20"/>
      <c r="D114" s="20"/>
      <c r="E114" s="20"/>
      <c r="F114" s="30"/>
      <c r="G114" s="20">
        <v>513</v>
      </c>
      <c r="H114" s="20"/>
      <c r="I114" s="20"/>
      <c r="J114" s="20"/>
      <c r="K114" s="30"/>
      <c r="L114" s="20">
        <v>228</v>
      </c>
      <c r="M114" s="20"/>
      <c r="N114" s="20"/>
      <c r="O114" s="20"/>
      <c r="P114" s="30"/>
      <c r="Q114" s="20">
        <v>2835</v>
      </c>
      <c r="R114" s="20"/>
      <c r="S114" s="20"/>
      <c r="T114" s="20"/>
      <c r="U114" s="30"/>
      <c r="V114" s="20">
        <v>958</v>
      </c>
      <c r="W114" s="20"/>
      <c r="X114" s="20"/>
      <c r="Y114" s="20"/>
      <c r="Z114" s="30"/>
      <c r="AA114" s="20">
        <f t="shared" si="1"/>
        <v>4887</v>
      </c>
      <c r="AB114" s="20"/>
      <c r="AC114" s="20"/>
      <c r="AD114" s="20"/>
      <c r="AE114" s="70"/>
    </row>
    <row r="115" spans="1:31">
      <c r="A115" s="14">
        <v>41579</v>
      </c>
      <c r="B115" s="26">
        <v>284</v>
      </c>
      <c r="C115" s="20"/>
      <c r="D115" s="20"/>
      <c r="E115" s="20"/>
      <c r="F115" s="30"/>
      <c r="G115" s="20">
        <v>447</v>
      </c>
      <c r="H115" s="20"/>
      <c r="I115" s="20"/>
      <c r="J115" s="20"/>
      <c r="K115" s="30"/>
      <c r="L115" s="20">
        <v>202</v>
      </c>
      <c r="M115" s="20"/>
      <c r="N115" s="20"/>
      <c r="O115" s="20"/>
      <c r="P115" s="30"/>
      <c r="Q115" s="20">
        <v>2597</v>
      </c>
      <c r="R115" s="20"/>
      <c r="S115" s="20"/>
      <c r="T115" s="20"/>
      <c r="U115" s="30"/>
      <c r="V115" s="20">
        <v>914</v>
      </c>
      <c r="W115" s="20"/>
      <c r="X115" s="20"/>
      <c r="Y115" s="20"/>
      <c r="Z115" s="30"/>
      <c r="AA115" s="20">
        <f t="shared" si="1"/>
        <v>4444</v>
      </c>
      <c r="AB115" s="20"/>
      <c r="AC115" s="20"/>
      <c r="AD115" s="20"/>
      <c r="AE115" s="70"/>
    </row>
    <row r="116" spans="1:31">
      <c r="A116" s="14">
        <v>41609</v>
      </c>
      <c r="B116" s="26">
        <v>292</v>
      </c>
      <c r="C116" s="20"/>
      <c r="D116" s="20"/>
      <c r="E116" s="20"/>
      <c r="F116" s="30"/>
      <c r="G116" s="20">
        <v>395</v>
      </c>
      <c r="H116" s="20"/>
      <c r="I116" s="20"/>
      <c r="J116" s="20"/>
      <c r="K116" s="30"/>
      <c r="L116" s="20">
        <v>194</v>
      </c>
      <c r="M116" s="20"/>
      <c r="N116" s="20"/>
      <c r="O116" s="20"/>
      <c r="P116" s="30"/>
      <c r="Q116" s="20">
        <v>2090</v>
      </c>
      <c r="R116" s="20"/>
      <c r="S116" s="20"/>
      <c r="T116" s="20"/>
      <c r="U116" s="30"/>
      <c r="V116" s="20">
        <v>742</v>
      </c>
      <c r="W116" s="20"/>
      <c r="X116" s="20"/>
      <c r="Y116" s="20"/>
      <c r="Z116" s="30"/>
      <c r="AA116" s="20">
        <f t="shared" si="1"/>
        <v>3713</v>
      </c>
      <c r="AB116" s="20"/>
      <c r="AC116" s="20"/>
      <c r="AD116" s="20"/>
      <c r="AE116" s="70"/>
    </row>
    <row r="117" spans="1:31">
      <c r="A117" s="14">
        <v>41640</v>
      </c>
      <c r="B117" s="26">
        <v>220</v>
      </c>
      <c r="C117" s="20"/>
      <c r="D117" s="20"/>
      <c r="E117" s="20"/>
      <c r="F117" s="30"/>
      <c r="G117" s="20">
        <v>362</v>
      </c>
      <c r="H117" s="20"/>
      <c r="I117" s="20"/>
      <c r="J117" s="20"/>
      <c r="K117" s="30"/>
      <c r="L117" s="20">
        <v>127</v>
      </c>
      <c r="M117" s="20"/>
      <c r="N117" s="20"/>
      <c r="O117" s="20"/>
      <c r="P117" s="30"/>
      <c r="Q117" s="20">
        <v>2254</v>
      </c>
      <c r="R117" s="20"/>
      <c r="S117" s="20"/>
      <c r="T117" s="20"/>
      <c r="U117" s="30"/>
      <c r="V117" s="20">
        <v>798</v>
      </c>
      <c r="W117" s="20"/>
      <c r="X117" s="20"/>
      <c r="Y117" s="20"/>
      <c r="Z117" s="30"/>
      <c r="AA117" s="20">
        <f t="shared" si="1"/>
        <v>3761</v>
      </c>
      <c r="AB117" s="20"/>
      <c r="AC117" s="20"/>
      <c r="AD117" s="20"/>
      <c r="AE117" s="70"/>
    </row>
    <row r="118" spans="1:31">
      <c r="A118" s="14">
        <v>41671</v>
      </c>
      <c r="B118" s="26">
        <v>235</v>
      </c>
      <c r="C118" s="20"/>
      <c r="D118" s="20"/>
      <c r="E118" s="20"/>
      <c r="F118" s="30"/>
      <c r="G118" s="20">
        <v>398</v>
      </c>
      <c r="H118" s="20"/>
      <c r="I118" s="20"/>
      <c r="J118" s="20"/>
      <c r="K118" s="30"/>
      <c r="L118" s="20">
        <v>152</v>
      </c>
      <c r="M118" s="20"/>
      <c r="N118" s="20"/>
      <c r="O118" s="20"/>
      <c r="P118" s="30"/>
      <c r="Q118" s="20">
        <v>2367</v>
      </c>
      <c r="R118" s="20"/>
      <c r="S118" s="20"/>
      <c r="T118" s="20"/>
      <c r="U118" s="30"/>
      <c r="V118" s="20">
        <v>756</v>
      </c>
      <c r="W118" s="20"/>
      <c r="X118" s="20"/>
      <c r="Y118" s="20"/>
      <c r="Z118" s="30"/>
      <c r="AA118" s="20">
        <f t="shared" si="1"/>
        <v>3908</v>
      </c>
      <c r="AB118" s="20"/>
      <c r="AC118" s="20"/>
      <c r="AD118" s="20"/>
      <c r="AE118" s="70"/>
    </row>
    <row r="119" spans="1:31">
      <c r="A119" s="14">
        <v>41699</v>
      </c>
      <c r="B119" s="26">
        <v>237</v>
      </c>
      <c r="C119" s="20"/>
      <c r="D119" s="20"/>
      <c r="E119" s="20"/>
      <c r="F119" s="30"/>
      <c r="G119" s="20">
        <v>444</v>
      </c>
      <c r="H119" s="20"/>
      <c r="I119" s="20"/>
      <c r="J119" s="20"/>
      <c r="K119" s="30"/>
      <c r="L119" s="20">
        <v>181</v>
      </c>
      <c r="M119" s="20"/>
      <c r="N119" s="20"/>
      <c r="O119" s="20"/>
      <c r="P119" s="30"/>
      <c r="Q119" s="20">
        <v>2539</v>
      </c>
      <c r="R119" s="20"/>
      <c r="S119" s="20"/>
      <c r="T119" s="20"/>
      <c r="U119" s="30"/>
      <c r="V119" s="20">
        <v>934</v>
      </c>
      <c r="W119" s="20"/>
      <c r="X119" s="20"/>
      <c r="Y119" s="20"/>
      <c r="Z119" s="30"/>
      <c r="AA119" s="20">
        <f t="shared" si="1"/>
        <v>4335</v>
      </c>
      <c r="AB119" s="20"/>
      <c r="AC119" s="20"/>
      <c r="AD119" s="20"/>
      <c r="AE119" s="70"/>
    </row>
    <row r="120" spans="1:31">
      <c r="A120" s="14">
        <v>41730</v>
      </c>
      <c r="B120" s="26">
        <v>239</v>
      </c>
      <c r="C120" s="20"/>
      <c r="D120" s="20"/>
      <c r="E120" s="20"/>
      <c r="F120" s="30"/>
      <c r="G120" s="20">
        <v>445</v>
      </c>
      <c r="H120" s="20"/>
      <c r="I120" s="20"/>
      <c r="J120" s="20"/>
      <c r="K120" s="30"/>
      <c r="L120" s="20">
        <v>202</v>
      </c>
      <c r="M120" s="20"/>
      <c r="N120" s="20"/>
      <c r="O120" s="20"/>
      <c r="P120" s="30"/>
      <c r="Q120" s="20">
        <v>2540</v>
      </c>
      <c r="R120" s="20"/>
      <c r="S120" s="20"/>
      <c r="T120" s="20"/>
      <c r="U120" s="30"/>
      <c r="V120" s="20">
        <v>839</v>
      </c>
      <c r="W120" s="20"/>
      <c r="X120" s="20"/>
      <c r="Y120" s="20"/>
      <c r="Z120" s="30"/>
      <c r="AA120" s="20">
        <f t="shared" si="1"/>
        <v>4265</v>
      </c>
      <c r="AB120" s="20"/>
      <c r="AC120" s="20"/>
      <c r="AD120" s="20"/>
      <c r="AE120" s="70"/>
    </row>
    <row r="121" spans="1:31">
      <c r="A121" s="14">
        <v>41760</v>
      </c>
      <c r="B121" s="26">
        <v>298</v>
      </c>
      <c r="C121" s="20"/>
      <c r="D121" s="20"/>
      <c r="E121" s="20"/>
      <c r="F121" s="30"/>
      <c r="G121" s="20">
        <v>545</v>
      </c>
      <c r="H121" s="20"/>
      <c r="I121" s="20"/>
      <c r="J121" s="20"/>
      <c r="K121" s="30"/>
      <c r="L121" s="20">
        <v>243</v>
      </c>
      <c r="M121" s="20"/>
      <c r="N121" s="20"/>
      <c r="O121" s="20"/>
      <c r="P121" s="30"/>
      <c r="Q121" s="20">
        <v>2760</v>
      </c>
      <c r="R121" s="20"/>
      <c r="S121" s="20"/>
      <c r="T121" s="20"/>
      <c r="U121" s="30"/>
      <c r="V121" s="20">
        <v>951</v>
      </c>
      <c r="W121" s="20"/>
      <c r="X121" s="20"/>
      <c r="Y121" s="20"/>
      <c r="Z121" s="30"/>
      <c r="AA121" s="20">
        <f t="shared" si="1"/>
        <v>4797</v>
      </c>
      <c r="AB121" s="20"/>
      <c r="AC121" s="20"/>
      <c r="AD121" s="20"/>
      <c r="AE121" s="70"/>
    </row>
    <row r="122" spans="1:31">
      <c r="A122" s="14">
        <v>41791</v>
      </c>
      <c r="B122" s="26">
        <v>263</v>
      </c>
      <c r="C122" s="20"/>
      <c r="D122" s="20"/>
      <c r="E122" s="20"/>
      <c r="F122" s="30"/>
      <c r="G122" s="20">
        <v>396</v>
      </c>
      <c r="H122" s="20"/>
      <c r="I122" s="20"/>
      <c r="J122" s="20"/>
      <c r="K122" s="30"/>
      <c r="L122" s="20">
        <v>201</v>
      </c>
      <c r="M122" s="20"/>
      <c r="N122" s="20"/>
      <c r="O122" s="20"/>
      <c r="P122" s="30"/>
      <c r="Q122" s="20">
        <v>2397</v>
      </c>
      <c r="R122" s="20"/>
      <c r="S122" s="20"/>
      <c r="T122" s="20"/>
      <c r="U122" s="30"/>
      <c r="V122" s="20">
        <v>831</v>
      </c>
      <c r="W122" s="20"/>
      <c r="X122" s="20"/>
      <c r="Y122" s="20"/>
      <c r="Z122" s="30"/>
      <c r="AA122" s="20">
        <f t="shared" si="1"/>
        <v>4088</v>
      </c>
      <c r="AB122" s="20"/>
      <c r="AC122" s="20"/>
      <c r="AD122" s="20"/>
      <c r="AE122" s="70"/>
    </row>
    <row r="123" spans="1:31">
      <c r="A123" s="14">
        <v>41821</v>
      </c>
      <c r="B123" s="26">
        <v>338</v>
      </c>
      <c r="C123" s="60"/>
      <c r="D123" s="60"/>
      <c r="F123" s="70"/>
      <c r="G123" s="20">
        <v>554</v>
      </c>
      <c r="H123" s="60"/>
      <c r="I123" s="60"/>
      <c r="K123" s="70"/>
      <c r="L123" s="20">
        <v>258</v>
      </c>
      <c r="M123" s="60"/>
      <c r="N123" s="60"/>
      <c r="P123" s="70"/>
      <c r="Q123" s="20">
        <v>2896</v>
      </c>
      <c r="R123" s="60"/>
      <c r="S123" s="60"/>
      <c r="U123" s="70"/>
      <c r="V123" s="20">
        <v>1087</v>
      </c>
      <c r="W123" s="60"/>
      <c r="X123" s="60"/>
      <c r="Z123" s="70"/>
      <c r="AA123" s="20">
        <f t="shared" si="1"/>
        <v>5133</v>
      </c>
      <c r="AB123" s="60"/>
      <c r="AC123" s="105"/>
      <c r="AD123" s="60"/>
      <c r="AE123" s="99"/>
    </row>
    <row r="124" spans="1:31">
      <c r="A124" s="14">
        <v>41852</v>
      </c>
      <c r="B124" s="26">
        <v>292</v>
      </c>
      <c r="C124" s="60"/>
      <c r="D124" s="60"/>
      <c r="F124" s="70"/>
      <c r="G124" s="20">
        <v>472</v>
      </c>
      <c r="H124" s="60"/>
      <c r="I124" s="60"/>
      <c r="K124" s="70"/>
      <c r="L124" s="20">
        <v>216</v>
      </c>
      <c r="M124" s="60"/>
      <c r="N124" s="60"/>
      <c r="P124" s="70"/>
      <c r="Q124" s="20">
        <v>2475</v>
      </c>
      <c r="R124" s="60"/>
      <c r="S124" s="60"/>
      <c r="U124" s="70"/>
      <c r="V124" s="20">
        <v>865</v>
      </c>
      <c r="W124" s="60"/>
      <c r="X124" s="60"/>
      <c r="Z124" s="70"/>
      <c r="AA124" s="20">
        <f t="shared" si="1"/>
        <v>4320</v>
      </c>
      <c r="AB124" s="60"/>
      <c r="AC124" s="105"/>
      <c r="AD124" s="60"/>
      <c r="AE124" s="99"/>
    </row>
    <row r="125" spans="1:31">
      <c r="A125" s="14">
        <v>41883</v>
      </c>
      <c r="B125" s="26">
        <v>342</v>
      </c>
      <c r="C125" s="20"/>
      <c r="D125" s="20"/>
      <c r="F125" s="70"/>
      <c r="G125" s="20">
        <v>491</v>
      </c>
      <c r="H125" s="20"/>
      <c r="I125" s="20"/>
      <c r="K125" s="70"/>
      <c r="L125" s="20">
        <v>257</v>
      </c>
      <c r="M125" s="20"/>
      <c r="N125" s="20"/>
      <c r="P125" s="70"/>
      <c r="Q125" s="20">
        <v>2631</v>
      </c>
      <c r="R125" s="20"/>
      <c r="S125" s="20"/>
      <c r="U125" s="70"/>
      <c r="V125" s="20">
        <v>930</v>
      </c>
      <c r="W125" s="20"/>
      <c r="X125" s="20"/>
      <c r="Z125" s="70"/>
      <c r="AA125" s="20">
        <f t="shared" si="1"/>
        <v>4651</v>
      </c>
      <c r="AB125" s="104"/>
      <c r="AC125" s="20"/>
      <c r="AD125" s="20"/>
      <c r="AE125" s="30"/>
    </row>
    <row r="126" spans="1:31">
      <c r="A126" s="14">
        <v>41913</v>
      </c>
      <c r="B126" s="26">
        <v>290</v>
      </c>
      <c r="C126" s="20"/>
      <c r="D126" s="20"/>
      <c r="F126" s="70"/>
      <c r="G126" s="20">
        <v>481</v>
      </c>
      <c r="H126" s="20"/>
      <c r="I126" s="20"/>
      <c r="K126" s="70"/>
      <c r="L126" s="20">
        <v>271</v>
      </c>
      <c r="M126" s="20"/>
      <c r="N126" s="20"/>
      <c r="P126" s="70"/>
      <c r="Q126" s="20">
        <v>2682</v>
      </c>
      <c r="R126" s="20"/>
      <c r="S126" s="20"/>
      <c r="U126" s="70"/>
      <c r="V126" s="20">
        <v>914</v>
      </c>
      <c r="W126" s="20"/>
      <c r="X126" s="20"/>
      <c r="Z126" s="70"/>
      <c r="AA126" s="20">
        <f t="shared" si="1"/>
        <v>4638</v>
      </c>
      <c r="AB126" s="104"/>
      <c r="AC126" s="20"/>
      <c r="AD126" s="20"/>
      <c r="AE126" s="30"/>
    </row>
    <row r="127" spans="1:31">
      <c r="A127" s="14">
        <v>41944</v>
      </c>
      <c r="B127" s="26">
        <v>267</v>
      </c>
      <c r="C127" s="20"/>
      <c r="D127" s="20"/>
      <c r="F127" s="70"/>
      <c r="G127" s="20">
        <v>421</v>
      </c>
      <c r="H127" s="20"/>
      <c r="I127" s="20"/>
      <c r="K127" s="70"/>
      <c r="L127" s="20">
        <v>195</v>
      </c>
      <c r="M127" s="20"/>
      <c r="N127" s="20"/>
      <c r="P127" s="70"/>
      <c r="Q127" s="20">
        <v>2362</v>
      </c>
      <c r="R127" s="20"/>
      <c r="S127" s="20"/>
      <c r="U127" s="70"/>
      <c r="V127" s="20">
        <v>850</v>
      </c>
      <c r="W127" s="20"/>
      <c r="X127" s="20"/>
      <c r="Z127" s="70"/>
      <c r="AA127" s="20">
        <f t="shared" si="1"/>
        <v>4095</v>
      </c>
      <c r="AB127" s="104"/>
      <c r="AC127" s="20"/>
      <c r="AD127" s="20"/>
      <c r="AE127" s="30"/>
    </row>
    <row r="128" spans="1:31">
      <c r="A128" s="14">
        <v>41974</v>
      </c>
      <c r="B128" s="26">
        <v>307</v>
      </c>
      <c r="C128" s="20"/>
      <c r="D128" s="20"/>
      <c r="F128" s="70"/>
      <c r="G128" s="20">
        <v>405</v>
      </c>
      <c r="H128" s="20"/>
      <c r="I128" s="20"/>
      <c r="K128" s="70"/>
      <c r="L128" s="20">
        <v>227</v>
      </c>
      <c r="M128" s="20"/>
      <c r="N128" s="20"/>
      <c r="P128" s="70"/>
      <c r="Q128" s="20">
        <v>2166</v>
      </c>
      <c r="R128" s="20"/>
      <c r="S128" s="20"/>
      <c r="U128" s="70"/>
      <c r="V128" s="20">
        <v>799</v>
      </c>
      <c r="W128" s="20"/>
      <c r="X128" s="20"/>
      <c r="Z128" s="70"/>
      <c r="AA128" s="20">
        <f t="shared" si="1"/>
        <v>3904</v>
      </c>
      <c r="AB128" s="104"/>
      <c r="AC128" s="20"/>
      <c r="AD128" s="20"/>
      <c r="AE128" s="30"/>
    </row>
    <row r="129" spans="1:31">
      <c r="A129" s="14">
        <v>42005</v>
      </c>
      <c r="B129" s="26">
        <v>146</v>
      </c>
      <c r="C129" s="20"/>
      <c r="D129" s="20"/>
      <c r="F129" s="70"/>
      <c r="G129" s="20">
        <v>304</v>
      </c>
      <c r="H129" s="20"/>
      <c r="I129" s="20"/>
      <c r="K129" s="70"/>
      <c r="L129" s="20">
        <v>131</v>
      </c>
      <c r="M129" s="20"/>
      <c r="N129" s="20"/>
      <c r="P129" s="70"/>
      <c r="Q129" s="20">
        <v>1812</v>
      </c>
      <c r="R129" s="20"/>
      <c r="S129" s="20"/>
      <c r="U129" s="70"/>
      <c r="V129" s="20">
        <v>644</v>
      </c>
      <c r="W129" s="20"/>
      <c r="X129" s="20"/>
      <c r="Z129" s="70"/>
      <c r="AA129" s="20">
        <f t="shared" si="1"/>
        <v>3037</v>
      </c>
      <c r="AB129" s="104"/>
      <c r="AC129" s="20"/>
      <c r="AD129" s="20"/>
      <c r="AE129" s="30"/>
    </row>
    <row r="130" spans="1:31">
      <c r="A130" s="14">
        <v>42036</v>
      </c>
      <c r="B130" s="26">
        <v>189</v>
      </c>
      <c r="C130" s="20"/>
      <c r="D130" s="20"/>
      <c r="F130" s="70"/>
      <c r="G130" s="20">
        <v>356</v>
      </c>
      <c r="H130" s="20"/>
      <c r="I130" s="20"/>
      <c r="K130" s="70"/>
      <c r="L130" s="20">
        <v>184</v>
      </c>
      <c r="M130" s="20"/>
      <c r="N130" s="20"/>
      <c r="P130" s="70"/>
      <c r="Q130" s="20">
        <v>2080</v>
      </c>
      <c r="R130" s="20"/>
      <c r="S130" s="20"/>
      <c r="U130" s="70"/>
      <c r="V130" s="20">
        <v>751</v>
      </c>
      <c r="W130" s="20"/>
      <c r="X130" s="20"/>
      <c r="Z130" s="70"/>
      <c r="AA130" s="20">
        <f t="shared" si="1"/>
        <v>3560</v>
      </c>
      <c r="AB130" s="104"/>
      <c r="AC130" s="20"/>
      <c r="AD130" s="20"/>
      <c r="AE130" s="30"/>
    </row>
    <row r="131" spans="1:31">
      <c r="A131" s="14">
        <v>42064</v>
      </c>
      <c r="B131" s="26">
        <v>285</v>
      </c>
      <c r="C131" s="20"/>
      <c r="D131" s="20"/>
      <c r="F131" s="70"/>
      <c r="G131" s="20">
        <v>435</v>
      </c>
      <c r="H131" s="20"/>
      <c r="I131" s="20"/>
      <c r="K131" s="70"/>
      <c r="L131" s="20">
        <v>244</v>
      </c>
      <c r="M131" s="20"/>
      <c r="N131" s="20"/>
      <c r="P131" s="70"/>
      <c r="Q131" s="20">
        <v>2436</v>
      </c>
      <c r="R131" s="20"/>
      <c r="S131" s="20"/>
      <c r="U131" s="70"/>
      <c r="V131" s="20">
        <v>993</v>
      </c>
      <c r="W131" s="20"/>
      <c r="X131" s="20"/>
      <c r="Z131" s="70"/>
      <c r="AA131" s="20">
        <f t="shared" ref="AA131:AA149" si="2">B131+G131+L131+Q131+V131</f>
        <v>4393</v>
      </c>
      <c r="AB131" s="104"/>
      <c r="AC131" s="20"/>
      <c r="AD131" s="20"/>
      <c r="AE131" s="30"/>
    </row>
    <row r="132" spans="1:31">
      <c r="A132" s="14">
        <v>42095</v>
      </c>
      <c r="B132" s="26">
        <v>239</v>
      </c>
      <c r="C132" s="20"/>
      <c r="D132" s="20"/>
      <c r="F132" s="70"/>
      <c r="G132" s="20">
        <v>374</v>
      </c>
      <c r="H132" s="20"/>
      <c r="I132" s="20"/>
      <c r="K132" s="70"/>
      <c r="L132" s="20">
        <v>246</v>
      </c>
      <c r="M132" s="20"/>
      <c r="N132" s="20"/>
      <c r="P132" s="70"/>
      <c r="Q132" s="20">
        <v>2123</v>
      </c>
      <c r="R132" s="20"/>
      <c r="S132" s="20"/>
      <c r="U132" s="70"/>
      <c r="V132" s="20">
        <v>822</v>
      </c>
      <c r="W132" s="20"/>
      <c r="X132" s="20"/>
      <c r="Z132" s="70"/>
      <c r="AA132" s="20">
        <f t="shared" si="2"/>
        <v>3804</v>
      </c>
      <c r="AB132" s="104"/>
      <c r="AC132" s="20"/>
      <c r="AD132" s="20"/>
      <c r="AE132" s="30"/>
    </row>
    <row r="133" spans="1:31">
      <c r="A133" s="14">
        <v>42125</v>
      </c>
      <c r="B133" s="26">
        <v>251</v>
      </c>
      <c r="C133" s="20"/>
      <c r="D133" s="20"/>
      <c r="F133" s="70"/>
      <c r="G133" s="20">
        <v>362</v>
      </c>
      <c r="H133" s="20"/>
      <c r="I133" s="20"/>
      <c r="K133" s="70"/>
      <c r="L133" s="20">
        <v>220</v>
      </c>
      <c r="M133" s="20"/>
      <c r="N133" s="20"/>
      <c r="P133" s="70"/>
      <c r="Q133" s="20">
        <v>2188</v>
      </c>
      <c r="R133" s="20"/>
      <c r="S133" s="20"/>
      <c r="U133" s="70"/>
      <c r="V133" s="20">
        <v>878</v>
      </c>
      <c r="W133" s="20"/>
      <c r="X133" s="20"/>
      <c r="Z133" s="70"/>
      <c r="AA133" s="20">
        <f t="shared" si="2"/>
        <v>3899</v>
      </c>
      <c r="AB133" s="104"/>
      <c r="AC133" s="20"/>
      <c r="AD133" s="20"/>
      <c r="AE133" s="30"/>
    </row>
    <row r="134" spans="1:31">
      <c r="A134" s="14">
        <v>42156</v>
      </c>
      <c r="B134" s="26">
        <v>310</v>
      </c>
      <c r="C134" s="20"/>
      <c r="D134" s="20"/>
      <c r="F134" s="70"/>
      <c r="G134" s="20">
        <v>479</v>
      </c>
      <c r="H134" s="20"/>
      <c r="I134" s="20"/>
      <c r="K134" s="70"/>
      <c r="L134" s="20">
        <v>267</v>
      </c>
      <c r="M134" s="20"/>
      <c r="N134" s="20"/>
      <c r="P134" s="70"/>
      <c r="Q134" s="20">
        <v>2277</v>
      </c>
      <c r="R134" s="20"/>
      <c r="S134" s="20"/>
      <c r="U134" s="70"/>
      <c r="V134" s="20">
        <v>965</v>
      </c>
      <c r="W134" s="20"/>
      <c r="X134" s="20"/>
      <c r="Z134" s="70"/>
      <c r="AA134" s="20">
        <f t="shared" si="2"/>
        <v>4298</v>
      </c>
      <c r="AB134" s="104"/>
      <c r="AC134" s="20"/>
      <c r="AD134" s="20"/>
      <c r="AE134" s="30"/>
    </row>
    <row r="135" spans="1:31">
      <c r="A135" s="14">
        <v>42186</v>
      </c>
      <c r="B135" s="26">
        <v>358</v>
      </c>
      <c r="C135" s="60">
        <v>358</v>
      </c>
      <c r="D135" s="20"/>
      <c r="F135" s="70"/>
      <c r="G135" s="20">
        <v>519</v>
      </c>
      <c r="H135" s="60">
        <v>519</v>
      </c>
      <c r="K135" s="70"/>
      <c r="L135" s="20">
        <v>276</v>
      </c>
      <c r="M135" s="60">
        <v>276</v>
      </c>
      <c r="P135" s="70"/>
      <c r="Q135" s="20">
        <v>2363</v>
      </c>
      <c r="R135" s="60">
        <v>2363</v>
      </c>
      <c r="S135" s="20"/>
      <c r="U135" s="70"/>
      <c r="V135" s="20">
        <v>1006</v>
      </c>
      <c r="W135" s="60">
        <v>1006</v>
      </c>
      <c r="X135" s="20"/>
      <c r="Y135" s="60"/>
      <c r="Z135" s="30"/>
      <c r="AA135" s="20">
        <f t="shared" si="2"/>
        <v>4522</v>
      </c>
      <c r="AB135" s="60">
        <f>C135+H135+M135+R135+W135</f>
        <v>4522</v>
      </c>
      <c r="AC135" s="20"/>
      <c r="AD135" s="60"/>
      <c r="AE135" s="30"/>
    </row>
    <row r="136" spans="1:31">
      <c r="A136" s="14">
        <v>42217</v>
      </c>
      <c r="B136" s="26">
        <v>324</v>
      </c>
      <c r="C136" s="60">
        <v>324</v>
      </c>
      <c r="D136" s="20"/>
      <c r="F136" s="70"/>
      <c r="G136" s="20">
        <v>464</v>
      </c>
      <c r="H136" s="60">
        <v>464</v>
      </c>
      <c r="K136" s="70"/>
      <c r="L136" s="20">
        <v>244</v>
      </c>
      <c r="M136" s="60">
        <v>244</v>
      </c>
      <c r="P136" s="70"/>
      <c r="Q136" s="20">
        <v>2212</v>
      </c>
      <c r="R136" s="60">
        <v>2212</v>
      </c>
      <c r="S136" s="20"/>
      <c r="U136" s="70"/>
      <c r="V136" s="20">
        <v>918</v>
      </c>
      <c r="W136" s="60">
        <v>918</v>
      </c>
      <c r="X136" s="20"/>
      <c r="Y136" s="60"/>
      <c r="Z136" s="30"/>
      <c r="AA136" s="20">
        <f t="shared" si="2"/>
        <v>4162</v>
      </c>
      <c r="AB136" s="60">
        <f t="shared" ref="AB136:AC149" si="3">C136+H136+M136+R136+W136</f>
        <v>4162</v>
      </c>
      <c r="AC136" s="20"/>
      <c r="AD136" s="60"/>
      <c r="AE136" s="30"/>
    </row>
    <row r="137" spans="1:31">
      <c r="A137" s="14">
        <v>42248</v>
      </c>
      <c r="B137" s="26">
        <v>304</v>
      </c>
      <c r="C137" s="60">
        <v>304</v>
      </c>
      <c r="D137" s="20"/>
      <c r="F137" s="70"/>
      <c r="G137" s="20">
        <v>498</v>
      </c>
      <c r="H137" s="60">
        <v>498</v>
      </c>
      <c r="K137" s="70"/>
      <c r="L137" s="20">
        <v>270</v>
      </c>
      <c r="M137" s="60">
        <v>270</v>
      </c>
      <c r="P137" s="70"/>
      <c r="Q137" s="20">
        <v>2316</v>
      </c>
      <c r="R137" s="60">
        <v>2316</v>
      </c>
      <c r="S137" s="20"/>
      <c r="U137" s="70"/>
      <c r="V137" s="20">
        <v>988</v>
      </c>
      <c r="W137" s="60">
        <v>988</v>
      </c>
      <c r="X137" s="20"/>
      <c r="Y137" s="60"/>
      <c r="Z137" s="30"/>
      <c r="AA137" s="20">
        <f t="shared" si="2"/>
        <v>4376</v>
      </c>
      <c r="AB137" s="60">
        <f t="shared" si="3"/>
        <v>4376</v>
      </c>
      <c r="AC137" s="20"/>
      <c r="AD137" s="60"/>
      <c r="AE137" s="30"/>
    </row>
    <row r="138" spans="1:31">
      <c r="A138" s="14">
        <v>42278</v>
      </c>
      <c r="B138" s="26">
        <v>324</v>
      </c>
      <c r="C138" s="60">
        <v>324</v>
      </c>
      <c r="D138" s="20"/>
      <c r="F138" s="70"/>
      <c r="G138" s="20">
        <v>458</v>
      </c>
      <c r="H138" s="60">
        <v>458</v>
      </c>
      <c r="K138" s="70"/>
      <c r="L138" s="20">
        <v>244</v>
      </c>
      <c r="M138" s="60">
        <v>244</v>
      </c>
      <c r="P138" s="70"/>
      <c r="Q138" s="20">
        <v>2295</v>
      </c>
      <c r="R138" s="60">
        <v>2295</v>
      </c>
      <c r="S138" s="20"/>
      <c r="U138" s="70"/>
      <c r="V138" s="20">
        <v>904</v>
      </c>
      <c r="W138" s="60">
        <v>904</v>
      </c>
      <c r="X138" s="20"/>
      <c r="Y138" s="60"/>
      <c r="Z138" s="30"/>
      <c r="AA138" s="120">
        <f t="shared" si="2"/>
        <v>4225</v>
      </c>
      <c r="AB138" s="60">
        <f t="shared" si="3"/>
        <v>4225</v>
      </c>
      <c r="AC138" s="20"/>
      <c r="AD138" s="60"/>
      <c r="AE138" s="30"/>
    </row>
    <row r="139" spans="1:31">
      <c r="A139" s="14">
        <v>42309</v>
      </c>
      <c r="B139" s="26">
        <v>289</v>
      </c>
      <c r="C139" s="20">
        <v>300.88786403447892</v>
      </c>
      <c r="D139" s="20">
        <v>300.88786403447892</v>
      </c>
      <c r="F139" s="70"/>
      <c r="G139" s="20">
        <v>442</v>
      </c>
      <c r="H139" s="20">
        <v>443.5846297910457</v>
      </c>
      <c r="I139" s="20">
        <v>443.5846297910457</v>
      </c>
      <c r="K139" s="70"/>
      <c r="L139" s="20">
        <v>267</v>
      </c>
      <c r="M139" s="20">
        <v>240.99940886115053</v>
      </c>
      <c r="N139" s="20">
        <v>240.99940886115053</v>
      </c>
      <c r="P139" s="70"/>
      <c r="Q139" s="20">
        <v>2058</v>
      </c>
      <c r="R139" s="20">
        <v>2188.2997010911831</v>
      </c>
      <c r="S139" s="20">
        <v>2188.2997010911831</v>
      </c>
      <c r="U139" s="70"/>
      <c r="V139" s="20">
        <v>966</v>
      </c>
      <c r="W139" s="20">
        <v>915.19160812457869</v>
      </c>
      <c r="X139" s="20">
        <v>915.19160812457869</v>
      </c>
      <c r="Y139" s="20"/>
      <c r="Z139" s="30"/>
      <c r="AA139" s="120">
        <f t="shared" si="2"/>
        <v>4022</v>
      </c>
      <c r="AB139" s="20">
        <f t="shared" si="3"/>
        <v>4088.9632119024368</v>
      </c>
      <c r="AC139" s="20">
        <f t="shared" si="3"/>
        <v>4088.9632119024368</v>
      </c>
      <c r="AD139" s="104"/>
      <c r="AE139" s="30"/>
    </row>
    <row r="140" spans="1:31">
      <c r="A140" s="14">
        <v>42339</v>
      </c>
      <c r="B140" s="26">
        <v>246</v>
      </c>
      <c r="C140" s="20">
        <v>291.27835334758845</v>
      </c>
      <c r="D140" s="20">
        <v>291.27835334758845</v>
      </c>
      <c r="F140" s="70"/>
      <c r="G140" s="20">
        <v>356</v>
      </c>
      <c r="H140" s="20">
        <v>407.3572342471611</v>
      </c>
      <c r="I140" s="20">
        <v>407.3572342471611</v>
      </c>
      <c r="K140" s="70"/>
      <c r="L140" s="20">
        <v>256</v>
      </c>
      <c r="M140" s="20">
        <v>250.09838575816894</v>
      </c>
      <c r="N140" s="20">
        <v>250.09838575816894</v>
      </c>
      <c r="P140" s="70"/>
      <c r="Q140" s="20">
        <v>1756</v>
      </c>
      <c r="R140" s="20">
        <v>1835.2047178861208</v>
      </c>
      <c r="S140" s="20">
        <v>1835.2047178861208</v>
      </c>
      <c r="U140" s="70"/>
      <c r="V140" s="20">
        <v>807</v>
      </c>
      <c r="W140" s="20">
        <v>794.69745167949736</v>
      </c>
      <c r="X140" s="20">
        <v>794.69745167949736</v>
      </c>
      <c r="Y140" s="20"/>
      <c r="Z140" s="30"/>
      <c r="AA140" s="120">
        <f t="shared" si="2"/>
        <v>3421</v>
      </c>
      <c r="AB140" s="20">
        <f t="shared" si="3"/>
        <v>3578.6361429185363</v>
      </c>
      <c r="AC140" s="20">
        <f t="shared" si="3"/>
        <v>3578.6361429185363</v>
      </c>
      <c r="AD140" s="104"/>
      <c r="AE140" s="30"/>
    </row>
    <row r="141" spans="1:31">
      <c r="A141" s="14">
        <v>42370</v>
      </c>
      <c r="B141" s="26">
        <v>177</v>
      </c>
      <c r="C141" s="20">
        <v>188.61550964851023</v>
      </c>
      <c r="D141" s="20">
        <v>188.61550964851023</v>
      </c>
      <c r="F141" s="70"/>
      <c r="G141" s="20">
        <v>307</v>
      </c>
      <c r="H141" s="20">
        <v>315.15517733414862</v>
      </c>
      <c r="I141" s="20">
        <v>315.15517733414862</v>
      </c>
      <c r="K141" s="70"/>
      <c r="L141" s="20">
        <v>181</v>
      </c>
      <c r="M141" s="20">
        <v>184.95356525727988</v>
      </c>
      <c r="N141" s="20">
        <v>184.95356525727988</v>
      </c>
      <c r="P141" s="70"/>
      <c r="Q141" s="20">
        <v>1646</v>
      </c>
      <c r="R141" s="20">
        <v>1624.9940669274768</v>
      </c>
      <c r="S141" s="20">
        <v>1624.9940669274768</v>
      </c>
      <c r="U141" s="70"/>
      <c r="V141" s="20">
        <v>728</v>
      </c>
      <c r="W141" s="20">
        <v>676.20949209025298</v>
      </c>
      <c r="X141" s="20">
        <v>676.20949209025298</v>
      </c>
      <c r="Y141" s="20"/>
      <c r="Z141" s="30"/>
      <c r="AA141" s="120">
        <f t="shared" si="2"/>
        <v>3039</v>
      </c>
      <c r="AB141" s="20">
        <f t="shared" si="3"/>
        <v>2989.9278112576685</v>
      </c>
      <c r="AC141" s="20">
        <f t="shared" si="3"/>
        <v>2989.9278112576685</v>
      </c>
      <c r="AD141" s="104"/>
      <c r="AE141" s="30"/>
    </row>
    <row r="142" spans="1:31">
      <c r="A142" s="14">
        <v>42401</v>
      </c>
      <c r="B142" s="26">
        <v>240</v>
      </c>
      <c r="C142" s="20">
        <v>241.85048913243116</v>
      </c>
      <c r="D142" s="20">
        <v>241.85048913243116</v>
      </c>
      <c r="F142" s="70"/>
      <c r="G142" s="20">
        <v>353</v>
      </c>
      <c r="H142" s="20">
        <v>385.38466599764655</v>
      </c>
      <c r="I142" s="20">
        <v>385.38466599764655</v>
      </c>
      <c r="K142" s="70"/>
      <c r="L142" s="20">
        <v>204</v>
      </c>
      <c r="M142" s="20">
        <v>194.43090146159278</v>
      </c>
      <c r="N142" s="20">
        <v>194.43090146159278</v>
      </c>
      <c r="P142" s="70"/>
      <c r="Q142" s="20">
        <v>2098</v>
      </c>
      <c r="R142" s="20">
        <v>2092.502722268086</v>
      </c>
      <c r="S142" s="20">
        <v>2092.502722268086</v>
      </c>
      <c r="U142" s="70"/>
      <c r="V142" s="20">
        <v>928</v>
      </c>
      <c r="W142" s="20">
        <v>824.12891670847409</v>
      </c>
      <c r="X142" s="20">
        <v>824.12891670847409</v>
      </c>
      <c r="Y142" s="20"/>
      <c r="Z142" s="30"/>
      <c r="AA142" s="120">
        <f t="shared" si="2"/>
        <v>3823</v>
      </c>
      <c r="AB142" s="20">
        <f t="shared" si="3"/>
        <v>3738.2976955682307</v>
      </c>
      <c r="AC142" s="20">
        <f t="shared" si="3"/>
        <v>3738.2976955682307</v>
      </c>
      <c r="AD142" s="104"/>
      <c r="AE142" s="30"/>
    </row>
    <row r="143" spans="1:31">
      <c r="A143" s="14">
        <v>42430</v>
      </c>
      <c r="B143" s="26">
        <v>301</v>
      </c>
      <c r="C143" s="20">
        <v>274.70978246442189</v>
      </c>
      <c r="D143" s="20">
        <v>274.70978246442189</v>
      </c>
      <c r="F143" s="70"/>
      <c r="G143" s="20">
        <v>431</v>
      </c>
      <c r="H143" s="20">
        <v>449.91127413741702</v>
      </c>
      <c r="I143" s="20">
        <v>449.91127413741702</v>
      </c>
      <c r="K143" s="70"/>
      <c r="L143" s="20">
        <v>231</v>
      </c>
      <c r="M143" s="20">
        <v>258.92029373690917</v>
      </c>
      <c r="N143" s="20">
        <v>258.92029373690917</v>
      </c>
      <c r="P143" s="70"/>
      <c r="Q143" s="20">
        <v>2177</v>
      </c>
      <c r="R143" s="20">
        <v>2347.6692310733524</v>
      </c>
      <c r="S143" s="20">
        <v>2347.6692310733524</v>
      </c>
      <c r="U143" s="70"/>
      <c r="V143" s="20">
        <v>955</v>
      </c>
      <c r="W143" s="20">
        <v>976.70046729984597</v>
      </c>
      <c r="X143" s="20">
        <v>976.70046729984597</v>
      </c>
      <c r="Y143" s="20"/>
      <c r="Z143" s="30"/>
      <c r="AA143" s="120">
        <f t="shared" si="2"/>
        <v>4095</v>
      </c>
      <c r="AB143" s="20">
        <f t="shared" si="3"/>
        <v>4307.9110487119469</v>
      </c>
      <c r="AC143" s="20">
        <f t="shared" si="3"/>
        <v>4307.9110487119469</v>
      </c>
      <c r="AD143" s="104"/>
      <c r="AE143" s="30"/>
    </row>
    <row r="144" spans="1:31">
      <c r="A144" s="14">
        <v>42461</v>
      </c>
      <c r="B144" s="26">
        <v>279</v>
      </c>
      <c r="C144" s="20">
        <v>253.70467370493586</v>
      </c>
      <c r="D144" s="20">
        <v>253.70467370493586</v>
      </c>
      <c r="F144" s="70"/>
      <c r="G144" s="20">
        <v>426</v>
      </c>
      <c r="H144" s="20">
        <v>395.88790584454875</v>
      </c>
      <c r="I144" s="20">
        <v>395.88790584454875</v>
      </c>
      <c r="K144" s="70"/>
      <c r="L144" s="20">
        <v>230</v>
      </c>
      <c r="M144" s="20">
        <v>247.28336965742457</v>
      </c>
      <c r="N144" s="20">
        <v>247.28336965742457</v>
      </c>
      <c r="P144" s="70"/>
      <c r="Q144" s="20">
        <v>2059</v>
      </c>
      <c r="R144" s="20">
        <v>1977.8799287910838</v>
      </c>
      <c r="S144" s="20">
        <v>1977.8799287910838</v>
      </c>
      <c r="U144" s="70"/>
      <c r="V144" s="20">
        <v>956</v>
      </c>
      <c r="W144" s="20">
        <v>821.85945251940916</v>
      </c>
      <c r="X144" s="20">
        <v>821.85945251940916</v>
      </c>
      <c r="Y144" s="20"/>
      <c r="Z144" s="30"/>
      <c r="AA144" s="120">
        <f t="shared" si="2"/>
        <v>3950</v>
      </c>
      <c r="AB144" s="20">
        <f t="shared" si="3"/>
        <v>3696.6153305174021</v>
      </c>
      <c r="AC144" s="20">
        <f t="shared" si="3"/>
        <v>3696.6153305174021</v>
      </c>
      <c r="AD144" s="104"/>
      <c r="AE144" s="30"/>
    </row>
    <row r="145" spans="1:31">
      <c r="A145" s="14">
        <v>42491</v>
      </c>
      <c r="B145" s="26">
        <v>318</v>
      </c>
      <c r="C145" s="20">
        <v>297.30791071854117</v>
      </c>
      <c r="D145" s="20">
        <v>297.30791071854117</v>
      </c>
      <c r="F145" s="70"/>
      <c r="G145" s="20">
        <v>465</v>
      </c>
      <c r="H145" s="20">
        <v>474.91461764194344</v>
      </c>
      <c r="I145" s="20">
        <v>474.91461764194344</v>
      </c>
      <c r="K145" s="70"/>
      <c r="L145" s="20">
        <v>262</v>
      </c>
      <c r="M145" s="20">
        <v>257.35896090082036</v>
      </c>
      <c r="N145" s="20">
        <v>257.35896090082036</v>
      </c>
      <c r="P145" s="70"/>
      <c r="Q145" s="20">
        <v>2325</v>
      </c>
      <c r="R145" s="20">
        <v>2395.0218230829742</v>
      </c>
      <c r="S145" s="20">
        <v>2395.0218230829742</v>
      </c>
      <c r="U145" s="70"/>
      <c r="V145" s="20">
        <v>1081</v>
      </c>
      <c r="W145" s="20">
        <v>975.6107068426536</v>
      </c>
      <c r="X145" s="20">
        <v>975.6107068426536</v>
      </c>
      <c r="Y145" s="20"/>
      <c r="Z145" s="30"/>
      <c r="AA145" s="120">
        <f t="shared" si="2"/>
        <v>4451</v>
      </c>
      <c r="AB145" s="20">
        <f t="shared" si="3"/>
        <v>4400.214019186933</v>
      </c>
      <c r="AC145" s="20">
        <f t="shared" si="3"/>
        <v>4400.214019186933</v>
      </c>
      <c r="AD145" s="104"/>
      <c r="AE145" s="30"/>
    </row>
    <row r="146" spans="1:31">
      <c r="A146" s="14">
        <v>42522</v>
      </c>
      <c r="B146" s="26">
        <v>298</v>
      </c>
      <c r="C146" s="20">
        <v>289.18555711097503</v>
      </c>
      <c r="D146" s="20">
        <v>289.18555711097503</v>
      </c>
      <c r="F146" s="70"/>
      <c r="G146" s="20">
        <v>421</v>
      </c>
      <c r="H146" s="20">
        <v>446.65082236545487</v>
      </c>
      <c r="I146" s="20">
        <v>446.65082236545487</v>
      </c>
      <c r="K146" s="70"/>
      <c r="L146" s="20">
        <v>261</v>
      </c>
      <c r="M146" s="20">
        <v>269.41027544929761</v>
      </c>
      <c r="N146" s="20">
        <v>269.41027544929761</v>
      </c>
      <c r="P146" s="70"/>
      <c r="Q146" s="20">
        <v>2056</v>
      </c>
      <c r="R146" s="20">
        <v>2245.6541299679116</v>
      </c>
      <c r="S146" s="20">
        <v>2245.6541299679116</v>
      </c>
      <c r="U146" s="70"/>
      <c r="V146" s="20">
        <v>988</v>
      </c>
      <c r="W146" s="20">
        <v>911.18876299972783</v>
      </c>
      <c r="X146" s="20">
        <v>911.18876299972783</v>
      </c>
      <c r="Y146" s="20"/>
      <c r="Z146" s="30"/>
      <c r="AA146" s="120">
        <f t="shared" si="2"/>
        <v>4024</v>
      </c>
      <c r="AB146" s="20">
        <f t="shared" si="3"/>
        <v>4162.0895478933671</v>
      </c>
      <c r="AC146" s="20">
        <f t="shared" si="3"/>
        <v>4162.0895478933671</v>
      </c>
      <c r="AD146" s="104"/>
      <c r="AE146" s="30"/>
    </row>
    <row r="147" spans="1:31">
      <c r="A147" s="14">
        <v>42552</v>
      </c>
      <c r="B147" s="26">
        <v>323</v>
      </c>
      <c r="C147" s="20">
        <v>335.88771052309994</v>
      </c>
      <c r="D147" s="20">
        <v>335.88771052309994</v>
      </c>
      <c r="E147" s="87">
        <v>323</v>
      </c>
      <c r="F147" s="70"/>
      <c r="G147" s="20">
        <v>395</v>
      </c>
      <c r="H147" s="20">
        <v>516.18085337034461</v>
      </c>
      <c r="I147" s="20">
        <v>516.18085337034461</v>
      </c>
      <c r="J147" s="87">
        <v>395</v>
      </c>
      <c r="K147" s="70"/>
      <c r="L147" s="20">
        <v>256</v>
      </c>
      <c r="M147" s="20">
        <v>286.77849781910675</v>
      </c>
      <c r="N147" s="20">
        <v>286.77849781910675</v>
      </c>
      <c r="O147" s="60">
        <v>256</v>
      </c>
      <c r="P147" s="70"/>
      <c r="Q147" s="20">
        <v>2087</v>
      </c>
      <c r="R147" s="20">
        <v>2337.9815049776234</v>
      </c>
      <c r="S147" s="20">
        <v>2337.9815049776234</v>
      </c>
      <c r="T147" s="123">
        <v>2087</v>
      </c>
      <c r="U147" s="70"/>
      <c r="V147" s="20">
        <v>940</v>
      </c>
      <c r="W147" s="20">
        <v>1020.9959943801075</v>
      </c>
      <c r="X147" s="20">
        <v>1020.9959943801075</v>
      </c>
      <c r="Y147" s="60">
        <v>940</v>
      </c>
      <c r="Z147" s="30"/>
      <c r="AA147" s="120">
        <f t="shared" si="2"/>
        <v>4001</v>
      </c>
      <c r="AB147" s="20">
        <f t="shared" si="3"/>
        <v>4497.8245610702825</v>
      </c>
      <c r="AC147" s="20">
        <f t="shared" si="3"/>
        <v>4497.8245610702825</v>
      </c>
      <c r="AD147" s="104">
        <f>E147+J147+O147+T147+Y147</f>
        <v>4001</v>
      </c>
      <c r="AE147" s="30"/>
    </row>
    <row r="148" spans="1:31">
      <c r="A148" s="14">
        <v>42583</v>
      </c>
      <c r="B148" s="26">
        <v>312</v>
      </c>
      <c r="C148" s="20">
        <v>315.1619350715186</v>
      </c>
      <c r="D148" s="20">
        <v>315.1619350715186</v>
      </c>
      <c r="E148" s="87">
        <v>312</v>
      </c>
      <c r="F148" s="70"/>
      <c r="G148" s="20">
        <v>433</v>
      </c>
      <c r="H148" s="20">
        <v>479.39433564411354</v>
      </c>
      <c r="I148" s="20">
        <v>479.39433564411354</v>
      </c>
      <c r="J148" s="87">
        <v>433</v>
      </c>
      <c r="K148" s="70"/>
      <c r="L148" s="20">
        <v>303</v>
      </c>
      <c r="M148" s="20">
        <v>254.35448974958192</v>
      </c>
      <c r="N148" s="20">
        <v>254.35448974958192</v>
      </c>
      <c r="O148" s="60">
        <v>303</v>
      </c>
      <c r="P148" s="70"/>
      <c r="Q148" s="20">
        <v>2262</v>
      </c>
      <c r="R148" s="20">
        <v>2343.1946131881473</v>
      </c>
      <c r="S148" s="20">
        <v>2343.1946131881473</v>
      </c>
      <c r="T148" s="123">
        <v>2262</v>
      </c>
      <c r="U148" s="70"/>
      <c r="V148" s="20">
        <v>1065</v>
      </c>
      <c r="W148" s="20">
        <v>933.70945125405774</v>
      </c>
      <c r="X148" s="20">
        <v>933.70945125405774</v>
      </c>
      <c r="Y148" s="60">
        <v>1065</v>
      </c>
      <c r="Z148" s="30"/>
      <c r="AA148" s="120">
        <f t="shared" si="2"/>
        <v>4375</v>
      </c>
      <c r="AB148" s="20">
        <f t="shared" si="3"/>
        <v>4325.8148249074193</v>
      </c>
      <c r="AC148" s="20">
        <f t="shared" si="3"/>
        <v>4325.8148249074193</v>
      </c>
      <c r="AD148" s="104">
        <f t="shared" ref="AD148:AE211" si="4">E148+J148+O148+T148+Y148</f>
        <v>4375</v>
      </c>
      <c r="AE148" s="30"/>
    </row>
    <row r="149" spans="1:31" s="121" customFormat="1" ht="15" thickBot="1">
      <c r="A149" s="17">
        <v>42614</v>
      </c>
      <c r="B149" s="28">
        <v>333</v>
      </c>
      <c r="C149" s="21">
        <v>308.85999307211824</v>
      </c>
      <c r="D149" s="21">
        <v>308.85999307211824</v>
      </c>
      <c r="E149" s="122">
        <v>333</v>
      </c>
      <c r="F149" s="102"/>
      <c r="G149" s="113">
        <v>409</v>
      </c>
      <c r="H149" s="21">
        <v>483.73087516856594</v>
      </c>
      <c r="I149" s="21">
        <v>483.73087516856594</v>
      </c>
      <c r="J149" s="122">
        <v>409</v>
      </c>
      <c r="K149" s="102"/>
      <c r="L149" s="113">
        <v>280</v>
      </c>
      <c r="M149" s="21">
        <v>267.02510238756008</v>
      </c>
      <c r="N149" s="21">
        <v>267.02510238756008</v>
      </c>
      <c r="O149" s="80">
        <v>280</v>
      </c>
      <c r="P149" s="102"/>
      <c r="Q149" s="113">
        <v>2098</v>
      </c>
      <c r="R149" s="21">
        <v>2301.5711613214417</v>
      </c>
      <c r="S149" s="21">
        <v>2301.5711613214417</v>
      </c>
      <c r="T149" s="124">
        <v>2098</v>
      </c>
      <c r="U149" s="102"/>
      <c r="V149" s="113">
        <v>946</v>
      </c>
      <c r="W149" s="21">
        <v>946.32535196461174</v>
      </c>
      <c r="X149" s="21">
        <v>946.32535196461174</v>
      </c>
      <c r="Y149" s="80">
        <v>946</v>
      </c>
      <c r="Z149" s="33"/>
      <c r="AA149" s="108">
        <f t="shared" si="2"/>
        <v>4066</v>
      </c>
      <c r="AB149" s="21">
        <f t="shared" si="3"/>
        <v>4307.5124839142973</v>
      </c>
      <c r="AC149" s="21">
        <f t="shared" si="3"/>
        <v>4307.5124839142973</v>
      </c>
      <c r="AD149" s="108">
        <f t="shared" si="4"/>
        <v>4066</v>
      </c>
      <c r="AE149" s="33"/>
    </row>
    <row r="150" spans="1:31" ht="15" thickTop="1">
      <c r="A150" s="14">
        <v>42644</v>
      </c>
      <c r="B150" s="20"/>
      <c r="C150" s="20">
        <v>313.57505441156184</v>
      </c>
      <c r="D150" s="20">
        <v>313.57505441156184</v>
      </c>
      <c r="E150" s="8">
        <v>316.19259976156189</v>
      </c>
      <c r="F150" s="49">
        <v>316.19259976156189</v>
      </c>
      <c r="G150" s="20"/>
      <c r="H150" s="20">
        <v>470.1546437886156</v>
      </c>
      <c r="I150" s="20">
        <v>470.1546437886156</v>
      </c>
      <c r="J150" s="8">
        <v>433.94734588356334</v>
      </c>
      <c r="K150" s="49">
        <v>433.94734588356334</v>
      </c>
      <c r="L150" s="20"/>
      <c r="M150" s="20">
        <v>271.40072521036234</v>
      </c>
      <c r="N150" s="20">
        <v>271.40072521036234</v>
      </c>
      <c r="O150" s="8">
        <v>287.29161789824229</v>
      </c>
      <c r="P150" s="49">
        <v>287.29161789824229</v>
      </c>
      <c r="Q150" s="20"/>
      <c r="R150" s="20">
        <v>2191.6796592011419</v>
      </c>
      <c r="S150" s="20">
        <v>2191.6796592011419</v>
      </c>
      <c r="T150" s="8">
        <v>2315.0890757921143</v>
      </c>
      <c r="U150" s="49">
        <v>2315.0890757921143</v>
      </c>
      <c r="V150" s="20"/>
      <c r="W150" s="20">
        <v>908.03253648712882</v>
      </c>
      <c r="X150" s="20">
        <v>908.03253648712882</v>
      </c>
      <c r="Y150" s="26">
        <v>980.93715647659087</v>
      </c>
      <c r="Z150" s="48">
        <v>980.93715647659087</v>
      </c>
      <c r="AA150" s="20"/>
      <c r="AB150" s="20">
        <f t="shared" ref="AB150:AB213" si="5">C150+H150+M150+R150+W150</f>
        <v>4154.8426190988102</v>
      </c>
      <c r="AC150" s="20">
        <f t="shared" ref="AC150:AC213" si="6">D150+I150+N150+S150+X150</f>
        <v>4154.8426190988102</v>
      </c>
      <c r="AD150" s="104">
        <f t="shared" si="4"/>
        <v>4333.4577958120726</v>
      </c>
      <c r="AE150" s="30">
        <f t="shared" si="4"/>
        <v>4333.4577958120726</v>
      </c>
    </row>
    <row r="151" spans="1:31">
      <c r="A151" s="14">
        <v>42675</v>
      </c>
      <c r="B151" s="20"/>
      <c r="C151" s="20">
        <v>294.56336462785225</v>
      </c>
      <c r="D151" s="20">
        <v>294.56336462785225</v>
      </c>
      <c r="E151" s="8">
        <v>295.04330482045697</v>
      </c>
      <c r="F151" s="49">
        <v>295.04330482045697</v>
      </c>
      <c r="G151" s="20"/>
      <c r="H151" s="20">
        <v>449.69420252743265</v>
      </c>
      <c r="I151" s="20">
        <v>449.69420252743265</v>
      </c>
      <c r="J151" s="8">
        <v>457.78786463749441</v>
      </c>
      <c r="K151" s="49">
        <v>457.78786463749441</v>
      </c>
      <c r="L151" s="20"/>
      <c r="M151" s="20">
        <v>249.07052820416826</v>
      </c>
      <c r="N151" s="20">
        <v>249.07052820416826</v>
      </c>
      <c r="O151" s="8">
        <v>286.15620657768591</v>
      </c>
      <c r="P151" s="49">
        <v>286.15620657768591</v>
      </c>
      <c r="Q151" s="20"/>
      <c r="R151" s="20">
        <v>2201.0901106664987</v>
      </c>
      <c r="S151" s="20">
        <v>2201.0901106664987</v>
      </c>
      <c r="T151" s="8">
        <v>2164.9850794519812</v>
      </c>
      <c r="U151" s="49">
        <v>2164.9850794519812</v>
      </c>
      <c r="V151" s="20"/>
      <c r="W151" s="20">
        <v>907.13972009722443</v>
      </c>
      <c r="X151" s="20">
        <v>907.13972009722443</v>
      </c>
      <c r="Y151" s="26">
        <v>1077.506838833232</v>
      </c>
      <c r="Z151" s="48">
        <v>1077.506838833232</v>
      </c>
      <c r="AA151" s="20"/>
      <c r="AB151" s="20">
        <f t="shared" si="5"/>
        <v>4101.557926123176</v>
      </c>
      <c r="AC151" s="20">
        <f t="shared" si="6"/>
        <v>4101.557926123176</v>
      </c>
      <c r="AD151" s="104">
        <f t="shared" si="4"/>
        <v>4281.4792943208504</v>
      </c>
      <c r="AE151" s="30">
        <f t="shared" si="4"/>
        <v>4281.4792943208504</v>
      </c>
    </row>
    <row r="152" spans="1:31">
      <c r="A152" s="14">
        <v>42705</v>
      </c>
      <c r="B152" s="20"/>
      <c r="C152" s="20">
        <v>292.09875908183074</v>
      </c>
      <c r="D152" s="20">
        <v>292.09875908183074</v>
      </c>
      <c r="E152" s="8">
        <v>293.65758828046796</v>
      </c>
      <c r="F152" s="49">
        <v>293.65758828046796</v>
      </c>
      <c r="G152" s="20"/>
      <c r="H152" s="20">
        <v>399.45430954192767</v>
      </c>
      <c r="I152" s="20">
        <v>399.45430954192767</v>
      </c>
      <c r="J152" s="8">
        <v>370.24285743807508</v>
      </c>
      <c r="K152" s="49">
        <v>370.24285743807508</v>
      </c>
      <c r="L152" s="20"/>
      <c r="M152" s="20">
        <v>252.2468224805954</v>
      </c>
      <c r="N152" s="20">
        <v>252.2468224805954</v>
      </c>
      <c r="O152" s="8">
        <v>259.30015912590409</v>
      </c>
      <c r="P152" s="49">
        <v>259.30015912590409</v>
      </c>
      <c r="Q152" s="20"/>
      <c r="R152" s="20">
        <v>1741.029250649967</v>
      </c>
      <c r="S152" s="20">
        <v>1741.029250649967</v>
      </c>
      <c r="T152" s="8">
        <v>1735.9935085818252</v>
      </c>
      <c r="U152" s="49">
        <v>1735.9935085818252</v>
      </c>
      <c r="V152" s="20"/>
      <c r="W152" s="20">
        <v>778.12142508053944</v>
      </c>
      <c r="X152" s="20">
        <v>778.12142508053944</v>
      </c>
      <c r="Y152" s="26">
        <v>860.12235412216216</v>
      </c>
      <c r="Z152" s="48">
        <v>860.12235412216216</v>
      </c>
      <c r="AA152" s="20"/>
      <c r="AB152" s="20">
        <f t="shared" si="5"/>
        <v>3462.9505668348602</v>
      </c>
      <c r="AC152" s="20">
        <f t="shared" si="6"/>
        <v>3462.9505668348602</v>
      </c>
      <c r="AD152" s="104">
        <f t="shared" si="4"/>
        <v>3519.3164675484345</v>
      </c>
      <c r="AE152" s="30">
        <f t="shared" si="4"/>
        <v>3519.3164675484345</v>
      </c>
    </row>
    <row r="153" spans="1:31">
      <c r="A153" s="14">
        <v>42736</v>
      </c>
      <c r="B153" s="20"/>
      <c r="C153" s="20">
        <v>184.42759945922026</v>
      </c>
      <c r="D153" s="20">
        <v>184.42759945922026</v>
      </c>
      <c r="E153" s="8">
        <v>191.18811225526929</v>
      </c>
      <c r="F153" s="49">
        <v>191.18811225526929</v>
      </c>
      <c r="G153" s="20"/>
      <c r="H153" s="20">
        <v>318.93820272001921</v>
      </c>
      <c r="I153" s="20">
        <v>318.93820272001921</v>
      </c>
      <c r="J153" s="8">
        <v>302.08531208331169</v>
      </c>
      <c r="K153" s="49">
        <v>302.08531208331169</v>
      </c>
      <c r="L153" s="20"/>
      <c r="M153" s="20">
        <v>191.3039805916759</v>
      </c>
      <c r="N153" s="20">
        <v>191.3039805916759</v>
      </c>
      <c r="O153" s="8">
        <v>179.44258878480289</v>
      </c>
      <c r="P153" s="49">
        <v>179.44258878480289</v>
      </c>
      <c r="Q153" s="20"/>
      <c r="R153" s="20">
        <v>1575.4902012947023</v>
      </c>
      <c r="S153" s="20">
        <v>1575.4902012947023</v>
      </c>
      <c r="T153" s="8">
        <v>1712.1637738405889</v>
      </c>
      <c r="U153" s="49">
        <v>1712.1637738405889</v>
      </c>
      <c r="V153" s="20"/>
      <c r="W153" s="20">
        <v>694.92141117239214</v>
      </c>
      <c r="X153" s="20">
        <v>694.92141117239214</v>
      </c>
      <c r="Y153" s="26">
        <v>821.33640431272249</v>
      </c>
      <c r="Z153" s="48">
        <v>821.33640431272249</v>
      </c>
      <c r="AA153" s="20"/>
      <c r="AB153" s="20">
        <f t="shared" si="5"/>
        <v>2965.0813952380099</v>
      </c>
      <c r="AC153" s="20">
        <f t="shared" si="6"/>
        <v>2965.0813952380099</v>
      </c>
      <c r="AD153" s="104">
        <f t="shared" si="4"/>
        <v>3206.2161912766956</v>
      </c>
      <c r="AE153" s="30">
        <f t="shared" si="4"/>
        <v>3206.2161912766956</v>
      </c>
    </row>
    <row r="154" spans="1:31">
      <c r="A154" s="14">
        <v>42767</v>
      </c>
      <c r="B154" s="20"/>
      <c r="C154" s="20">
        <v>237.89663370685304</v>
      </c>
      <c r="D154" s="20">
        <v>237.89663370685304</v>
      </c>
      <c r="E154" s="8">
        <v>248.37847180954475</v>
      </c>
      <c r="F154" s="49">
        <v>248.37847180954475</v>
      </c>
      <c r="G154" s="20"/>
      <c r="H154" s="20">
        <v>386.99762630056244</v>
      </c>
      <c r="I154" s="20">
        <v>386.99762630056244</v>
      </c>
      <c r="J154" s="8">
        <v>381.55727808327651</v>
      </c>
      <c r="K154" s="49">
        <v>381.55727808327651</v>
      </c>
      <c r="L154" s="20"/>
      <c r="M154" s="20">
        <v>210.62702267191855</v>
      </c>
      <c r="N154" s="20">
        <v>210.62702267191855</v>
      </c>
      <c r="O154" s="8">
        <v>231.28948869471242</v>
      </c>
      <c r="P154" s="49">
        <v>231.28948869471242</v>
      </c>
      <c r="Q154" s="20"/>
      <c r="R154" s="20">
        <v>2069.2511522768109</v>
      </c>
      <c r="S154" s="20">
        <v>2069.2511522768109</v>
      </c>
      <c r="T154" s="8">
        <v>2187.0523668055694</v>
      </c>
      <c r="U154" s="49">
        <v>2187.0523668055694</v>
      </c>
      <c r="V154" s="20"/>
      <c r="W154" s="20">
        <v>808.8122334125153</v>
      </c>
      <c r="X154" s="20">
        <v>808.8122334125153</v>
      </c>
      <c r="Y154" s="26">
        <v>988.64018024923087</v>
      </c>
      <c r="Z154" s="48">
        <v>988.64018024923087</v>
      </c>
      <c r="AA154" s="20"/>
      <c r="AB154" s="20">
        <f t="shared" si="5"/>
        <v>3713.5846683686605</v>
      </c>
      <c r="AC154" s="20">
        <f t="shared" si="6"/>
        <v>3713.5846683686605</v>
      </c>
      <c r="AD154" s="104">
        <f t="shared" si="4"/>
        <v>4036.9177856423339</v>
      </c>
      <c r="AE154" s="30">
        <f t="shared" si="4"/>
        <v>4036.9177856423339</v>
      </c>
    </row>
    <row r="155" spans="1:31">
      <c r="A155" s="14">
        <v>42795</v>
      </c>
      <c r="B155" s="20"/>
      <c r="C155" s="20">
        <v>274.17745970885818</v>
      </c>
      <c r="D155" s="20">
        <v>274.17745970885818</v>
      </c>
      <c r="E155" s="8">
        <v>293.78159078736115</v>
      </c>
      <c r="F155" s="49">
        <v>293.78159078736115</v>
      </c>
      <c r="G155" s="20"/>
      <c r="H155" s="20">
        <v>445.84236252694814</v>
      </c>
      <c r="I155" s="20">
        <v>445.84236252694814</v>
      </c>
      <c r="J155" s="8">
        <v>427.19867690344404</v>
      </c>
      <c r="K155" s="49">
        <v>427.19867690344404</v>
      </c>
      <c r="L155" s="20"/>
      <c r="M155" s="20">
        <v>262.43493980511352</v>
      </c>
      <c r="N155" s="20">
        <v>262.43493980511352</v>
      </c>
      <c r="O155" s="8">
        <v>249.74359781816102</v>
      </c>
      <c r="P155" s="49">
        <v>249.74359781816102</v>
      </c>
      <c r="Q155" s="20"/>
      <c r="R155" s="20">
        <v>2269.7987248526456</v>
      </c>
      <c r="S155" s="20">
        <v>2269.7987248526456</v>
      </c>
      <c r="T155" s="8">
        <v>2242.0699862669785</v>
      </c>
      <c r="U155" s="49">
        <v>2242.0699862669785</v>
      </c>
      <c r="V155" s="20"/>
      <c r="W155" s="20">
        <v>975.60905157155457</v>
      </c>
      <c r="X155" s="20">
        <v>975.60905157155457</v>
      </c>
      <c r="Y155" s="26">
        <v>1063.3840591779797</v>
      </c>
      <c r="Z155" s="48">
        <v>1063.3840591779797</v>
      </c>
      <c r="AA155" s="20"/>
      <c r="AB155" s="20">
        <f t="shared" si="5"/>
        <v>4227.8625384651205</v>
      </c>
      <c r="AC155" s="20">
        <f t="shared" si="6"/>
        <v>4227.8625384651205</v>
      </c>
      <c r="AD155" s="104">
        <f t="shared" si="4"/>
        <v>4276.1779109539248</v>
      </c>
      <c r="AE155" s="30">
        <f t="shared" si="4"/>
        <v>4276.1779109539248</v>
      </c>
    </row>
    <row r="156" spans="1:31">
      <c r="A156" s="14">
        <v>42826</v>
      </c>
      <c r="B156" s="20"/>
      <c r="C156" s="20">
        <v>251.60734214417718</v>
      </c>
      <c r="D156" s="20">
        <v>251.60734214417718</v>
      </c>
      <c r="E156" s="8">
        <v>269.16238489188396</v>
      </c>
      <c r="F156" s="49">
        <v>269.16238489188396</v>
      </c>
      <c r="G156" s="20"/>
      <c r="H156" s="20">
        <v>398.88969618938904</v>
      </c>
      <c r="I156" s="20">
        <v>398.88969618938904</v>
      </c>
      <c r="J156" s="8">
        <v>401.18155274512651</v>
      </c>
      <c r="K156" s="49">
        <v>401.18155274512651</v>
      </c>
      <c r="L156" s="20"/>
      <c r="M156" s="20">
        <v>252.66205595243559</v>
      </c>
      <c r="N156" s="20">
        <v>252.66205595243559</v>
      </c>
      <c r="O156" s="8">
        <v>239.54945640603515</v>
      </c>
      <c r="P156" s="49">
        <v>239.54945640603515</v>
      </c>
      <c r="Q156" s="20"/>
      <c r="R156" s="20">
        <v>1945.4373076254942</v>
      </c>
      <c r="S156" s="20">
        <v>1945.4373076254942</v>
      </c>
      <c r="T156" s="8">
        <v>2156.4458719220838</v>
      </c>
      <c r="U156" s="49">
        <v>2156.4458719220838</v>
      </c>
      <c r="V156" s="20"/>
      <c r="W156" s="20">
        <v>828.66994977835861</v>
      </c>
      <c r="X156" s="20">
        <v>828.66994977835861</v>
      </c>
      <c r="Y156" s="26">
        <v>988.83121999806667</v>
      </c>
      <c r="Z156" s="48">
        <v>988.83121999806667</v>
      </c>
      <c r="AA156" s="20"/>
      <c r="AB156" s="20">
        <f t="shared" si="5"/>
        <v>3677.2663516898547</v>
      </c>
      <c r="AC156" s="20">
        <f t="shared" si="6"/>
        <v>3677.2663516898547</v>
      </c>
      <c r="AD156" s="104">
        <f t="shared" si="4"/>
        <v>4055.1704859631964</v>
      </c>
      <c r="AE156" s="30">
        <f t="shared" si="4"/>
        <v>4055.1704859631964</v>
      </c>
    </row>
    <row r="157" spans="1:31">
      <c r="A157" s="14">
        <v>42856</v>
      </c>
      <c r="B157" s="20"/>
      <c r="C157" s="20">
        <v>294.95714326314828</v>
      </c>
      <c r="D157" s="20">
        <v>294.95714326314828</v>
      </c>
      <c r="E157" s="8">
        <v>311.08540450178845</v>
      </c>
      <c r="F157" s="49">
        <v>311.08540450178845</v>
      </c>
      <c r="G157" s="20"/>
      <c r="H157" s="20">
        <v>474.73012139981336</v>
      </c>
      <c r="I157" s="20">
        <v>474.73012139981336</v>
      </c>
      <c r="J157" s="8">
        <v>477.82066438657921</v>
      </c>
      <c r="K157" s="49">
        <v>477.82066438657921</v>
      </c>
      <c r="L157" s="20"/>
      <c r="M157" s="20">
        <v>266.92904799790114</v>
      </c>
      <c r="N157" s="20">
        <v>266.92904799790114</v>
      </c>
      <c r="O157" s="8">
        <v>289.10500393574836</v>
      </c>
      <c r="P157" s="49">
        <v>289.10500393574836</v>
      </c>
      <c r="Q157" s="20"/>
      <c r="R157" s="20">
        <v>2367.3146217906469</v>
      </c>
      <c r="S157" s="20">
        <v>2367.3146217906469</v>
      </c>
      <c r="T157" s="8">
        <v>2388.3407266949357</v>
      </c>
      <c r="U157" s="49">
        <v>2388.3407266949357</v>
      </c>
      <c r="V157" s="20"/>
      <c r="W157" s="20">
        <v>963.35905363126028</v>
      </c>
      <c r="X157" s="20">
        <v>963.35905363126028</v>
      </c>
      <c r="Y157" s="26">
        <v>1127.4331186487889</v>
      </c>
      <c r="Z157" s="48">
        <v>1127.4331186487889</v>
      </c>
      <c r="AA157" s="20"/>
      <c r="AB157" s="20">
        <f t="shared" si="5"/>
        <v>4367.2899880827699</v>
      </c>
      <c r="AC157" s="20">
        <f t="shared" si="6"/>
        <v>4367.2899880827699</v>
      </c>
      <c r="AD157" s="104">
        <f t="shared" si="4"/>
        <v>4593.7849181678403</v>
      </c>
      <c r="AE157" s="30">
        <f t="shared" si="4"/>
        <v>4593.7849181678403</v>
      </c>
    </row>
    <row r="158" spans="1:31">
      <c r="A158" s="14">
        <v>42887</v>
      </c>
      <c r="B158" s="20"/>
      <c r="C158" s="20">
        <v>288.38833031775664</v>
      </c>
      <c r="D158" s="20">
        <v>288.38833031775664</v>
      </c>
      <c r="E158" s="8">
        <v>300.78580166937115</v>
      </c>
      <c r="F158" s="49">
        <v>300.78580166937115</v>
      </c>
      <c r="G158" s="20"/>
      <c r="H158" s="20">
        <v>444.8803955981432</v>
      </c>
      <c r="I158" s="20">
        <v>444.8803955981432</v>
      </c>
      <c r="J158" s="8">
        <v>428.4080692427932</v>
      </c>
      <c r="K158" s="49">
        <v>428.4080692427932</v>
      </c>
      <c r="L158" s="20"/>
      <c r="M158" s="20">
        <v>270.07923207508873</v>
      </c>
      <c r="N158" s="20">
        <v>270.07923207508873</v>
      </c>
      <c r="O158" s="8">
        <v>285.30654626240806</v>
      </c>
      <c r="P158" s="49">
        <v>285.30654626240806</v>
      </c>
      <c r="Q158" s="20"/>
      <c r="R158" s="20">
        <v>2187.2993941177638</v>
      </c>
      <c r="S158" s="20">
        <v>2187.2993941177638</v>
      </c>
      <c r="T158" s="8">
        <v>2176.9104676565507</v>
      </c>
      <c r="U158" s="49">
        <v>2176.9104676565507</v>
      </c>
      <c r="V158" s="20"/>
      <c r="W158" s="20">
        <v>915.16311774993642</v>
      </c>
      <c r="X158" s="20">
        <v>915.16311774993642</v>
      </c>
      <c r="Y158" s="26">
        <v>1036.5332044224913</v>
      </c>
      <c r="Z158" s="48">
        <v>1036.5332044224913</v>
      </c>
      <c r="AA158" s="20"/>
      <c r="AB158" s="20">
        <f t="shared" si="5"/>
        <v>4105.8104698586885</v>
      </c>
      <c r="AC158" s="20">
        <f t="shared" si="6"/>
        <v>4105.8104698586885</v>
      </c>
      <c r="AD158" s="104">
        <f t="shared" si="4"/>
        <v>4227.9440892536149</v>
      </c>
      <c r="AE158" s="30">
        <f t="shared" si="4"/>
        <v>4227.9440892536149</v>
      </c>
    </row>
    <row r="159" spans="1:31">
      <c r="A159" s="14">
        <v>42917</v>
      </c>
      <c r="B159" s="20"/>
      <c r="C159" s="20">
        <v>334.71402397610808</v>
      </c>
      <c r="D159" s="20">
        <v>334.71402397610808</v>
      </c>
      <c r="E159" s="8">
        <v>338.81124212361203</v>
      </c>
      <c r="F159" s="49">
        <v>338.81124212361203</v>
      </c>
      <c r="G159" s="20"/>
      <c r="H159" s="20">
        <v>518.11192685800222</v>
      </c>
      <c r="I159" s="20">
        <v>518.11192685800222</v>
      </c>
      <c r="J159" s="8">
        <v>412.38788385907264</v>
      </c>
      <c r="K159" s="49">
        <v>412.38788385907264</v>
      </c>
      <c r="L159" s="20"/>
      <c r="M159" s="20">
        <v>295.52526328594143</v>
      </c>
      <c r="N159" s="20">
        <v>295.52526328594143</v>
      </c>
      <c r="O159" s="8">
        <v>293.47476510996904</v>
      </c>
      <c r="P159" s="49">
        <v>293.47476510996904</v>
      </c>
      <c r="Q159" s="20"/>
      <c r="R159" s="20">
        <v>2309.8534882340964</v>
      </c>
      <c r="S159" s="20">
        <v>2309.8534882340964</v>
      </c>
      <c r="T159" s="8">
        <v>2214.1099939796527</v>
      </c>
      <c r="U159" s="49">
        <v>2214.1099939796527</v>
      </c>
      <c r="V159" s="20"/>
      <c r="W159" s="20">
        <v>1020.0172100138155</v>
      </c>
      <c r="X159" s="20">
        <v>1020.0172100138155</v>
      </c>
      <c r="Y159" s="26">
        <v>1098.7932077547725</v>
      </c>
      <c r="Z159" s="48">
        <v>1098.7932077547725</v>
      </c>
      <c r="AA159" s="20"/>
      <c r="AB159" s="20">
        <f t="shared" si="5"/>
        <v>4478.2219123679633</v>
      </c>
      <c r="AC159" s="20">
        <f t="shared" si="6"/>
        <v>4478.2219123679633</v>
      </c>
      <c r="AD159" s="104">
        <f t="shared" si="4"/>
        <v>4357.5770928270795</v>
      </c>
      <c r="AE159" s="30">
        <f t="shared" si="4"/>
        <v>4357.5770928270795</v>
      </c>
    </row>
    <row r="160" spans="1:31">
      <c r="A160" s="14">
        <v>42948</v>
      </c>
      <c r="B160" s="20"/>
      <c r="C160" s="20">
        <v>313.78131709805706</v>
      </c>
      <c r="D160" s="20">
        <v>313.78131709805706</v>
      </c>
      <c r="E160" s="8">
        <v>321.13012889734932</v>
      </c>
      <c r="F160" s="49">
        <v>321.13012889734932</v>
      </c>
      <c r="G160" s="20"/>
      <c r="H160" s="20">
        <v>478.72711773075201</v>
      </c>
      <c r="I160" s="20">
        <v>478.72711773075201</v>
      </c>
      <c r="J160" s="8">
        <v>375.46150039107556</v>
      </c>
      <c r="K160" s="49">
        <v>375.46150039107556</v>
      </c>
      <c r="L160" s="20"/>
      <c r="M160" s="20">
        <v>254.35448974958192</v>
      </c>
      <c r="N160" s="20">
        <v>254.35448974958192</v>
      </c>
      <c r="O160" s="8">
        <v>305.68176150909682</v>
      </c>
      <c r="P160" s="49">
        <v>305.68176150909682</v>
      </c>
      <c r="Q160" s="20"/>
      <c r="R160" s="20">
        <v>2310.5250666727547</v>
      </c>
      <c r="S160" s="20">
        <v>2310.5250666727547</v>
      </c>
      <c r="T160" s="8">
        <v>2273.4329258046569</v>
      </c>
      <c r="U160" s="49">
        <v>2273.4329258046569</v>
      </c>
      <c r="V160" s="20"/>
      <c r="W160" s="20">
        <v>926.99106728018307</v>
      </c>
      <c r="X160" s="20">
        <v>926.99106728018307</v>
      </c>
      <c r="Y160" s="26">
        <v>1085.1629235064681</v>
      </c>
      <c r="Z160" s="48">
        <v>1085.1629235064681</v>
      </c>
      <c r="AA160" s="20"/>
      <c r="AB160" s="20">
        <f t="shared" si="5"/>
        <v>4284.3790585313291</v>
      </c>
      <c r="AC160" s="20">
        <f t="shared" si="6"/>
        <v>4284.3790585313291</v>
      </c>
      <c r="AD160" s="104">
        <f t="shared" si="4"/>
        <v>4360.8692401086464</v>
      </c>
      <c r="AE160" s="30">
        <f t="shared" si="4"/>
        <v>4360.8692401086464</v>
      </c>
    </row>
    <row r="161" spans="1:31">
      <c r="A161" s="14">
        <v>42979</v>
      </c>
      <c r="B161" s="20"/>
      <c r="C161" s="20">
        <v>308.16340757127267</v>
      </c>
      <c r="D161" s="20">
        <v>308.16340757127267</v>
      </c>
      <c r="E161" s="8">
        <v>323.63196356534172</v>
      </c>
      <c r="F161" s="49">
        <v>323.63196356534172</v>
      </c>
      <c r="G161" s="20"/>
      <c r="H161" s="20">
        <v>483.15294304757913</v>
      </c>
      <c r="I161" s="20">
        <v>483.15294304757913</v>
      </c>
      <c r="J161" s="8">
        <v>487.6408001604114</v>
      </c>
      <c r="K161" s="49">
        <v>487.6408001604114</v>
      </c>
      <c r="L161" s="20"/>
      <c r="M161" s="20">
        <v>267.02510238756008</v>
      </c>
      <c r="N161" s="20">
        <v>267.02510238756008</v>
      </c>
      <c r="O161" s="8">
        <v>287.52953954241895</v>
      </c>
      <c r="P161" s="49">
        <v>287.52953954241895</v>
      </c>
      <c r="Q161" s="20"/>
      <c r="R161" s="20">
        <v>2259.8641688097568</v>
      </c>
      <c r="S161" s="20">
        <v>2259.8641688097568</v>
      </c>
      <c r="T161" s="8">
        <v>2156.9562336744116</v>
      </c>
      <c r="U161" s="49">
        <v>2156.9562336744116</v>
      </c>
      <c r="V161" s="20"/>
      <c r="W161" s="20">
        <v>949.7237345945415</v>
      </c>
      <c r="X161" s="20">
        <v>949.7237345945415</v>
      </c>
      <c r="Y161" s="26">
        <v>1046.4785770796623</v>
      </c>
      <c r="Z161" s="48">
        <v>1046.4785770796623</v>
      </c>
      <c r="AA161" s="20"/>
      <c r="AB161" s="20">
        <f t="shared" si="5"/>
        <v>4267.9293564107102</v>
      </c>
      <c r="AC161" s="20">
        <f t="shared" si="6"/>
        <v>4267.9293564107102</v>
      </c>
      <c r="AD161" s="104">
        <f t="shared" si="4"/>
        <v>4302.2371140222458</v>
      </c>
      <c r="AE161" s="30">
        <f t="shared" si="4"/>
        <v>4302.2371140222458</v>
      </c>
    </row>
    <row r="162" spans="1:31">
      <c r="A162" s="14">
        <v>43009</v>
      </c>
      <c r="B162" s="20"/>
      <c r="C162" s="20">
        <v>312.86003909288672</v>
      </c>
      <c r="D162" s="20">
        <v>312.86003909288672</v>
      </c>
      <c r="E162" s="8">
        <v>321.52920711446239</v>
      </c>
      <c r="F162" s="49">
        <v>321.52920711446239</v>
      </c>
      <c r="G162" s="20"/>
      <c r="H162" s="20">
        <v>471.2280482334246</v>
      </c>
      <c r="I162" s="20">
        <v>471.2280482334246</v>
      </c>
      <c r="J162" s="8">
        <v>447.04178739820998</v>
      </c>
      <c r="K162" s="49">
        <v>447.04178739820998</v>
      </c>
      <c r="L162" s="20"/>
      <c r="M162" s="20">
        <v>271.40072521036234</v>
      </c>
      <c r="N162" s="20">
        <v>271.40072521036234</v>
      </c>
      <c r="O162" s="8">
        <v>279.97204649220492</v>
      </c>
      <c r="P162" s="49">
        <v>279.97204649220492</v>
      </c>
      <c r="Q162" s="20"/>
      <c r="R162" s="20">
        <v>2176.8606008028423</v>
      </c>
      <c r="S162" s="20">
        <v>2176.8606008028423</v>
      </c>
      <c r="T162" s="8">
        <v>2339.8174953138555</v>
      </c>
      <c r="U162" s="49">
        <v>2339.8174953138555</v>
      </c>
      <c r="V162" s="20"/>
      <c r="W162" s="20">
        <v>904.01205181951468</v>
      </c>
      <c r="X162" s="20">
        <v>904.01205181951468</v>
      </c>
      <c r="Y162" s="26">
        <v>1030.0959864305519</v>
      </c>
      <c r="Z162" s="48">
        <v>1030.0959864305519</v>
      </c>
      <c r="AA162" s="20"/>
      <c r="AB162" s="20">
        <f t="shared" si="5"/>
        <v>4136.3614651590306</v>
      </c>
      <c r="AC162" s="20">
        <f t="shared" si="6"/>
        <v>4136.3614651590306</v>
      </c>
      <c r="AD162" s="104">
        <f t="shared" si="4"/>
        <v>4418.456522749284</v>
      </c>
      <c r="AE162" s="30">
        <f t="shared" si="4"/>
        <v>4418.456522749284</v>
      </c>
    </row>
    <row r="163" spans="1:31">
      <c r="A163" s="14">
        <v>43040</v>
      </c>
      <c r="B163" s="20"/>
      <c r="C163" s="20">
        <v>293.74654661810672</v>
      </c>
      <c r="D163" s="20">
        <v>293.74654661810672</v>
      </c>
      <c r="E163" s="8">
        <v>300.47432019619833</v>
      </c>
      <c r="F163" s="49">
        <v>300.47432019619833</v>
      </c>
      <c r="G163" s="20"/>
      <c r="H163" s="20">
        <v>449.07443085669485</v>
      </c>
      <c r="I163" s="20">
        <v>449.07443085669485</v>
      </c>
      <c r="J163" s="8">
        <v>429.15149799600016</v>
      </c>
      <c r="K163" s="49">
        <v>429.15149799600016</v>
      </c>
      <c r="L163" s="20"/>
      <c r="M163" s="20">
        <v>249.07052820416826</v>
      </c>
      <c r="N163" s="20">
        <v>249.07052820416826</v>
      </c>
      <c r="O163" s="8">
        <v>289.53348004289541</v>
      </c>
      <c r="P163" s="49">
        <v>289.53348004289541</v>
      </c>
      <c r="Q163" s="20"/>
      <c r="R163" s="20">
        <v>2184.2706229651044</v>
      </c>
      <c r="S163" s="20">
        <v>2184.2706229651044</v>
      </c>
      <c r="T163" s="8">
        <v>2152.0844507756447</v>
      </c>
      <c r="U163" s="49">
        <v>2152.0844507756447</v>
      </c>
      <c r="V163" s="20"/>
      <c r="W163" s="20">
        <v>904.50279910709935</v>
      </c>
      <c r="X163" s="20">
        <v>904.50279910709935</v>
      </c>
      <c r="Y163" s="26">
        <v>1066.6185463991555</v>
      </c>
      <c r="Z163" s="48">
        <v>1066.6185463991555</v>
      </c>
      <c r="AA163" s="20"/>
      <c r="AB163" s="20">
        <f t="shared" si="5"/>
        <v>4080.6649277511733</v>
      </c>
      <c r="AC163" s="20">
        <f t="shared" si="6"/>
        <v>4080.6649277511733</v>
      </c>
      <c r="AD163" s="104">
        <f t="shared" si="4"/>
        <v>4237.8622954098937</v>
      </c>
      <c r="AE163" s="30">
        <f t="shared" si="4"/>
        <v>4237.8622954098937</v>
      </c>
    </row>
    <row r="164" spans="1:31">
      <c r="A164" s="14">
        <v>43070</v>
      </c>
      <c r="B164" s="20"/>
      <c r="C164" s="20">
        <v>291.58063984583049</v>
      </c>
      <c r="D164" s="20">
        <v>291.58063984583049</v>
      </c>
      <c r="E164" s="8">
        <v>291.39481558208797</v>
      </c>
      <c r="F164" s="49">
        <v>291.39481558208797</v>
      </c>
      <c r="G164" s="20"/>
      <c r="H164" s="20">
        <v>399.40204186826656</v>
      </c>
      <c r="I164" s="20">
        <v>399.40204186826656</v>
      </c>
      <c r="J164" s="8">
        <v>391.16646733469599</v>
      </c>
      <c r="K164" s="49">
        <v>391.16646733469599</v>
      </c>
      <c r="L164" s="20"/>
      <c r="M164" s="20">
        <v>252.2468224805954</v>
      </c>
      <c r="N164" s="20">
        <v>252.2468224805954</v>
      </c>
      <c r="O164" s="8">
        <v>268.61272144841166</v>
      </c>
      <c r="P164" s="49">
        <v>268.61272144841166</v>
      </c>
      <c r="Q164" s="20"/>
      <c r="R164" s="20">
        <v>1723.0881090983798</v>
      </c>
      <c r="S164" s="20">
        <v>1723.0881090983798</v>
      </c>
      <c r="T164" s="8">
        <v>1778.4623721685689</v>
      </c>
      <c r="U164" s="49">
        <v>1778.4623721685689</v>
      </c>
      <c r="V164" s="20"/>
      <c r="W164" s="20">
        <v>779.21738961541882</v>
      </c>
      <c r="X164" s="20">
        <v>779.21738961541882</v>
      </c>
      <c r="Y164" s="26">
        <v>897.98907224128163</v>
      </c>
      <c r="Z164" s="48">
        <v>897.98907224128163</v>
      </c>
      <c r="AA164" s="20"/>
      <c r="AB164" s="20">
        <f t="shared" si="5"/>
        <v>3445.5350029084912</v>
      </c>
      <c r="AC164" s="20">
        <f t="shared" si="6"/>
        <v>3445.5350029084912</v>
      </c>
      <c r="AD164" s="104">
        <f t="shared" si="4"/>
        <v>3627.6254487750462</v>
      </c>
      <c r="AE164" s="30">
        <f t="shared" si="4"/>
        <v>3627.6254487750462</v>
      </c>
    </row>
    <row r="165" spans="1:31">
      <c r="A165" s="14">
        <v>43101</v>
      </c>
      <c r="B165" s="20"/>
      <c r="C165" s="20">
        <v>183.97021811644171</v>
      </c>
      <c r="D165" s="20">
        <v>183.97021811644171</v>
      </c>
      <c r="E165" s="8">
        <v>193.32583782450502</v>
      </c>
      <c r="F165" s="49">
        <v>193.32583782450502</v>
      </c>
      <c r="G165" s="20"/>
      <c r="H165" s="20">
        <v>319.45824069916711</v>
      </c>
      <c r="I165" s="20">
        <v>319.45824069916711</v>
      </c>
      <c r="J165" s="8">
        <v>292.67550425364504</v>
      </c>
      <c r="K165" s="49">
        <v>292.67550425364504</v>
      </c>
      <c r="L165" s="20"/>
      <c r="M165" s="20">
        <v>191.3039805916759</v>
      </c>
      <c r="N165" s="20">
        <v>191.3039805916759</v>
      </c>
      <c r="O165" s="8">
        <v>185.62265980931485</v>
      </c>
      <c r="P165" s="49">
        <v>185.62265980931485</v>
      </c>
      <c r="Q165" s="20"/>
      <c r="R165" s="20">
        <v>1570.605023665205</v>
      </c>
      <c r="S165" s="20">
        <v>1570.605023665205</v>
      </c>
      <c r="T165" s="8">
        <v>1708.1878490805511</v>
      </c>
      <c r="U165" s="49">
        <v>1708.1878490805511</v>
      </c>
      <c r="V165" s="20"/>
      <c r="W165" s="20">
        <v>690.84693843304785</v>
      </c>
      <c r="X165" s="20">
        <v>690.84693843304785</v>
      </c>
      <c r="Y165" s="26">
        <v>842.0986154618131</v>
      </c>
      <c r="Z165" s="48">
        <v>842.0986154618131</v>
      </c>
      <c r="AA165" s="20"/>
      <c r="AB165" s="20">
        <f t="shared" si="5"/>
        <v>2956.1844015055376</v>
      </c>
      <c r="AC165" s="20">
        <f t="shared" si="6"/>
        <v>2956.1844015055376</v>
      </c>
      <c r="AD165" s="104">
        <f t="shared" si="4"/>
        <v>3221.9104664298293</v>
      </c>
      <c r="AE165" s="30">
        <f t="shared" si="4"/>
        <v>3221.9104664298293</v>
      </c>
    </row>
    <row r="166" spans="1:31">
      <c r="A166" s="14">
        <v>43132</v>
      </c>
      <c r="B166" s="20"/>
      <c r="C166" s="20">
        <v>237.40539308335653</v>
      </c>
      <c r="D166" s="20">
        <v>237.40539308335653</v>
      </c>
      <c r="E166" s="8">
        <v>251.60403926432986</v>
      </c>
      <c r="F166" s="49">
        <v>251.60403926432986</v>
      </c>
      <c r="G166" s="20"/>
      <c r="H166" s="20">
        <v>386.57110464952649</v>
      </c>
      <c r="I166" s="20">
        <v>386.57110464952649</v>
      </c>
      <c r="J166" s="8">
        <v>350.06145809174694</v>
      </c>
      <c r="K166" s="49">
        <v>350.06145809174694</v>
      </c>
      <c r="L166" s="20"/>
      <c r="M166" s="20">
        <v>210.62702267191855</v>
      </c>
      <c r="N166" s="20">
        <v>210.62702267191855</v>
      </c>
      <c r="O166" s="8">
        <v>236.76941825913522</v>
      </c>
      <c r="P166" s="49">
        <v>236.76941825913522</v>
      </c>
      <c r="Q166" s="20"/>
      <c r="R166" s="20">
        <v>2056.7040537546181</v>
      </c>
      <c r="S166" s="20">
        <v>2056.7040537546181</v>
      </c>
      <c r="T166" s="8">
        <v>2171.7911172327326</v>
      </c>
      <c r="U166" s="49">
        <v>2171.7911172327326</v>
      </c>
      <c r="V166" s="20"/>
      <c r="W166" s="20">
        <v>808.06432294323349</v>
      </c>
      <c r="X166" s="20">
        <v>808.06432294323349</v>
      </c>
      <c r="Y166" s="26">
        <v>989.01922339452653</v>
      </c>
      <c r="Z166" s="48">
        <v>989.01922339452653</v>
      </c>
      <c r="AA166" s="20"/>
      <c r="AB166" s="20">
        <f t="shared" si="5"/>
        <v>3699.3718971026533</v>
      </c>
      <c r="AC166" s="20">
        <f t="shared" si="6"/>
        <v>3699.3718971026533</v>
      </c>
      <c r="AD166" s="104">
        <f t="shared" si="4"/>
        <v>3999.2452562424714</v>
      </c>
      <c r="AE166" s="30">
        <f t="shared" si="4"/>
        <v>3999.2452562424714</v>
      </c>
    </row>
    <row r="167" spans="1:31">
      <c r="A167" s="14">
        <v>43160</v>
      </c>
      <c r="B167" s="20"/>
      <c r="C167" s="20">
        <v>273.81911542288657</v>
      </c>
      <c r="D167" s="20">
        <v>273.81911542288657</v>
      </c>
      <c r="E167" s="8">
        <v>294.44131453543054</v>
      </c>
      <c r="F167" s="49">
        <v>294.44131453543054</v>
      </c>
      <c r="G167" s="20"/>
      <c r="H167" s="20">
        <v>445.96784696819276</v>
      </c>
      <c r="I167" s="20">
        <v>445.96784696819276</v>
      </c>
      <c r="J167" s="8">
        <v>393.11645948729517</v>
      </c>
      <c r="K167" s="49">
        <v>393.11645948729517</v>
      </c>
      <c r="L167" s="20"/>
      <c r="M167" s="20">
        <v>262.43493980511352</v>
      </c>
      <c r="N167" s="20">
        <v>262.43493980511352</v>
      </c>
      <c r="O167" s="8">
        <v>259.60712047986186</v>
      </c>
      <c r="P167" s="49">
        <v>259.60712047986186</v>
      </c>
      <c r="Q167" s="20"/>
      <c r="R167" s="20">
        <v>2256.1685041179244</v>
      </c>
      <c r="S167" s="20">
        <v>2256.1685041179244</v>
      </c>
      <c r="T167" s="8">
        <v>2258.306527653609</v>
      </c>
      <c r="U167" s="49">
        <v>2258.306527653609</v>
      </c>
      <c r="V167" s="20"/>
      <c r="W167" s="20">
        <v>974.78462249390941</v>
      </c>
      <c r="X167" s="20">
        <v>974.78462249390941</v>
      </c>
      <c r="Y167" s="26">
        <v>1091.5783152322392</v>
      </c>
      <c r="Z167" s="48">
        <v>1091.5783152322392</v>
      </c>
      <c r="AA167" s="20"/>
      <c r="AB167" s="20">
        <f t="shared" si="5"/>
        <v>4213.1750288080266</v>
      </c>
      <c r="AC167" s="20">
        <f t="shared" si="6"/>
        <v>4213.1750288080266</v>
      </c>
      <c r="AD167" s="104">
        <f t="shared" si="4"/>
        <v>4297.0497373884355</v>
      </c>
      <c r="AE167" s="30">
        <f t="shared" si="4"/>
        <v>4297.0497373884355</v>
      </c>
    </row>
    <row r="168" spans="1:31">
      <c r="A168" s="14">
        <v>43191</v>
      </c>
      <c r="B168" s="20"/>
      <c r="C168" s="20">
        <v>251.30850901929756</v>
      </c>
      <c r="D168" s="20">
        <v>251.30850901929756</v>
      </c>
      <c r="E168" s="8">
        <v>271.38748533248611</v>
      </c>
      <c r="F168" s="49">
        <v>271.38748533248611</v>
      </c>
      <c r="G168" s="20"/>
      <c r="H168" s="20">
        <v>399.10277242452554</v>
      </c>
      <c r="I168" s="20">
        <v>399.10277242452554</v>
      </c>
      <c r="J168" s="8">
        <v>360.7897488630328</v>
      </c>
      <c r="K168" s="49">
        <v>360.7897488630328</v>
      </c>
      <c r="L168" s="20"/>
      <c r="M168" s="20">
        <v>252.66205595243559</v>
      </c>
      <c r="N168" s="20">
        <v>252.66205595243559</v>
      </c>
      <c r="O168" s="8">
        <v>259.30409349278148</v>
      </c>
      <c r="P168" s="49">
        <v>259.30409349278148</v>
      </c>
      <c r="Q168" s="20"/>
      <c r="R168" s="20">
        <v>1937.3488920080731</v>
      </c>
      <c r="S168" s="20">
        <v>1937.3488920080731</v>
      </c>
      <c r="T168" s="8">
        <v>2143.585095523224</v>
      </c>
      <c r="U168" s="49">
        <v>2143.585095523224</v>
      </c>
      <c r="V168" s="20"/>
      <c r="W168" s="20">
        <v>825.64559471759094</v>
      </c>
      <c r="X168" s="20">
        <v>825.64559471759094</v>
      </c>
      <c r="Y168" s="26">
        <v>1003.1765290028546</v>
      </c>
      <c r="Z168" s="48">
        <v>1003.1765290028546</v>
      </c>
      <c r="AA168" s="20"/>
      <c r="AB168" s="20">
        <f t="shared" si="5"/>
        <v>3666.067824121923</v>
      </c>
      <c r="AC168" s="20">
        <f t="shared" si="6"/>
        <v>3666.067824121923</v>
      </c>
      <c r="AD168" s="104">
        <f t="shared" si="4"/>
        <v>4038.2429522143789</v>
      </c>
      <c r="AE168" s="30">
        <f t="shared" si="4"/>
        <v>4038.2429522143789</v>
      </c>
    </row>
    <row r="169" spans="1:31">
      <c r="A169" s="14">
        <v>43221</v>
      </c>
      <c r="B169" s="20"/>
      <c r="C169" s="20">
        <v>294.65618500040034</v>
      </c>
      <c r="D169" s="20">
        <v>294.65618500040034</v>
      </c>
      <c r="E169" s="8">
        <v>314.18776605260842</v>
      </c>
      <c r="F169" s="49">
        <v>314.18776605260842</v>
      </c>
      <c r="G169" s="20"/>
      <c r="H169" s="20">
        <v>474.48629780356163</v>
      </c>
      <c r="I169" s="20">
        <v>474.48629780356163</v>
      </c>
      <c r="J169" s="8">
        <v>436.83570454853015</v>
      </c>
      <c r="K169" s="49">
        <v>436.83570454853015</v>
      </c>
      <c r="L169" s="20"/>
      <c r="M169" s="20">
        <v>266.92904799790114</v>
      </c>
      <c r="N169" s="20">
        <v>266.92904799790114</v>
      </c>
      <c r="O169" s="8">
        <v>288.45536837076543</v>
      </c>
      <c r="P169" s="49">
        <v>288.45536837076543</v>
      </c>
      <c r="Q169" s="20"/>
      <c r="R169" s="20">
        <v>2352.947268378879</v>
      </c>
      <c r="S169" s="20">
        <v>2352.947268378879</v>
      </c>
      <c r="T169" s="8">
        <v>2378.8520829870399</v>
      </c>
      <c r="U169" s="49">
        <v>2378.8520829870399</v>
      </c>
      <c r="V169" s="20"/>
      <c r="W169" s="20">
        <v>962.96177994949164</v>
      </c>
      <c r="X169" s="20">
        <v>962.96177994949164</v>
      </c>
      <c r="Y169" s="26">
        <v>1138.2466882485439</v>
      </c>
      <c r="Z169" s="48">
        <v>1138.2466882485439</v>
      </c>
      <c r="AA169" s="20"/>
      <c r="AB169" s="20">
        <f t="shared" si="5"/>
        <v>4351.9805791302333</v>
      </c>
      <c r="AC169" s="20">
        <f t="shared" si="6"/>
        <v>4351.9805791302333</v>
      </c>
      <c r="AD169" s="104">
        <f t="shared" si="4"/>
        <v>4556.5776102074879</v>
      </c>
      <c r="AE169" s="30">
        <f t="shared" si="4"/>
        <v>4556.5776102074879</v>
      </c>
    </row>
    <row r="170" spans="1:31">
      <c r="A170" s="14">
        <v>43252</v>
      </c>
      <c r="B170" s="20"/>
      <c r="C170" s="20">
        <v>288.14950734395029</v>
      </c>
      <c r="D170" s="20">
        <v>288.14950734395029</v>
      </c>
      <c r="E170" s="8">
        <v>303.02260877252962</v>
      </c>
      <c r="F170" s="49">
        <v>303.02260877252962</v>
      </c>
      <c r="G170" s="20"/>
      <c r="H170" s="20">
        <v>445.02909213057882</v>
      </c>
      <c r="I170" s="20">
        <v>445.02909213057882</v>
      </c>
      <c r="J170" s="8">
        <v>424.164050817977</v>
      </c>
      <c r="K170" s="49">
        <v>424.164050817977</v>
      </c>
      <c r="L170" s="20"/>
      <c r="M170" s="20">
        <v>270.07923207508873</v>
      </c>
      <c r="N170" s="20">
        <v>270.07923207508873</v>
      </c>
      <c r="O170" s="8">
        <v>285.26650079039229</v>
      </c>
      <c r="P170" s="49">
        <v>285.26650079039229</v>
      </c>
      <c r="Q170" s="20"/>
      <c r="R170" s="20">
        <v>2173.4881154330146</v>
      </c>
      <c r="S170" s="20">
        <v>2173.4881154330146</v>
      </c>
      <c r="T170" s="8">
        <v>2173.0071365087301</v>
      </c>
      <c r="U170" s="49">
        <v>2173.0071365087301</v>
      </c>
      <c r="V170" s="20"/>
      <c r="W170" s="20">
        <v>913.38528532492842</v>
      </c>
      <c r="X170" s="20">
        <v>913.38528532492842</v>
      </c>
      <c r="Y170" s="26">
        <v>1060.2196984351631</v>
      </c>
      <c r="Z170" s="48">
        <v>1060.2196984351631</v>
      </c>
      <c r="AA170" s="20"/>
      <c r="AB170" s="20">
        <f t="shared" si="5"/>
        <v>4090.1312323075608</v>
      </c>
      <c r="AC170" s="20">
        <f t="shared" si="6"/>
        <v>4090.1312323075608</v>
      </c>
      <c r="AD170" s="104">
        <f t="shared" si="4"/>
        <v>4245.6799953247919</v>
      </c>
      <c r="AE170" s="30">
        <f t="shared" si="4"/>
        <v>4245.6799953247919</v>
      </c>
    </row>
    <row r="171" spans="1:31">
      <c r="A171" s="15">
        <v>43282</v>
      </c>
      <c r="B171" s="20"/>
      <c r="C171" s="20">
        <v>334.51768785457307</v>
      </c>
      <c r="D171" s="20">
        <v>334.51768785457307</v>
      </c>
      <c r="E171" s="8">
        <v>341.4870254333656</v>
      </c>
      <c r="F171" s="49">
        <v>341.4870254333656</v>
      </c>
      <c r="G171" s="20"/>
      <c r="H171" s="20">
        <v>518.1779691525669</v>
      </c>
      <c r="I171" s="20">
        <v>518.1779691525669</v>
      </c>
      <c r="J171" s="8">
        <v>412.38788385907264</v>
      </c>
      <c r="K171" s="49">
        <v>412.38788385907264</v>
      </c>
      <c r="L171" s="20"/>
      <c r="M171" s="20">
        <v>295.52526328594143</v>
      </c>
      <c r="N171" s="20">
        <v>295.52526328594143</v>
      </c>
      <c r="O171" s="8">
        <v>287.48506518983288</v>
      </c>
      <c r="P171" s="49">
        <v>287.48506518983288</v>
      </c>
      <c r="Q171" s="20"/>
      <c r="R171" s="20">
        <v>2298.3155391553155</v>
      </c>
      <c r="S171" s="20">
        <v>2298.3155391553155</v>
      </c>
      <c r="T171" s="8">
        <v>2256.0818637516736</v>
      </c>
      <c r="U171" s="49">
        <v>2256.0818637516736</v>
      </c>
      <c r="V171" s="20"/>
      <c r="W171" s="20">
        <v>1018.0190101283392</v>
      </c>
      <c r="X171" s="20">
        <v>1018.0190101283392</v>
      </c>
      <c r="Y171" s="26">
        <v>1112.7819335426504</v>
      </c>
      <c r="Z171" s="48">
        <v>1112.7819335426504</v>
      </c>
      <c r="AA171" s="20"/>
      <c r="AB171" s="20">
        <f t="shared" si="5"/>
        <v>4464.5554695767369</v>
      </c>
      <c r="AC171" s="20">
        <f t="shared" si="6"/>
        <v>4464.5554695767369</v>
      </c>
      <c r="AD171" s="104">
        <f t="shared" si="4"/>
        <v>4410.2237717765947</v>
      </c>
      <c r="AE171" s="30">
        <f t="shared" si="4"/>
        <v>4410.2237717765947</v>
      </c>
    </row>
    <row r="172" spans="1:31">
      <c r="A172" s="15">
        <v>43313</v>
      </c>
      <c r="B172" s="20"/>
      <c r="C172" s="20">
        <v>313.59385421749812</v>
      </c>
      <c r="D172" s="20">
        <v>313.59385421749812</v>
      </c>
      <c r="E172" s="8">
        <v>324.23184169739824</v>
      </c>
      <c r="F172" s="49">
        <v>324.23184169739824</v>
      </c>
      <c r="G172" s="20"/>
      <c r="H172" s="20">
        <v>478.6114280663117</v>
      </c>
      <c r="I172" s="20">
        <v>478.6114280663117</v>
      </c>
      <c r="J172" s="8">
        <v>375.46150039107556</v>
      </c>
      <c r="K172" s="49">
        <v>375.46150039107556</v>
      </c>
      <c r="L172" s="20"/>
      <c r="M172" s="20">
        <v>254.35448974958192</v>
      </c>
      <c r="N172" s="20">
        <v>254.35448974958192</v>
      </c>
      <c r="O172" s="8">
        <v>310.90123715196103</v>
      </c>
      <c r="P172" s="49">
        <v>310.90123715196103</v>
      </c>
      <c r="Q172" s="20"/>
      <c r="R172" s="20">
        <v>2294.6343183311697</v>
      </c>
      <c r="S172" s="20">
        <v>2294.6343183311697</v>
      </c>
      <c r="T172" s="8">
        <v>2325.3908786444908</v>
      </c>
      <c r="U172" s="49">
        <v>2325.3908786444908</v>
      </c>
      <c r="V172" s="20"/>
      <c r="W172" s="20">
        <v>926.28035832953174</v>
      </c>
      <c r="X172" s="20">
        <v>926.28035832953174</v>
      </c>
      <c r="Y172" s="26">
        <v>1100.4967833494709</v>
      </c>
      <c r="Z172" s="48">
        <v>1100.4967833494709</v>
      </c>
      <c r="AA172" s="20"/>
      <c r="AB172" s="20">
        <f t="shared" si="5"/>
        <v>4267.4744486940926</v>
      </c>
      <c r="AC172" s="20">
        <f t="shared" si="6"/>
        <v>4267.4744486940926</v>
      </c>
      <c r="AD172" s="104">
        <f t="shared" si="4"/>
        <v>4436.4822412343965</v>
      </c>
      <c r="AE172" s="30">
        <f t="shared" si="4"/>
        <v>4436.4822412343965</v>
      </c>
    </row>
    <row r="173" spans="1:31">
      <c r="A173" s="15">
        <v>43344</v>
      </c>
      <c r="B173" s="20"/>
      <c r="C173" s="20">
        <v>308.0072891003079</v>
      </c>
      <c r="D173" s="20">
        <v>308.0072891003079</v>
      </c>
      <c r="E173" s="8">
        <v>326.4543700204041</v>
      </c>
      <c r="F173" s="49">
        <v>326.4543700204041</v>
      </c>
      <c r="G173" s="20"/>
      <c r="H173" s="20">
        <v>483.27174579178921</v>
      </c>
      <c r="I173" s="20">
        <v>483.27174579178921</v>
      </c>
      <c r="J173" s="8">
        <v>487.6408001604114</v>
      </c>
      <c r="K173" s="49">
        <v>487.6408001604114</v>
      </c>
      <c r="L173" s="20"/>
      <c r="M173" s="20">
        <v>267.02510238756008</v>
      </c>
      <c r="N173" s="20">
        <v>267.02510238756008</v>
      </c>
      <c r="O173" s="8">
        <v>295.62007250538932</v>
      </c>
      <c r="P173" s="49">
        <v>295.62007250538932</v>
      </c>
      <c r="Q173" s="20"/>
      <c r="R173" s="20">
        <v>2244.9968662927167</v>
      </c>
      <c r="S173" s="20">
        <v>2244.9968662927167</v>
      </c>
      <c r="T173" s="8">
        <v>2196.0801215212969</v>
      </c>
      <c r="U173" s="49">
        <v>2196.0801215212969</v>
      </c>
      <c r="V173" s="20"/>
      <c r="W173" s="20">
        <v>947.75926179210455</v>
      </c>
      <c r="X173" s="20">
        <v>947.75926179210455</v>
      </c>
      <c r="Y173" s="26">
        <v>1066.7655031002218</v>
      </c>
      <c r="Z173" s="48">
        <v>1066.7655031002218</v>
      </c>
      <c r="AA173" s="20"/>
      <c r="AB173" s="20">
        <f t="shared" si="5"/>
        <v>4251.0602653644783</v>
      </c>
      <c r="AC173" s="20">
        <f t="shared" si="6"/>
        <v>4251.0602653644783</v>
      </c>
      <c r="AD173" s="104">
        <f t="shared" si="4"/>
        <v>4372.560867307724</v>
      </c>
      <c r="AE173" s="30">
        <f t="shared" si="4"/>
        <v>4372.560867307724</v>
      </c>
    </row>
    <row r="174" spans="1:31">
      <c r="A174" s="15">
        <v>43374</v>
      </c>
      <c r="B174" s="20"/>
      <c r="C174" s="20">
        <v>312.73122815882795</v>
      </c>
      <c r="D174" s="20">
        <v>312.73122815882795</v>
      </c>
      <c r="E174" s="8">
        <v>324.4651773637778</v>
      </c>
      <c r="F174" s="49">
        <v>324.4651773637778</v>
      </c>
      <c r="G174" s="20"/>
      <c r="H174" s="20">
        <v>471.23616741072362</v>
      </c>
      <c r="I174" s="20">
        <v>471.23616741072362</v>
      </c>
      <c r="J174" s="8">
        <v>447.04178739820998</v>
      </c>
      <c r="K174" s="49">
        <v>447.04178739820998</v>
      </c>
      <c r="L174" s="20"/>
      <c r="M174" s="20">
        <v>271.40072521036234</v>
      </c>
      <c r="N174" s="20">
        <v>271.40072521036234</v>
      </c>
      <c r="O174" s="8">
        <v>288.47015775448585</v>
      </c>
      <c r="P174" s="49">
        <v>288.47015775448585</v>
      </c>
      <c r="Q174" s="20"/>
      <c r="R174" s="20">
        <v>2162.502700156384</v>
      </c>
      <c r="S174" s="20">
        <v>2162.502700156384</v>
      </c>
      <c r="T174" s="8">
        <v>2374.634809042996</v>
      </c>
      <c r="U174" s="49">
        <v>2374.634809042996</v>
      </c>
      <c r="V174" s="20"/>
      <c r="W174" s="20">
        <v>902.62678567050284</v>
      </c>
      <c r="X174" s="20">
        <v>902.62678567050284</v>
      </c>
      <c r="Y174" s="26">
        <v>1044.8036275924205</v>
      </c>
      <c r="Z174" s="48">
        <v>1044.8036275924205</v>
      </c>
      <c r="AA174" s="20"/>
      <c r="AB174" s="20">
        <f t="shared" si="5"/>
        <v>4120.4976066068011</v>
      </c>
      <c r="AC174" s="20">
        <f t="shared" si="6"/>
        <v>4120.4976066068011</v>
      </c>
      <c r="AD174" s="104">
        <f t="shared" si="4"/>
        <v>4479.4155591518902</v>
      </c>
      <c r="AE174" s="30">
        <f t="shared" si="4"/>
        <v>4479.4155591518902</v>
      </c>
    </row>
    <row r="175" spans="1:31">
      <c r="A175" s="15">
        <v>43405</v>
      </c>
      <c r="B175" s="20"/>
      <c r="C175" s="20">
        <v>293.62826410346622</v>
      </c>
      <c r="D175" s="20">
        <v>293.62826410346622</v>
      </c>
      <c r="E175" s="8">
        <v>303.59709909244492</v>
      </c>
      <c r="F175" s="49">
        <v>303.59709909244492</v>
      </c>
      <c r="G175" s="20"/>
      <c r="H175" s="20">
        <v>449.03439214581886</v>
      </c>
      <c r="I175" s="20">
        <v>449.03439214581886</v>
      </c>
      <c r="J175" s="8">
        <v>429.15149799600016</v>
      </c>
      <c r="K175" s="49">
        <v>429.15149799600016</v>
      </c>
      <c r="L175" s="20"/>
      <c r="M175" s="20">
        <v>249.07052820416826</v>
      </c>
      <c r="N175" s="20">
        <v>249.07052820416826</v>
      </c>
      <c r="O175" s="8">
        <v>296.56997306201316</v>
      </c>
      <c r="P175" s="49">
        <v>296.56997306201316</v>
      </c>
      <c r="Q175" s="20"/>
      <c r="R175" s="20">
        <v>2167.1330819274299</v>
      </c>
      <c r="S175" s="20">
        <v>2167.1330819274299</v>
      </c>
      <c r="T175" s="8">
        <v>2195.0766075394226</v>
      </c>
      <c r="U175" s="49">
        <v>2195.0766075394226</v>
      </c>
      <c r="V175" s="20"/>
      <c r="W175" s="20">
        <v>903.40061520129291</v>
      </c>
      <c r="X175" s="20">
        <v>903.40061520129291</v>
      </c>
      <c r="Y175" s="26">
        <v>1083.4944315057928</v>
      </c>
      <c r="Z175" s="48">
        <v>1083.4944315057928</v>
      </c>
      <c r="AA175" s="20"/>
      <c r="AB175" s="20">
        <f t="shared" si="5"/>
        <v>4062.2668815821762</v>
      </c>
      <c r="AC175" s="20">
        <f t="shared" si="6"/>
        <v>4062.2668815821762</v>
      </c>
      <c r="AD175" s="104">
        <f t="shared" si="4"/>
        <v>4307.889609195674</v>
      </c>
      <c r="AE175" s="30">
        <f t="shared" si="4"/>
        <v>4307.889609195674</v>
      </c>
    </row>
    <row r="176" spans="1:31">
      <c r="A176" s="15">
        <v>43435</v>
      </c>
      <c r="B176" s="20"/>
      <c r="C176" s="20">
        <v>291.4795758136276</v>
      </c>
      <c r="D176" s="20">
        <v>291.4795758136276</v>
      </c>
      <c r="E176" s="8">
        <v>294.43708698747156</v>
      </c>
      <c r="F176" s="49">
        <v>294.43708698747156</v>
      </c>
      <c r="G176" s="20"/>
      <c r="H176" s="20">
        <v>399.48321601772841</v>
      </c>
      <c r="I176" s="20">
        <v>399.48321601772841</v>
      </c>
      <c r="J176" s="8">
        <v>391.16646733469599</v>
      </c>
      <c r="K176" s="49">
        <v>391.16646733469599</v>
      </c>
      <c r="L176" s="20"/>
      <c r="M176" s="20">
        <v>252.2468224805954</v>
      </c>
      <c r="N176" s="20">
        <v>252.2468224805954</v>
      </c>
      <c r="O176" s="8">
        <v>275.4122854352164</v>
      </c>
      <c r="P176" s="49">
        <v>275.4122854352164</v>
      </c>
      <c r="Q176" s="20"/>
      <c r="R176" s="20">
        <v>1707.0070495036362</v>
      </c>
      <c r="S176" s="20">
        <v>1707.0070495036362</v>
      </c>
      <c r="T176" s="8">
        <v>1803.8432826673225</v>
      </c>
      <c r="U176" s="49">
        <v>1803.8432826673225</v>
      </c>
      <c r="V176" s="20"/>
      <c r="W176" s="20">
        <v>777.43987003719008</v>
      </c>
      <c r="X176" s="20">
        <v>777.43987003719008</v>
      </c>
      <c r="Y176" s="26">
        <v>916.26054201434215</v>
      </c>
      <c r="Z176" s="48">
        <v>916.26054201434215</v>
      </c>
      <c r="AA176" s="20"/>
      <c r="AB176" s="20">
        <f t="shared" si="5"/>
        <v>3427.656533852778</v>
      </c>
      <c r="AC176" s="20">
        <f t="shared" si="6"/>
        <v>3427.656533852778</v>
      </c>
      <c r="AD176" s="104">
        <f t="shared" si="4"/>
        <v>3681.1196644390488</v>
      </c>
      <c r="AE176" s="30">
        <f t="shared" si="4"/>
        <v>3681.1196644390488</v>
      </c>
    </row>
    <row r="177" spans="1:31">
      <c r="A177" s="15">
        <v>43466</v>
      </c>
      <c r="B177" s="20"/>
      <c r="C177" s="20">
        <v>183.8860250314832</v>
      </c>
      <c r="D177" s="20">
        <v>183.8860250314832</v>
      </c>
      <c r="E177" s="8">
        <v>196.40324371202746</v>
      </c>
      <c r="F177" s="49">
        <v>196.40324371202746</v>
      </c>
      <c r="G177" s="20"/>
      <c r="H177" s="20">
        <v>319.45129123419963</v>
      </c>
      <c r="I177" s="20">
        <v>319.45129123419963</v>
      </c>
      <c r="J177" s="8">
        <v>292.67550425364504</v>
      </c>
      <c r="K177" s="49">
        <v>292.67550425364504</v>
      </c>
      <c r="L177" s="20"/>
      <c r="M177" s="20">
        <v>191.3039805916759</v>
      </c>
      <c r="N177" s="20">
        <v>191.3039805916759</v>
      </c>
      <c r="O177" s="8">
        <v>197.77935572473112</v>
      </c>
      <c r="P177" s="49">
        <v>197.77935572473112</v>
      </c>
      <c r="Q177" s="20"/>
      <c r="R177" s="20">
        <v>1554.6121081635238</v>
      </c>
      <c r="S177" s="20">
        <v>1554.6121081635238</v>
      </c>
      <c r="T177" s="8">
        <v>1738.6756029187363</v>
      </c>
      <c r="U177" s="49">
        <v>1738.6756029187363</v>
      </c>
      <c r="V177" s="20"/>
      <c r="W177" s="20">
        <v>689.69610502629257</v>
      </c>
      <c r="X177" s="20">
        <v>689.69610502629257</v>
      </c>
      <c r="Y177" s="26">
        <v>857.63567195295309</v>
      </c>
      <c r="Z177" s="48">
        <v>857.63567195295309</v>
      </c>
      <c r="AA177" s="20"/>
      <c r="AB177" s="20">
        <f t="shared" si="5"/>
        <v>2938.949510047175</v>
      </c>
      <c r="AC177" s="20">
        <f t="shared" si="6"/>
        <v>2938.949510047175</v>
      </c>
      <c r="AD177" s="104">
        <f t="shared" si="4"/>
        <v>3283.1693785620928</v>
      </c>
      <c r="AE177" s="30">
        <f t="shared" si="4"/>
        <v>3283.1693785620928</v>
      </c>
    </row>
    <row r="178" spans="1:31">
      <c r="A178" s="15">
        <v>43497</v>
      </c>
      <c r="B178" s="20"/>
      <c r="C178" s="20">
        <v>237.33008278408113</v>
      </c>
      <c r="D178" s="20">
        <v>237.33008278408113</v>
      </c>
      <c r="E178" s="8">
        <v>254.77699489285845</v>
      </c>
      <c r="F178" s="49">
        <v>254.77699489285845</v>
      </c>
      <c r="G178" s="20"/>
      <c r="H178" s="20">
        <v>386.56957993375772</v>
      </c>
      <c r="I178" s="20">
        <v>386.56957993375772</v>
      </c>
      <c r="J178" s="8">
        <v>350.06145809174694</v>
      </c>
      <c r="K178" s="49">
        <v>350.06145809174694</v>
      </c>
      <c r="L178" s="20"/>
      <c r="M178" s="20">
        <v>210.62702267191855</v>
      </c>
      <c r="N178" s="20">
        <v>210.62702267191855</v>
      </c>
      <c r="O178" s="8">
        <v>240.64667716733425</v>
      </c>
      <c r="P178" s="49">
        <v>240.64667716733425</v>
      </c>
      <c r="Q178" s="20"/>
      <c r="R178" s="20">
        <v>2039.7400624839045</v>
      </c>
      <c r="S178" s="20">
        <v>2039.7400624839045</v>
      </c>
      <c r="T178" s="8">
        <v>2206.1499345178895</v>
      </c>
      <c r="U178" s="49">
        <v>2206.1499345178895</v>
      </c>
      <c r="V178" s="20"/>
      <c r="W178" s="20">
        <v>806.73119095352263</v>
      </c>
      <c r="X178" s="20">
        <v>806.73119095352263</v>
      </c>
      <c r="Y178" s="26">
        <v>1006.3534611765018</v>
      </c>
      <c r="Z178" s="48">
        <v>1006.3534611765018</v>
      </c>
      <c r="AA178" s="20"/>
      <c r="AB178" s="20">
        <f t="shared" si="5"/>
        <v>3680.997938827185</v>
      </c>
      <c r="AC178" s="20">
        <f t="shared" si="6"/>
        <v>3680.997938827185</v>
      </c>
      <c r="AD178" s="104">
        <f t="shared" si="4"/>
        <v>4057.988525846331</v>
      </c>
      <c r="AE178" s="30">
        <f t="shared" si="4"/>
        <v>4057.988525846331</v>
      </c>
    </row>
    <row r="179" spans="1:31">
      <c r="A179" s="15">
        <v>43525</v>
      </c>
      <c r="B179" s="20"/>
      <c r="C179" s="20">
        <v>273.75398409415925</v>
      </c>
      <c r="D179" s="20">
        <v>273.75398409415925</v>
      </c>
      <c r="E179" s="8">
        <v>297.61199154075831</v>
      </c>
      <c r="F179" s="49">
        <v>297.61199154075831</v>
      </c>
      <c r="G179" s="20"/>
      <c r="H179" s="20">
        <v>446.01946338342356</v>
      </c>
      <c r="I179" s="20">
        <v>446.01946338342356</v>
      </c>
      <c r="J179" s="8">
        <v>393.11645948729517</v>
      </c>
      <c r="K179" s="49">
        <v>393.11645948729517</v>
      </c>
      <c r="L179" s="20"/>
      <c r="M179" s="20">
        <v>262.43493980511352</v>
      </c>
      <c r="N179" s="20">
        <v>262.43493980511352</v>
      </c>
      <c r="O179" s="8">
        <v>260.43724441882472</v>
      </c>
      <c r="P179" s="49">
        <v>260.43724441882472</v>
      </c>
      <c r="Q179" s="20"/>
      <c r="R179" s="20">
        <v>2240.7378928420599</v>
      </c>
      <c r="S179" s="20">
        <v>2240.7378928420599</v>
      </c>
      <c r="T179" s="8">
        <v>2278.3411109117701</v>
      </c>
      <c r="U179" s="49">
        <v>2278.3411109117701</v>
      </c>
      <c r="V179" s="20"/>
      <c r="W179" s="20">
        <v>973.27122327283803</v>
      </c>
      <c r="X179" s="20">
        <v>973.27122327283803</v>
      </c>
      <c r="Y179" s="26">
        <v>1109.0534972775165</v>
      </c>
      <c r="Z179" s="48">
        <v>1109.0534972775165</v>
      </c>
      <c r="AA179" s="20"/>
      <c r="AB179" s="20">
        <f t="shared" si="5"/>
        <v>4196.2175033975946</v>
      </c>
      <c r="AC179" s="20">
        <f t="shared" si="6"/>
        <v>4196.2175033975946</v>
      </c>
      <c r="AD179" s="104">
        <f t="shared" si="4"/>
        <v>4338.5603036361654</v>
      </c>
      <c r="AE179" s="30">
        <f t="shared" si="4"/>
        <v>4338.5603036361654</v>
      </c>
    </row>
    <row r="180" spans="1:31">
      <c r="A180" s="15">
        <v>43556</v>
      </c>
      <c r="B180" s="20"/>
      <c r="C180" s="20">
        <v>251.2536941380888</v>
      </c>
      <c r="D180" s="20">
        <v>251.2536941380888</v>
      </c>
      <c r="E180" s="8">
        <v>274.57508947120408</v>
      </c>
      <c r="F180" s="49">
        <v>274.57508947120408</v>
      </c>
      <c r="G180" s="20"/>
      <c r="H180" s="20">
        <v>399.0977008934135</v>
      </c>
      <c r="I180" s="20">
        <v>399.0977008934135</v>
      </c>
      <c r="J180" s="8">
        <v>360.7897488630328</v>
      </c>
      <c r="K180" s="49">
        <v>360.7897488630328</v>
      </c>
      <c r="L180" s="20"/>
      <c r="M180" s="20">
        <v>252.66205595243559</v>
      </c>
      <c r="N180" s="20">
        <v>252.66205595243559</v>
      </c>
      <c r="O180" s="8">
        <v>254.64557183276531</v>
      </c>
      <c r="P180" s="49">
        <v>254.64557183276531</v>
      </c>
      <c r="Q180" s="20"/>
      <c r="R180" s="20">
        <v>1922.2418752270366</v>
      </c>
      <c r="S180" s="20">
        <v>1922.2418752270366</v>
      </c>
      <c r="T180" s="8">
        <v>2172.1760496278248</v>
      </c>
      <c r="U180" s="49">
        <v>2172.1760496278248</v>
      </c>
      <c r="V180" s="20"/>
      <c r="W180" s="20">
        <v>824.52060692012685</v>
      </c>
      <c r="X180" s="20">
        <v>824.52060692012685</v>
      </c>
      <c r="Y180" s="26">
        <v>1019.5143285547385</v>
      </c>
      <c r="Z180" s="48">
        <v>1019.5143285547385</v>
      </c>
      <c r="AA180" s="20"/>
      <c r="AB180" s="20">
        <f t="shared" si="5"/>
        <v>3649.7759331311013</v>
      </c>
      <c r="AC180" s="20">
        <f t="shared" si="6"/>
        <v>3649.7759331311013</v>
      </c>
      <c r="AD180" s="104">
        <f t="shared" si="4"/>
        <v>4081.7007883495653</v>
      </c>
      <c r="AE180" s="30">
        <f t="shared" si="4"/>
        <v>4081.7007883495653</v>
      </c>
    </row>
    <row r="181" spans="1:31">
      <c r="A181" s="15">
        <v>43586</v>
      </c>
      <c r="B181" s="20"/>
      <c r="C181" s="20">
        <v>294.60795398889786</v>
      </c>
      <c r="D181" s="20">
        <v>294.60795398889786</v>
      </c>
      <c r="E181" s="8">
        <v>317.40544163825092</v>
      </c>
      <c r="F181" s="49">
        <v>317.40544163825092</v>
      </c>
      <c r="G181" s="20"/>
      <c r="H181" s="20">
        <v>474.50117859423239</v>
      </c>
      <c r="I181" s="20">
        <v>474.50117859423239</v>
      </c>
      <c r="J181" s="8">
        <v>436.83570454853015</v>
      </c>
      <c r="K181" s="49">
        <v>436.83570454853015</v>
      </c>
      <c r="L181" s="20"/>
      <c r="M181" s="20">
        <v>266.92904799790114</v>
      </c>
      <c r="N181" s="20">
        <v>266.92904799790114</v>
      </c>
      <c r="O181" s="8">
        <v>293.3770602752839</v>
      </c>
      <c r="P181" s="49">
        <v>293.3770602752839</v>
      </c>
      <c r="Q181" s="20"/>
      <c r="R181" s="20">
        <v>2337.7072364878368</v>
      </c>
      <c r="S181" s="20">
        <v>2337.7072364878368</v>
      </c>
      <c r="T181" s="8">
        <v>2406.7091185930008</v>
      </c>
      <c r="U181" s="49">
        <v>2406.7091185930008</v>
      </c>
      <c r="V181" s="20"/>
      <c r="W181" s="20">
        <v>961.57416556333976</v>
      </c>
      <c r="X181" s="20">
        <v>961.57416556333976</v>
      </c>
      <c r="Y181" s="26">
        <v>1155.6310670304372</v>
      </c>
      <c r="Z181" s="48">
        <v>1155.6310670304372</v>
      </c>
      <c r="AA181" s="20"/>
      <c r="AB181" s="20">
        <f t="shared" si="5"/>
        <v>4335.319582632208</v>
      </c>
      <c r="AC181" s="20">
        <f t="shared" si="6"/>
        <v>4335.319582632208</v>
      </c>
      <c r="AD181" s="104">
        <f t="shared" si="4"/>
        <v>4609.958392085503</v>
      </c>
      <c r="AE181" s="30">
        <f t="shared" si="4"/>
        <v>4609.958392085503</v>
      </c>
    </row>
    <row r="182" spans="1:31">
      <c r="A182" s="15">
        <v>43617</v>
      </c>
      <c r="B182" s="20"/>
      <c r="C182" s="20">
        <v>288.10760352586675</v>
      </c>
      <c r="D182" s="20">
        <v>288.10760352586675</v>
      </c>
      <c r="E182" s="8">
        <v>306.22214794904227</v>
      </c>
      <c r="F182" s="49">
        <v>306.22214794904227</v>
      </c>
      <c r="G182" s="20"/>
      <c r="H182" s="20">
        <v>445.0617126987492</v>
      </c>
      <c r="I182" s="20">
        <v>445.0617126987492</v>
      </c>
      <c r="J182" s="8">
        <v>424.164050817977</v>
      </c>
      <c r="K182" s="49">
        <v>424.164050817977</v>
      </c>
      <c r="L182" s="20"/>
      <c r="M182" s="20">
        <v>270.07923207508873</v>
      </c>
      <c r="N182" s="20">
        <v>270.07923207508873</v>
      </c>
      <c r="O182" s="8">
        <v>292.08160746241879</v>
      </c>
      <c r="P182" s="49">
        <v>292.08160746241879</v>
      </c>
      <c r="Q182" s="20"/>
      <c r="R182" s="20">
        <v>2159.3446585526035</v>
      </c>
      <c r="S182" s="20">
        <v>2159.3446585526035</v>
      </c>
      <c r="T182" s="8">
        <v>2193.019513577538</v>
      </c>
      <c r="U182" s="49">
        <v>2193.019513577538</v>
      </c>
      <c r="V182" s="20"/>
      <c r="W182" s="20">
        <v>912.07519576663788</v>
      </c>
      <c r="X182" s="20">
        <v>912.07519576663788</v>
      </c>
      <c r="Y182" s="26">
        <v>1077.2157719254117</v>
      </c>
      <c r="Z182" s="48">
        <v>1077.2157719254117</v>
      </c>
      <c r="AA182" s="20"/>
      <c r="AB182" s="20">
        <f t="shared" si="5"/>
        <v>4074.6684026189459</v>
      </c>
      <c r="AC182" s="20">
        <f t="shared" si="6"/>
        <v>4074.6684026189459</v>
      </c>
      <c r="AD182" s="104">
        <f t="shared" si="4"/>
        <v>4292.7030917323882</v>
      </c>
      <c r="AE182" s="30">
        <f t="shared" si="4"/>
        <v>4292.7030917323882</v>
      </c>
    </row>
    <row r="183" spans="1:31">
      <c r="A183" s="15">
        <v>43647</v>
      </c>
      <c r="B183" s="20"/>
      <c r="C183" s="20">
        <v>334.48211636142281</v>
      </c>
      <c r="D183" s="20">
        <v>334.48211636142281</v>
      </c>
      <c r="E183" s="8">
        <v>344.66436998195769</v>
      </c>
      <c r="F183" s="49">
        <v>344.66436998195769</v>
      </c>
      <c r="G183" s="20"/>
      <c r="H183" s="20">
        <v>518.1791918018148</v>
      </c>
      <c r="I183" s="20">
        <v>518.1791918018148</v>
      </c>
      <c r="J183" s="8">
        <v>412.38788385907264</v>
      </c>
      <c r="K183" s="49">
        <v>412.38788385907264</v>
      </c>
      <c r="L183" s="20"/>
      <c r="M183" s="20">
        <v>295.52526328594143</v>
      </c>
      <c r="N183" s="20">
        <v>295.52526328594143</v>
      </c>
      <c r="O183" s="8">
        <v>295.55736479311776</v>
      </c>
      <c r="P183" s="49">
        <v>295.55736479311776</v>
      </c>
      <c r="Q183" s="20"/>
      <c r="R183" s="20">
        <v>2284.2267409159886</v>
      </c>
      <c r="S183" s="20">
        <v>2284.2267409159886</v>
      </c>
      <c r="T183" s="8">
        <v>2283.5098865057494</v>
      </c>
      <c r="U183" s="49">
        <v>2283.5098865057494</v>
      </c>
      <c r="V183" s="20"/>
      <c r="W183" s="20">
        <v>1016.8577383400301</v>
      </c>
      <c r="X183" s="20">
        <v>1016.8577383400301</v>
      </c>
      <c r="Y183" s="26">
        <v>1129.2353935737342</v>
      </c>
      <c r="Z183" s="48">
        <v>1129.2353935737342</v>
      </c>
      <c r="AA183" s="20"/>
      <c r="AB183" s="20">
        <f t="shared" si="5"/>
        <v>4449.2710507051979</v>
      </c>
      <c r="AC183" s="20">
        <f t="shared" si="6"/>
        <v>4449.2710507051979</v>
      </c>
      <c r="AD183" s="104">
        <f t="shared" si="4"/>
        <v>4465.354898713631</v>
      </c>
      <c r="AE183" s="30">
        <f t="shared" si="4"/>
        <v>4465.354898713631</v>
      </c>
    </row>
    <row r="184" spans="1:31">
      <c r="A184" s="15">
        <v>43678</v>
      </c>
      <c r="B184" s="20"/>
      <c r="C184" s="20">
        <v>313.56285721376105</v>
      </c>
      <c r="D184" s="20">
        <v>313.56285721376105</v>
      </c>
      <c r="E184" s="8">
        <v>327.39839207434142</v>
      </c>
      <c r="F184" s="49">
        <v>327.39839207434142</v>
      </c>
      <c r="G184" s="20"/>
      <c r="H184" s="20">
        <v>478.63132504166941</v>
      </c>
      <c r="I184" s="20">
        <v>478.63132504166941</v>
      </c>
      <c r="J184" s="8">
        <v>375.46150039107556</v>
      </c>
      <c r="K184" s="49">
        <v>375.46150039107556</v>
      </c>
      <c r="L184" s="20"/>
      <c r="M184" s="20">
        <v>254.35448974958192</v>
      </c>
      <c r="N184" s="20">
        <v>254.35448974958192</v>
      </c>
      <c r="O184" s="8">
        <v>316.90492687825639</v>
      </c>
      <c r="P184" s="49">
        <v>316.90492687825639</v>
      </c>
      <c r="Q184" s="20"/>
      <c r="R184" s="20">
        <v>2280.6624736800582</v>
      </c>
      <c r="S184" s="20">
        <v>2280.6624736800582</v>
      </c>
      <c r="T184" s="8">
        <v>2349.615842978867</v>
      </c>
      <c r="U184" s="49">
        <v>2349.615842978867</v>
      </c>
      <c r="V184" s="20"/>
      <c r="W184" s="20">
        <v>924.94543047779177</v>
      </c>
      <c r="X184" s="20">
        <v>924.94543047779177</v>
      </c>
      <c r="Y184" s="26">
        <v>1117.386508801914</v>
      </c>
      <c r="Z184" s="48">
        <v>1117.386508801914</v>
      </c>
      <c r="AA184" s="20"/>
      <c r="AB184" s="20">
        <f t="shared" si="5"/>
        <v>4252.1565761628626</v>
      </c>
      <c r="AC184" s="20">
        <f t="shared" si="6"/>
        <v>4252.1565761628626</v>
      </c>
      <c r="AD184" s="104">
        <f t="shared" si="4"/>
        <v>4486.7671711244548</v>
      </c>
      <c r="AE184" s="30">
        <f t="shared" si="4"/>
        <v>4486.7671711244548</v>
      </c>
    </row>
    <row r="185" spans="1:31">
      <c r="A185" s="15">
        <v>43709</v>
      </c>
      <c r="B185" s="20"/>
      <c r="C185" s="20">
        <v>307.98033706984711</v>
      </c>
      <c r="D185" s="20">
        <v>307.98033706984711</v>
      </c>
      <c r="E185" s="8">
        <v>329.60761694255518</v>
      </c>
      <c r="F185" s="49">
        <v>329.60761694255518</v>
      </c>
      <c r="G185" s="20"/>
      <c r="H185" s="20">
        <v>483.2937244735312</v>
      </c>
      <c r="I185" s="20">
        <v>483.2937244735312</v>
      </c>
      <c r="J185" s="8">
        <v>487.6408001604114</v>
      </c>
      <c r="K185" s="49">
        <v>487.6408001604114</v>
      </c>
      <c r="L185" s="20"/>
      <c r="M185" s="20">
        <v>267.02510238756008</v>
      </c>
      <c r="N185" s="20">
        <v>267.02510238756008</v>
      </c>
      <c r="O185" s="8">
        <v>300.54917899613599</v>
      </c>
      <c r="P185" s="49">
        <v>300.54917899613599</v>
      </c>
      <c r="Q185" s="20"/>
      <c r="R185" s="20">
        <v>2231.8670010942674</v>
      </c>
      <c r="S185" s="20">
        <v>2231.8670010942674</v>
      </c>
      <c r="T185" s="8">
        <v>2218.7985767509062</v>
      </c>
      <c r="U185" s="49">
        <v>2218.7985767509062</v>
      </c>
      <c r="V185" s="20"/>
      <c r="W185" s="20">
        <v>946.56751152604522</v>
      </c>
      <c r="X185" s="20">
        <v>946.56751152604522</v>
      </c>
      <c r="Y185" s="26">
        <v>1083.2780927110607</v>
      </c>
      <c r="Z185" s="48">
        <v>1083.2780927110607</v>
      </c>
      <c r="AA185" s="20"/>
      <c r="AB185" s="20">
        <f t="shared" si="5"/>
        <v>4236.7336765512509</v>
      </c>
      <c r="AC185" s="20">
        <f t="shared" si="6"/>
        <v>4236.7336765512509</v>
      </c>
      <c r="AD185" s="104">
        <f t="shared" si="4"/>
        <v>4419.8742655610695</v>
      </c>
      <c r="AE185" s="30">
        <f t="shared" si="4"/>
        <v>4419.8742655610695</v>
      </c>
    </row>
    <row r="186" spans="1:31">
      <c r="A186" s="15">
        <v>43739</v>
      </c>
      <c r="B186" s="20"/>
      <c r="C186" s="20">
        <v>312.70820045045991</v>
      </c>
      <c r="D186" s="20">
        <v>312.70820045045991</v>
      </c>
      <c r="E186" s="8">
        <v>327.61615211142691</v>
      </c>
      <c r="F186" s="49">
        <v>327.61615211142691</v>
      </c>
      <c r="G186" s="20"/>
      <c r="H186" s="20">
        <v>471.24310251768713</v>
      </c>
      <c r="I186" s="20">
        <v>471.24310251768713</v>
      </c>
      <c r="J186" s="8">
        <v>447.04178739820998</v>
      </c>
      <c r="K186" s="49">
        <v>447.04178739820998</v>
      </c>
      <c r="L186" s="20"/>
      <c r="M186" s="20">
        <v>271.40072521036234</v>
      </c>
      <c r="N186" s="20">
        <v>271.40072521036234</v>
      </c>
      <c r="O186" s="8">
        <v>295.77047823503085</v>
      </c>
      <c r="P186" s="49">
        <v>295.77047823503085</v>
      </c>
      <c r="Q186" s="20"/>
      <c r="R186" s="20">
        <v>2149.6126670358008</v>
      </c>
      <c r="S186" s="20">
        <v>2149.6126670358008</v>
      </c>
      <c r="T186" s="8">
        <v>2402.1442513192801</v>
      </c>
      <c r="U186" s="49">
        <v>2402.1442513192801</v>
      </c>
      <c r="V186" s="20"/>
      <c r="W186" s="20">
        <v>901.44392376774169</v>
      </c>
      <c r="X186" s="20">
        <v>901.44392376774169</v>
      </c>
      <c r="Y186" s="26">
        <v>1061.2104935559855</v>
      </c>
      <c r="Z186" s="48">
        <v>1061.2104935559855</v>
      </c>
      <c r="AA186" s="20"/>
      <c r="AB186" s="20">
        <f t="shared" si="5"/>
        <v>4106.4086189820518</v>
      </c>
      <c r="AC186" s="20">
        <f t="shared" si="6"/>
        <v>4106.4086189820518</v>
      </c>
      <c r="AD186" s="104">
        <f t="shared" si="4"/>
        <v>4533.7831626199331</v>
      </c>
      <c r="AE186" s="30">
        <f t="shared" si="4"/>
        <v>4533.7831626199331</v>
      </c>
    </row>
    <row r="187" spans="1:31">
      <c r="A187" s="15">
        <v>43770</v>
      </c>
      <c r="B187" s="20"/>
      <c r="C187" s="20">
        <v>293.60830427164018</v>
      </c>
      <c r="D187" s="20">
        <v>293.60830427164018</v>
      </c>
      <c r="E187" s="8">
        <v>306.74406673349489</v>
      </c>
      <c r="F187" s="49">
        <v>306.74406673349489</v>
      </c>
      <c r="G187" s="20"/>
      <c r="H187" s="20">
        <v>449.05433479846215</v>
      </c>
      <c r="I187" s="20">
        <v>449.05433479846215</v>
      </c>
      <c r="J187" s="8">
        <v>429.15149799600016</v>
      </c>
      <c r="K187" s="49">
        <v>429.15149799600016</v>
      </c>
      <c r="L187" s="20"/>
      <c r="M187" s="20">
        <v>249.07052820416826</v>
      </c>
      <c r="N187" s="20">
        <v>249.07052820416826</v>
      </c>
      <c r="O187" s="8">
        <v>300.62270571469185</v>
      </c>
      <c r="P187" s="49">
        <v>300.62270571469185</v>
      </c>
      <c r="Q187" s="20"/>
      <c r="R187" s="20">
        <v>2154.6328939238761</v>
      </c>
      <c r="S187" s="20">
        <v>2154.6328939238761</v>
      </c>
      <c r="T187" s="8">
        <v>2219.1731839848867</v>
      </c>
      <c r="U187" s="49">
        <v>2219.1731839848867</v>
      </c>
      <c r="V187" s="20"/>
      <c r="W187" s="20">
        <v>902.15524189931273</v>
      </c>
      <c r="X187" s="20">
        <v>902.15524189931273</v>
      </c>
      <c r="Y187" s="26">
        <v>1100.1116045120295</v>
      </c>
      <c r="Z187" s="48">
        <v>1100.1116045120295</v>
      </c>
      <c r="AA187" s="20"/>
      <c r="AB187" s="20">
        <f t="shared" si="5"/>
        <v>4048.5213030974596</v>
      </c>
      <c r="AC187" s="20">
        <f t="shared" si="6"/>
        <v>4048.5213030974596</v>
      </c>
      <c r="AD187" s="104">
        <f t="shared" si="4"/>
        <v>4355.8030589411028</v>
      </c>
      <c r="AE187" s="30">
        <f t="shared" si="4"/>
        <v>4355.8030589411028</v>
      </c>
    </row>
    <row r="188" spans="1:31">
      <c r="A188" s="15">
        <v>43800</v>
      </c>
      <c r="B188" s="20"/>
      <c r="C188" s="20">
        <v>291.4622352626393</v>
      </c>
      <c r="D188" s="20">
        <v>291.4622352626393</v>
      </c>
      <c r="E188" s="8">
        <v>297.53956217945887</v>
      </c>
      <c r="F188" s="49">
        <v>297.53956217945887</v>
      </c>
      <c r="G188" s="20"/>
      <c r="H188" s="20">
        <v>399.49990595874664</v>
      </c>
      <c r="I188" s="20">
        <v>399.49990595874664</v>
      </c>
      <c r="J188" s="8">
        <v>391.16646733469599</v>
      </c>
      <c r="K188" s="49">
        <v>391.16646733469599</v>
      </c>
      <c r="L188" s="20"/>
      <c r="M188" s="20">
        <v>252.2468224805954</v>
      </c>
      <c r="N188" s="20">
        <v>252.2468224805954</v>
      </c>
      <c r="O188" s="8">
        <v>277.23879173809007</v>
      </c>
      <c r="P188" s="49">
        <v>277.23879173809007</v>
      </c>
      <c r="Q188" s="20"/>
      <c r="R188" s="20">
        <v>1694.7917429075771</v>
      </c>
      <c r="S188" s="20">
        <v>1694.7917429075771</v>
      </c>
      <c r="T188" s="8">
        <v>1830.3411724929492</v>
      </c>
      <c r="U188" s="49">
        <v>1830.3411724929492</v>
      </c>
      <c r="V188" s="20"/>
      <c r="W188" s="20">
        <v>776.30767772170441</v>
      </c>
      <c r="X188" s="20">
        <v>776.30767772170441</v>
      </c>
      <c r="Y188" s="26">
        <v>932.43216902341533</v>
      </c>
      <c r="Z188" s="48">
        <v>932.43216902341533</v>
      </c>
      <c r="AA188" s="20"/>
      <c r="AB188" s="20">
        <f t="shared" si="5"/>
        <v>3414.3083843312629</v>
      </c>
      <c r="AC188" s="20">
        <f t="shared" si="6"/>
        <v>3414.3083843312629</v>
      </c>
      <c r="AD188" s="104">
        <f t="shared" si="4"/>
        <v>3728.7181627686095</v>
      </c>
      <c r="AE188" s="30">
        <f t="shared" si="4"/>
        <v>3728.7181627686095</v>
      </c>
    </row>
    <row r="189" spans="1:31">
      <c r="A189" s="15">
        <v>43831</v>
      </c>
      <c r="B189" s="20"/>
      <c r="C189" s="20">
        <v>183.87114264076399</v>
      </c>
      <c r="D189" s="20">
        <v>183.87114264076399</v>
      </c>
      <c r="E189" s="8">
        <v>199.40241516103217</v>
      </c>
      <c r="F189" s="49">
        <v>199.40241516103217</v>
      </c>
      <c r="G189" s="20"/>
      <c r="H189" s="20">
        <v>319.46202335732363</v>
      </c>
      <c r="I189" s="20">
        <v>319.46202335732363</v>
      </c>
      <c r="J189" s="8">
        <v>292.67550425364504</v>
      </c>
      <c r="K189" s="49">
        <v>292.67550425364504</v>
      </c>
      <c r="L189" s="20"/>
      <c r="M189" s="20">
        <v>191.3039805916759</v>
      </c>
      <c r="N189" s="20">
        <v>191.3039805916759</v>
      </c>
      <c r="O189" s="8">
        <v>195.22013799125847</v>
      </c>
      <c r="P189" s="49">
        <v>195.22013799125847</v>
      </c>
      <c r="Q189" s="20"/>
      <c r="R189" s="20">
        <v>1541.6155161169117</v>
      </c>
      <c r="S189" s="20">
        <v>1541.6155161169117</v>
      </c>
      <c r="T189" s="8">
        <v>1765.4837051584555</v>
      </c>
      <c r="U189" s="49">
        <v>1765.4837051584555</v>
      </c>
      <c r="V189" s="20"/>
      <c r="W189" s="20">
        <v>688.52642187173126</v>
      </c>
      <c r="X189" s="20">
        <v>688.52642187173126</v>
      </c>
      <c r="Y189" s="26">
        <v>873.28597556780153</v>
      </c>
      <c r="Z189" s="48">
        <v>873.28597556780153</v>
      </c>
      <c r="AA189" s="20"/>
      <c r="AB189" s="20">
        <f t="shared" si="5"/>
        <v>2924.7790845784066</v>
      </c>
      <c r="AC189" s="20">
        <f t="shared" si="6"/>
        <v>2924.7790845784066</v>
      </c>
      <c r="AD189" s="104">
        <f t="shared" si="4"/>
        <v>3326.0677381321925</v>
      </c>
      <c r="AE189" s="30">
        <f t="shared" si="4"/>
        <v>3326.0677381321925</v>
      </c>
    </row>
    <row r="190" spans="1:31">
      <c r="A190" s="15">
        <v>43862</v>
      </c>
      <c r="B190" s="20"/>
      <c r="C190" s="20">
        <v>237.31721749454783</v>
      </c>
      <c r="D190" s="20">
        <v>237.31721749454783</v>
      </c>
      <c r="E190" s="8">
        <v>257.61604816416633</v>
      </c>
      <c r="F190" s="49">
        <v>257.61604816416633</v>
      </c>
      <c r="G190" s="20"/>
      <c r="H190" s="20">
        <v>386.58792465663345</v>
      </c>
      <c r="I190" s="20">
        <v>386.58792465663345</v>
      </c>
      <c r="J190" s="8">
        <v>350.06145809174694</v>
      </c>
      <c r="K190" s="49">
        <v>350.06145809174694</v>
      </c>
      <c r="L190" s="20"/>
      <c r="M190" s="20">
        <v>210.62702267191855</v>
      </c>
      <c r="N190" s="20">
        <v>210.62702267191855</v>
      </c>
      <c r="O190" s="8">
        <v>243.64011118589863</v>
      </c>
      <c r="P190" s="49">
        <v>243.64011118589863</v>
      </c>
      <c r="Q190" s="20"/>
      <c r="R190" s="20">
        <v>2025.5404182475272</v>
      </c>
      <c r="S190" s="20">
        <v>2025.5404182475272</v>
      </c>
      <c r="T190" s="8">
        <v>2229.3499496246177</v>
      </c>
      <c r="U190" s="49">
        <v>2229.3499496246177</v>
      </c>
      <c r="V190" s="20"/>
      <c r="W190" s="20">
        <v>805.57109170414242</v>
      </c>
      <c r="X190" s="20">
        <v>805.57109170414242</v>
      </c>
      <c r="Y190" s="26">
        <v>1021.255902300095</v>
      </c>
      <c r="Z190" s="48">
        <v>1021.255902300095</v>
      </c>
      <c r="AA190" s="20"/>
      <c r="AB190" s="20">
        <f t="shared" si="5"/>
        <v>3665.6436747747694</v>
      </c>
      <c r="AC190" s="20">
        <f t="shared" si="6"/>
        <v>3665.6436747747694</v>
      </c>
      <c r="AD190" s="104">
        <f t="shared" si="4"/>
        <v>4101.9234693665248</v>
      </c>
      <c r="AE190" s="30">
        <f t="shared" si="4"/>
        <v>4101.9234693665248</v>
      </c>
    </row>
    <row r="191" spans="1:31">
      <c r="A191" s="15">
        <v>43891</v>
      </c>
      <c r="B191" s="20"/>
      <c r="C191" s="20">
        <v>273.74282198856901</v>
      </c>
      <c r="D191" s="20">
        <v>273.74282198856901</v>
      </c>
      <c r="E191" s="8">
        <v>300.21638203018023</v>
      </c>
      <c r="F191" s="49">
        <v>300.21638203018023</v>
      </c>
      <c r="G191" s="20"/>
      <c r="H191" s="20">
        <v>446.03381990793889</v>
      </c>
      <c r="I191" s="20">
        <v>446.03381990793889</v>
      </c>
      <c r="J191" s="8">
        <v>393.11645948729517</v>
      </c>
      <c r="K191" s="49">
        <v>393.11645948729517</v>
      </c>
      <c r="L191" s="20"/>
      <c r="M191" s="20">
        <v>262.43493980511352</v>
      </c>
      <c r="N191" s="20">
        <v>262.43493980511352</v>
      </c>
      <c r="O191" s="8">
        <v>265.60366295870301</v>
      </c>
      <c r="P191" s="49">
        <v>265.60366295870301</v>
      </c>
      <c r="Q191" s="20"/>
      <c r="R191" s="20">
        <v>2224.6927051007383</v>
      </c>
      <c r="S191" s="20">
        <v>2224.6927051007383</v>
      </c>
      <c r="T191" s="8">
        <v>2303.1645867658581</v>
      </c>
      <c r="U191" s="49">
        <v>2303.1645867658581</v>
      </c>
      <c r="V191" s="20"/>
      <c r="W191" s="20">
        <v>972.17283094211655</v>
      </c>
      <c r="X191" s="20">
        <v>972.17283094211655</v>
      </c>
      <c r="Y191" s="26">
        <v>1122.6067634352339</v>
      </c>
      <c r="Z191" s="48">
        <v>1122.6067634352339</v>
      </c>
      <c r="AA191" s="20"/>
      <c r="AB191" s="20">
        <f t="shared" si="5"/>
        <v>4179.0771177444767</v>
      </c>
      <c r="AC191" s="20">
        <f t="shared" si="6"/>
        <v>4179.0771177444767</v>
      </c>
      <c r="AD191" s="104">
        <f t="shared" si="4"/>
        <v>4384.70785467727</v>
      </c>
      <c r="AE191" s="30">
        <f t="shared" si="4"/>
        <v>4384.70785467727</v>
      </c>
    </row>
    <row r="192" spans="1:31">
      <c r="A192" s="15">
        <v>43922</v>
      </c>
      <c r="B192" s="20"/>
      <c r="C192" s="20">
        <v>251.2440863259234</v>
      </c>
      <c r="D192" s="20">
        <v>251.2440863259234</v>
      </c>
      <c r="E192" s="8">
        <v>276.96759195479342</v>
      </c>
      <c r="F192" s="49">
        <v>276.96759195479342</v>
      </c>
      <c r="G192" s="20"/>
      <c r="H192" s="20">
        <v>399.11045557533515</v>
      </c>
      <c r="I192" s="20">
        <v>399.11045557533515</v>
      </c>
      <c r="J192" s="8">
        <v>360.7897488630328</v>
      </c>
      <c r="K192" s="49">
        <v>360.7897488630328</v>
      </c>
      <c r="L192" s="20"/>
      <c r="M192" s="20">
        <v>252.66205595243559</v>
      </c>
      <c r="N192" s="20">
        <v>252.66205595243559</v>
      </c>
      <c r="O192" s="8">
        <v>261.48985209529724</v>
      </c>
      <c r="P192" s="49">
        <v>261.48985209529724</v>
      </c>
      <c r="Q192" s="20"/>
      <c r="R192" s="20">
        <v>1904.3371244243078</v>
      </c>
      <c r="S192" s="20">
        <v>1904.3371244243078</v>
      </c>
      <c r="T192" s="8">
        <v>2194.0893021275342</v>
      </c>
      <c r="U192" s="49">
        <v>2194.0893021275342</v>
      </c>
      <c r="V192" s="20"/>
      <c r="W192" s="20">
        <v>823.39053347881293</v>
      </c>
      <c r="X192" s="20">
        <v>823.39053347881293</v>
      </c>
      <c r="Y192" s="26">
        <v>1032.0008788395376</v>
      </c>
      <c r="Z192" s="48">
        <v>1032.0008788395376</v>
      </c>
      <c r="AA192" s="20"/>
      <c r="AB192" s="20">
        <f t="shared" si="5"/>
        <v>3630.7442557568147</v>
      </c>
      <c r="AC192" s="20">
        <f t="shared" si="6"/>
        <v>3630.7442557568147</v>
      </c>
      <c r="AD192" s="104">
        <f t="shared" si="4"/>
        <v>4125.3373738801947</v>
      </c>
      <c r="AE192" s="30">
        <f t="shared" si="4"/>
        <v>4125.3373738801947</v>
      </c>
    </row>
    <row r="193" spans="1:31">
      <c r="A193" s="15">
        <v>43952</v>
      </c>
      <c r="B193" s="20"/>
      <c r="C193" s="20">
        <v>294.59965801010298</v>
      </c>
      <c r="D193" s="20">
        <v>294.59965801010298</v>
      </c>
      <c r="E193" s="8">
        <v>319.72972969857665</v>
      </c>
      <c r="F193" s="49">
        <v>319.72972969857665</v>
      </c>
      <c r="G193" s="20"/>
      <c r="H193" s="20">
        <v>474.51774676217428</v>
      </c>
      <c r="I193" s="20">
        <v>474.51774676217428</v>
      </c>
      <c r="J193" s="8">
        <v>436.83570454853015</v>
      </c>
      <c r="K193" s="49">
        <v>436.83570454853015</v>
      </c>
      <c r="L193" s="20"/>
      <c r="M193" s="20">
        <v>266.92904799790114</v>
      </c>
      <c r="N193" s="20">
        <v>266.92904799790114</v>
      </c>
      <c r="O193" s="8">
        <v>297.48921299355965</v>
      </c>
      <c r="P193" s="49">
        <v>297.48921299355965</v>
      </c>
      <c r="Q193" s="20"/>
      <c r="R193" s="20">
        <v>2319.5472173092949</v>
      </c>
      <c r="S193" s="20">
        <v>2319.5472173092949</v>
      </c>
      <c r="T193" s="8">
        <v>2427.4589755758548</v>
      </c>
      <c r="U193" s="49">
        <v>2427.4589755758548</v>
      </c>
      <c r="V193" s="20"/>
      <c r="W193" s="20">
        <v>960.48148842682372</v>
      </c>
      <c r="X193" s="20">
        <v>960.48148842682372</v>
      </c>
      <c r="Y193" s="26">
        <v>1167.785674259997</v>
      </c>
      <c r="Z193" s="48">
        <v>1167.785674259997</v>
      </c>
      <c r="AA193" s="20"/>
      <c r="AB193" s="20">
        <f t="shared" si="5"/>
        <v>4316.0751585062972</v>
      </c>
      <c r="AC193" s="20">
        <f t="shared" si="6"/>
        <v>4316.0751585062972</v>
      </c>
      <c r="AD193" s="104">
        <f t="shared" si="4"/>
        <v>4649.2992970765181</v>
      </c>
      <c r="AE193" s="30">
        <f t="shared" si="4"/>
        <v>4649.2992970765181</v>
      </c>
    </row>
    <row r="194" spans="1:31">
      <c r="A194" s="15">
        <v>43983</v>
      </c>
      <c r="B194" s="20"/>
      <c r="C194" s="20">
        <v>288.10041509039894</v>
      </c>
      <c r="D194" s="20">
        <v>288.10041509039894</v>
      </c>
      <c r="E194" s="8">
        <v>308.672973414203</v>
      </c>
      <c r="F194" s="49">
        <v>308.672973414203</v>
      </c>
      <c r="G194" s="20"/>
      <c r="H194" s="20">
        <v>445.07514662756216</v>
      </c>
      <c r="I194" s="20">
        <v>445.07514662756216</v>
      </c>
      <c r="J194" s="8">
        <v>424.164050817977</v>
      </c>
      <c r="K194" s="49">
        <v>424.164050817977</v>
      </c>
      <c r="L194" s="20"/>
      <c r="M194" s="20">
        <v>270.07923207508873</v>
      </c>
      <c r="N194" s="20">
        <v>270.07923207508873</v>
      </c>
      <c r="O194" s="8">
        <v>295.38028403106307</v>
      </c>
      <c r="P194" s="49">
        <v>295.38028403106307</v>
      </c>
      <c r="Q194" s="20"/>
      <c r="R194" s="20">
        <v>2142.7855122734682</v>
      </c>
      <c r="S194" s="20">
        <v>2142.7855122734682</v>
      </c>
      <c r="T194" s="8">
        <v>2218.6235071000683</v>
      </c>
      <c r="U194" s="49">
        <v>2218.6235071000683</v>
      </c>
      <c r="V194" s="20"/>
      <c r="W194" s="20">
        <v>911.00647446463995</v>
      </c>
      <c r="X194" s="20">
        <v>911.00647446463995</v>
      </c>
      <c r="Y194" s="26">
        <v>1089.9724814138929</v>
      </c>
      <c r="Z194" s="48">
        <v>1089.9724814138929</v>
      </c>
      <c r="AA194" s="20"/>
      <c r="AB194" s="20">
        <f t="shared" si="5"/>
        <v>4057.0467805311582</v>
      </c>
      <c r="AC194" s="20">
        <f t="shared" si="6"/>
        <v>4057.0467805311582</v>
      </c>
      <c r="AD194" s="104">
        <f t="shared" si="4"/>
        <v>4336.8132967772044</v>
      </c>
      <c r="AE194" s="30">
        <f t="shared" si="4"/>
        <v>4336.8132967772044</v>
      </c>
    </row>
    <row r="195" spans="1:31">
      <c r="A195" s="15">
        <v>44013</v>
      </c>
      <c r="B195" s="20"/>
      <c r="C195" s="20">
        <v>334.47591782175863</v>
      </c>
      <c r="D195" s="20">
        <v>334.47591782175863</v>
      </c>
      <c r="E195" s="8">
        <v>347.27424844166251</v>
      </c>
      <c r="F195" s="49">
        <v>347.27424844166251</v>
      </c>
      <c r="G195" s="20"/>
      <c r="H195" s="20">
        <v>518.19273895464949</v>
      </c>
      <c r="I195" s="20">
        <v>518.19273895464949</v>
      </c>
      <c r="J195" s="8">
        <v>412.38788385907264</v>
      </c>
      <c r="K195" s="49">
        <v>412.38788385907264</v>
      </c>
      <c r="L195" s="20"/>
      <c r="M195" s="20">
        <v>295.52526328594143</v>
      </c>
      <c r="N195" s="20">
        <v>295.52526328594143</v>
      </c>
      <c r="O195" s="8">
        <v>299.99801441198781</v>
      </c>
      <c r="P195" s="49">
        <v>299.99801441198781</v>
      </c>
      <c r="Q195" s="20"/>
      <c r="R195" s="20">
        <v>2276.9952436490712</v>
      </c>
      <c r="S195" s="20">
        <v>2276.9952436490712</v>
      </c>
      <c r="T195" s="8">
        <v>2309.0143536282353</v>
      </c>
      <c r="U195" s="49">
        <v>2309.0143536282353</v>
      </c>
      <c r="V195" s="20"/>
      <c r="W195" s="20">
        <v>1015.7788671452463</v>
      </c>
      <c r="X195" s="20">
        <v>1015.7788671452463</v>
      </c>
      <c r="Y195" s="26">
        <v>1142.8590100602514</v>
      </c>
      <c r="Z195" s="48">
        <v>1142.8590100602514</v>
      </c>
      <c r="AA195" s="20"/>
      <c r="AB195" s="20">
        <f t="shared" si="5"/>
        <v>4440.9680308566676</v>
      </c>
      <c r="AC195" s="20">
        <f t="shared" si="6"/>
        <v>4440.9680308566676</v>
      </c>
      <c r="AD195" s="104">
        <f t="shared" si="4"/>
        <v>4511.5335104012102</v>
      </c>
      <c r="AE195" s="30">
        <f t="shared" si="4"/>
        <v>4511.5335104012102</v>
      </c>
    </row>
    <row r="196" spans="1:31">
      <c r="A196" s="15">
        <v>44044</v>
      </c>
      <c r="B196" s="20"/>
      <c r="C196" s="20">
        <v>313.55750696380397</v>
      </c>
      <c r="D196" s="20">
        <v>313.55750696380397</v>
      </c>
      <c r="E196" s="8">
        <v>329.96906530202426</v>
      </c>
      <c r="F196" s="49">
        <v>329.96906530202426</v>
      </c>
      <c r="G196" s="20"/>
      <c r="H196" s="20">
        <v>478.64643269573361</v>
      </c>
      <c r="I196" s="20">
        <v>478.64643269573361</v>
      </c>
      <c r="J196" s="8">
        <v>375.46150039107556</v>
      </c>
      <c r="K196" s="49">
        <v>375.46150039107556</v>
      </c>
      <c r="L196" s="20"/>
      <c r="M196" s="20">
        <v>254.35448974958192</v>
      </c>
      <c r="N196" s="20">
        <v>254.35448974958192</v>
      </c>
      <c r="O196" s="8">
        <v>320.07352496132251</v>
      </c>
      <c r="P196" s="49">
        <v>320.07352496132251</v>
      </c>
      <c r="Q196" s="20"/>
      <c r="R196" s="20">
        <v>2273.2928964476482</v>
      </c>
      <c r="S196" s="20">
        <v>2273.2928964476482</v>
      </c>
      <c r="T196" s="8">
        <v>2375.5537381145609</v>
      </c>
      <c r="U196" s="49">
        <v>2375.5537381145609</v>
      </c>
      <c r="V196" s="20"/>
      <c r="W196" s="20">
        <v>923.90421158337324</v>
      </c>
      <c r="X196" s="20">
        <v>923.90421158337324</v>
      </c>
      <c r="Y196" s="26">
        <v>1130.8055637428729</v>
      </c>
      <c r="Z196" s="48">
        <v>1130.8055637428729</v>
      </c>
      <c r="AA196" s="20"/>
      <c r="AB196" s="20">
        <f t="shared" si="5"/>
        <v>4243.7555374401409</v>
      </c>
      <c r="AC196" s="20">
        <f t="shared" si="6"/>
        <v>4243.7555374401409</v>
      </c>
      <c r="AD196" s="104">
        <f t="shared" si="4"/>
        <v>4531.8633925118556</v>
      </c>
      <c r="AE196" s="30">
        <f t="shared" si="4"/>
        <v>4531.8633925118556</v>
      </c>
    </row>
    <row r="197" spans="1:31">
      <c r="A197" s="15">
        <v>44075</v>
      </c>
      <c r="B197" s="20"/>
      <c r="C197" s="20">
        <v>307.97570592321682</v>
      </c>
      <c r="D197" s="20">
        <v>307.97570592321682</v>
      </c>
      <c r="E197" s="8">
        <v>331.82570570288834</v>
      </c>
      <c r="F197" s="49">
        <v>331.82570570288834</v>
      </c>
      <c r="G197" s="20"/>
      <c r="H197" s="20">
        <v>483.30679140101859</v>
      </c>
      <c r="I197" s="20">
        <v>483.30679140101859</v>
      </c>
      <c r="J197" s="8">
        <v>487.6408001604114</v>
      </c>
      <c r="K197" s="49">
        <v>487.6408001604114</v>
      </c>
      <c r="L197" s="20"/>
      <c r="M197" s="20">
        <v>267.02510238756008</v>
      </c>
      <c r="N197" s="20">
        <v>267.02510238756008</v>
      </c>
      <c r="O197" s="8">
        <v>302.19032809312</v>
      </c>
      <c r="P197" s="49">
        <v>302.19032809312</v>
      </c>
      <c r="Q197" s="20"/>
      <c r="R197" s="20">
        <v>2221.2932092567371</v>
      </c>
      <c r="S197" s="20">
        <v>2221.2932092567371</v>
      </c>
      <c r="T197" s="8">
        <v>2243.0112505377442</v>
      </c>
      <c r="U197" s="49">
        <v>2243.0112505377442</v>
      </c>
      <c r="V197" s="20"/>
      <c r="W197" s="20">
        <v>945.53290633558538</v>
      </c>
      <c r="X197" s="20">
        <v>945.53290633558538</v>
      </c>
      <c r="Y197" s="26">
        <v>1094.8272967003543</v>
      </c>
      <c r="Z197" s="48">
        <v>1094.8272967003543</v>
      </c>
      <c r="AA197" s="20"/>
      <c r="AB197" s="20">
        <f t="shared" si="5"/>
        <v>4225.1337153041186</v>
      </c>
      <c r="AC197" s="20">
        <f t="shared" si="6"/>
        <v>4225.1337153041186</v>
      </c>
      <c r="AD197" s="104">
        <f t="shared" si="4"/>
        <v>4459.4953811945179</v>
      </c>
      <c r="AE197" s="30">
        <f t="shared" si="4"/>
        <v>4459.4953811945179</v>
      </c>
    </row>
    <row r="198" spans="1:31">
      <c r="A198" s="15">
        <v>44105</v>
      </c>
      <c r="B198" s="20"/>
      <c r="C198" s="20">
        <v>312.70420293881983</v>
      </c>
      <c r="D198" s="20">
        <v>312.70420293881983</v>
      </c>
      <c r="E198" s="8">
        <v>329.27111828634418</v>
      </c>
      <c r="F198" s="49">
        <v>329.27111828634418</v>
      </c>
      <c r="G198" s="20"/>
      <c r="H198" s="20">
        <v>471.25672483741567</v>
      </c>
      <c r="I198" s="20">
        <v>471.25672483741567</v>
      </c>
      <c r="J198" s="8">
        <v>447.04178739820998</v>
      </c>
      <c r="K198" s="49">
        <v>447.04178739820998</v>
      </c>
      <c r="L198" s="20"/>
      <c r="M198" s="20">
        <v>271.40072521036234</v>
      </c>
      <c r="N198" s="20">
        <v>271.40072521036234</v>
      </c>
      <c r="O198" s="8">
        <v>293.91543084922642</v>
      </c>
      <c r="P198" s="49">
        <v>293.91543084922642</v>
      </c>
      <c r="Q198" s="20"/>
      <c r="R198" s="20">
        <v>2133.7694248155972</v>
      </c>
      <c r="S198" s="20">
        <v>2133.7694248155972</v>
      </c>
      <c r="T198" s="8">
        <v>2418.9547881404983</v>
      </c>
      <c r="U198" s="49">
        <v>2418.9547881404983</v>
      </c>
      <c r="V198" s="20"/>
      <c r="W198" s="20">
        <v>900.41696779913582</v>
      </c>
      <c r="X198" s="20">
        <v>900.41696779913582</v>
      </c>
      <c r="Y198" s="26">
        <v>1069.8359991053026</v>
      </c>
      <c r="Z198" s="48">
        <v>1069.8359991053026</v>
      </c>
      <c r="AA198" s="20"/>
      <c r="AB198" s="20">
        <f t="shared" si="5"/>
        <v>4089.5480456013311</v>
      </c>
      <c r="AC198" s="20">
        <f t="shared" si="6"/>
        <v>4089.5480456013311</v>
      </c>
      <c r="AD198" s="104">
        <f t="shared" si="4"/>
        <v>4559.0191237795807</v>
      </c>
      <c r="AE198" s="30">
        <f t="shared" si="4"/>
        <v>4559.0191237795807</v>
      </c>
    </row>
    <row r="199" spans="1:31">
      <c r="A199" s="15">
        <v>44136</v>
      </c>
      <c r="B199" s="20"/>
      <c r="C199" s="20">
        <v>293.60485379674276</v>
      </c>
      <c r="D199" s="20">
        <v>293.60485379674276</v>
      </c>
      <c r="E199" s="8">
        <v>307.88504345540127</v>
      </c>
      <c r="F199" s="49">
        <v>307.88504345540127</v>
      </c>
      <c r="G199" s="20"/>
      <c r="H199" s="20">
        <v>449.06836227404534</v>
      </c>
      <c r="I199" s="20">
        <v>449.06836227404534</v>
      </c>
      <c r="J199" s="8">
        <v>429.15149799600016</v>
      </c>
      <c r="K199" s="49">
        <v>429.15149799600016</v>
      </c>
      <c r="L199" s="20"/>
      <c r="M199" s="20">
        <v>249.07052820416826</v>
      </c>
      <c r="N199" s="20">
        <v>249.07052820416826</v>
      </c>
      <c r="O199" s="8">
        <v>301.03129030511917</v>
      </c>
      <c r="P199" s="49">
        <v>301.03129030511917</v>
      </c>
      <c r="Q199" s="20"/>
      <c r="R199" s="20">
        <v>2134.0935619242246</v>
      </c>
      <c r="S199" s="20">
        <v>2134.0935619242246</v>
      </c>
      <c r="T199" s="8">
        <v>2231.9094652815033</v>
      </c>
      <c r="U199" s="49">
        <v>2231.9094652815033</v>
      </c>
      <c r="V199" s="20"/>
      <c r="W199" s="20">
        <v>901.15610513304136</v>
      </c>
      <c r="X199" s="20">
        <v>901.15610513304136</v>
      </c>
      <c r="Y199" s="26">
        <v>1106.0424166057644</v>
      </c>
      <c r="Z199" s="48">
        <v>1106.0424166057644</v>
      </c>
      <c r="AA199" s="20"/>
      <c r="AB199" s="20">
        <f t="shared" si="5"/>
        <v>4026.9934113322224</v>
      </c>
      <c r="AC199" s="20">
        <f t="shared" si="6"/>
        <v>4026.9934113322224</v>
      </c>
      <c r="AD199" s="104">
        <f t="shared" si="4"/>
        <v>4376.0197136437882</v>
      </c>
      <c r="AE199" s="30">
        <f t="shared" si="4"/>
        <v>4376.0197136437882</v>
      </c>
    </row>
    <row r="200" spans="1:31">
      <c r="A200" s="15">
        <v>44166</v>
      </c>
      <c r="B200" s="20"/>
      <c r="C200" s="20">
        <v>291.45925081658498</v>
      </c>
      <c r="D200" s="20">
        <v>291.45925081658498</v>
      </c>
      <c r="E200" s="8">
        <v>298.42760409164077</v>
      </c>
      <c r="F200" s="49">
        <v>298.42760409164077</v>
      </c>
      <c r="G200" s="20"/>
      <c r="H200" s="20">
        <v>399.51275298807678</v>
      </c>
      <c r="I200" s="20">
        <v>399.51275298807678</v>
      </c>
      <c r="J200" s="8">
        <v>391.16646733469599</v>
      </c>
      <c r="K200" s="49">
        <v>391.16646733469599</v>
      </c>
      <c r="L200" s="20"/>
      <c r="M200" s="20">
        <v>252.2468224805954</v>
      </c>
      <c r="N200" s="20">
        <v>252.2468224805954</v>
      </c>
      <c r="O200" s="8">
        <v>279.49838739776948</v>
      </c>
      <c r="P200" s="49">
        <v>279.49838739776948</v>
      </c>
      <c r="Q200" s="20"/>
      <c r="R200" s="20">
        <v>1672.0099117941149</v>
      </c>
      <c r="S200" s="20">
        <v>1672.0099117941149</v>
      </c>
      <c r="T200" s="8">
        <v>1840.9460093187122</v>
      </c>
      <c r="U200" s="49">
        <v>1840.9460093187122</v>
      </c>
      <c r="V200" s="20"/>
      <c r="W200" s="20">
        <v>775.31203756293144</v>
      </c>
      <c r="X200" s="20">
        <v>775.31203756293144</v>
      </c>
      <c r="Y200" s="26">
        <v>937.03153632150418</v>
      </c>
      <c r="Z200" s="48">
        <v>937.03153632150418</v>
      </c>
      <c r="AA200" s="20"/>
      <c r="AB200" s="20">
        <f t="shared" si="5"/>
        <v>3390.5407756423037</v>
      </c>
      <c r="AC200" s="20">
        <f t="shared" si="6"/>
        <v>3390.5407756423037</v>
      </c>
      <c r="AD200" s="104">
        <f t="shared" si="4"/>
        <v>3747.0700044643227</v>
      </c>
      <c r="AE200" s="30">
        <f t="shared" si="4"/>
        <v>3747.0700044643227</v>
      </c>
    </row>
    <row r="201" spans="1:31">
      <c r="A201" s="15">
        <v>44197</v>
      </c>
      <c r="B201" s="20"/>
      <c r="C201" s="20">
        <v>183.86856511767917</v>
      </c>
      <c r="D201" s="20">
        <v>183.86856511767917</v>
      </c>
      <c r="E201" s="8">
        <v>200.2854211482252</v>
      </c>
      <c r="F201" s="49">
        <v>200.2854211482252</v>
      </c>
      <c r="G201" s="20"/>
      <c r="H201" s="20">
        <v>319.47536291367072</v>
      </c>
      <c r="I201" s="20">
        <v>319.47536291367072</v>
      </c>
      <c r="J201" s="8">
        <v>292.67550425364504</v>
      </c>
      <c r="K201" s="49">
        <v>292.67550425364504</v>
      </c>
      <c r="L201" s="20"/>
      <c r="M201" s="20">
        <v>191.3039805916759</v>
      </c>
      <c r="N201" s="20">
        <v>191.3039805916759</v>
      </c>
      <c r="O201" s="8">
        <v>199.62483138941391</v>
      </c>
      <c r="P201" s="49">
        <v>199.62483138941391</v>
      </c>
      <c r="Q201" s="20"/>
      <c r="R201" s="20">
        <v>1518.9569212081753</v>
      </c>
      <c r="S201" s="20">
        <v>1518.9569212081753</v>
      </c>
      <c r="T201" s="8">
        <v>1775.0686999820643</v>
      </c>
      <c r="U201" s="49">
        <v>1775.0686999820643</v>
      </c>
      <c r="V201" s="20"/>
      <c r="W201" s="20">
        <v>687.54720512604706</v>
      </c>
      <c r="X201" s="20">
        <v>687.54720512604706</v>
      </c>
      <c r="Y201" s="26">
        <v>877.87165790580957</v>
      </c>
      <c r="Z201" s="48">
        <v>877.87165790580957</v>
      </c>
      <c r="AA201" s="20"/>
      <c r="AB201" s="20">
        <f t="shared" si="5"/>
        <v>2901.1520349572484</v>
      </c>
      <c r="AC201" s="20">
        <f t="shared" si="6"/>
        <v>2901.1520349572484</v>
      </c>
      <c r="AD201" s="104">
        <f t="shared" si="4"/>
        <v>3345.5261146791581</v>
      </c>
      <c r="AE201" s="30">
        <f t="shared" si="4"/>
        <v>3345.5261146791581</v>
      </c>
    </row>
    <row r="202" spans="1:31">
      <c r="A202" s="15">
        <v>44228</v>
      </c>
      <c r="B202" s="20"/>
      <c r="C202" s="20">
        <v>237.31499234651432</v>
      </c>
      <c r="D202" s="20">
        <v>237.31499234651432</v>
      </c>
      <c r="E202" s="8">
        <v>258.64292551909733</v>
      </c>
      <c r="F202" s="49">
        <v>258.64292551909733</v>
      </c>
      <c r="G202" s="20"/>
      <c r="H202" s="20">
        <v>386.60116910960807</v>
      </c>
      <c r="I202" s="20">
        <v>386.60116910960807</v>
      </c>
      <c r="J202" s="8">
        <v>350.06145809174694</v>
      </c>
      <c r="K202" s="49">
        <v>350.06145809174694</v>
      </c>
      <c r="L202" s="20"/>
      <c r="M202" s="20">
        <v>210.62702267191855</v>
      </c>
      <c r="N202" s="20">
        <v>210.62702267191855</v>
      </c>
      <c r="O202" s="8">
        <v>246.05730794154275</v>
      </c>
      <c r="P202" s="49">
        <v>246.05730794154275</v>
      </c>
      <c r="Q202" s="20"/>
      <c r="R202" s="20">
        <v>2004.4744529838786</v>
      </c>
      <c r="S202" s="20">
        <v>2004.4744529838786</v>
      </c>
      <c r="T202" s="8">
        <v>2241.5942456459798</v>
      </c>
      <c r="U202" s="49">
        <v>2241.5942456459798</v>
      </c>
      <c r="V202" s="20"/>
      <c r="W202" s="20">
        <v>804.61017832541552</v>
      </c>
      <c r="X202" s="20">
        <v>804.61017832541552</v>
      </c>
      <c r="Y202" s="26">
        <v>1026.5891980216697</v>
      </c>
      <c r="Z202" s="48">
        <v>1026.5891980216697</v>
      </c>
      <c r="AA202" s="20"/>
      <c r="AB202" s="20">
        <f t="shared" si="5"/>
        <v>3643.6278154373349</v>
      </c>
      <c r="AC202" s="20">
        <f t="shared" si="6"/>
        <v>3643.6278154373349</v>
      </c>
      <c r="AD202" s="104">
        <f t="shared" si="4"/>
        <v>4122.9451352200358</v>
      </c>
      <c r="AE202" s="30">
        <f t="shared" si="4"/>
        <v>4122.9451352200358</v>
      </c>
    </row>
    <row r="203" spans="1:31">
      <c r="A203" s="15">
        <v>44256</v>
      </c>
      <c r="B203" s="20"/>
      <c r="C203" s="20">
        <v>273.74089836155071</v>
      </c>
      <c r="D203" s="20">
        <v>273.74089836155071</v>
      </c>
      <c r="E203" s="8">
        <v>301.46018821402129</v>
      </c>
      <c r="F203" s="49">
        <v>301.46018821402129</v>
      </c>
      <c r="G203" s="20"/>
      <c r="H203" s="20">
        <v>446.04643426354227</v>
      </c>
      <c r="I203" s="20">
        <v>446.04643426354227</v>
      </c>
      <c r="J203" s="8">
        <v>393.11645948729517</v>
      </c>
      <c r="K203" s="49">
        <v>393.11645948729517</v>
      </c>
      <c r="L203" s="20"/>
      <c r="M203" s="20">
        <v>262.43493980511352</v>
      </c>
      <c r="N203" s="20">
        <v>262.43493980511352</v>
      </c>
      <c r="O203" s="8">
        <v>267.131864106752</v>
      </c>
      <c r="P203" s="49">
        <v>267.131864106752</v>
      </c>
      <c r="Q203" s="20"/>
      <c r="R203" s="20">
        <v>2205.8564722358078</v>
      </c>
      <c r="S203" s="20">
        <v>2205.8564722358078</v>
      </c>
      <c r="T203" s="8">
        <v>2317.1183814468141</v>
      </c>
      <c r="U203" s="49">
        <v>2317.1183814468141</v>
      </c>
      <c r="V203" s="20"/>
      <c r="W203" s="20">
        <v>971.21838635818733</v>
      </c>
      <c r="X203" s="20">
        <v>971.21838635818733</v>
      </c>
      <c r="Y203" s="26">
        <v>1129.0740888518171</v>
      </c>
      <c r="Z203" s="48">
        <v>1129.0740888518171</v>
      </c>
      <c r="AA203" s="20"/>
      <c r="AB203" s="20">
        <f t="shared" si="5"/>
        <v>4159.2971310242019</v>
      </c>
      <c r="AC203" s="20">
        <f t="shared" si="6"/>
        <v>4159.2971310242019</v>
      </c>
      <c r="AD203" s="104">
        <f t="shared" si="4"/>
        <v>4407.9009821066993</v>
      </c>
      <c r="AE203" s="30">
        <f t="shared" si="4"/>
        <v>4407.9009821066993</v>
      </c>
    </row>
    <row r="204" spans="1:31">
      <c r="A204" s="15">
        <v>44287</v>
      </c>
      <c r="B204" s="20"/>
      <c r="C204" s="20">
        <v>251.24242454604004</v>
      </c>
      <c r="D204" s="20">
        <v>251.24242454604004</v>
      </c>
      <c r="E204" s="8">
        <v>278.41359202761612</v>
      </c>
      <c r="F204" s="49">
        <v>278.41359202761612</v>
      </c>
      <c r="G204" s="20"/>
      <c r="H204" s="20">
        <v>399.1233668182299</v>
      </c>
      <c r="I204" s="20">
        <v>399.1233668182299</v>
      </c>
      <c r="J204" s="8">
        <v>360.7897488630328</v>
      </c>
      <c r="K204" s="49">
        <v>360.7897488630328</v>
      </c>
      <c r="L204" s="20"/>
      <c r="M204" s="20">
        <v>252.66205595243559</v>
      </c>
      <c r="N204" s="20">
        <v>252.66205595243559</v>
      </c>
      <c r="O204" s="8">
        <v>263.3316452022467</v>
      </c>
      <c r="P204" s="49">
        <v>263.3316452022467</v>
      </c>
      <c r="Q204" s="20"/>
      <c r="R204" s="20">
        <v>1887.5392722036436</v>
      </c>
      <c r="S204" s="20">
        <v>1887.5392722036436</v>
      </c>
      <c r="T204" s="8">
        <v>2209.9263720201643</v>
      </c>
      <c r="U204" s="49">
        <v>2209.9263720201643</v>
      </c>
      <c r="V204" s="20"/>
      <c r="W204" s="20">
        <v>822.45418631061978</v>
      </c>
      <c r="X204" s="20">
        <v>822.45418631061978</v>
      </c>
      <c r="Y204" s="26">
        <v>1039.5326221507835</v>
      </c>
      <c r="Z204" s="48">
        <v>1039.5326221507835</v>
      </c>
      <c r="AA204" s="20"/>
      <c r="AB204" s="20">
        <f t="shared" si="5"/>
        <v>3613.0213058309687</v>
      </c>
      <c r="AC204" s="20">
        <f t="shared" si="6"/>
        <v>3613.0213058309687</v>
      </c>
      <c r="AD204" s="104">
        <f t="shared" si="4"/>
        <v>4151.9939802638437</v>
      </c>
      <c r="AE204" s="30">
        <f t="shared" si="4"/>
        <v>4151.9939802638437</v>
      </c>
    </row>
    <row r="205" spans="1:31">
      <c r="A205" s="15">
        <v>44317</v>
      </c>
      <c r="B205" s="20"/>
      <c r="C205" s="20">
        <v>294.59822314995068</v>
      </c>
      <c r="D205" s="20">
        <v>294.59822314995068</v>
      </c>
      <c r="E205" s="8">
        <v>321.23027769902518</v>
      </c>
      <c r="F205" s="49">
        <v>321.23027769902518</v>
      </c>
      <c r="G205" s="20"/>
      <c r="H205" s="20">
        <v>474.53040104466447</v>
      </c>
      <c r="I205" s="20">
        <v>474.53040104466447</v>
      </c>
      <c r="J205" s="8">
        <v>436.83570454853015</v>
      </c>
      <c r="K205" s="49">
        <v>436.83570454853015</v>
      </c>
      <c r="L205" s="20"/>
      <c r="M205" s="20">
        <v>266.92904799790114</v>
      </c>
      <c r="N205" s="20">
        <v>266.92904799790114</v>
      </c>
      <c r="O205" s="8">
        <v>299.28189031602665</v>
      </c>
      <c r="P205" s="49">
        <v>299.28189031602665</v>
      </c>
      <c r="Q205" s="20"/>
      <c r="R205" s="20">
        <v>2303.3674289583951</v>
      </c>
      <c r="S205" s="20">
        <v>2303.3674289583951</v>
      </c>
      <c r="T205" s="8">
        <v>2444.4903483315393</v>
      </c>
      <c r="U205" s="49">
        <v>2444.4903483315393</v>
      </c>
      <c r="V205" s="20"/>
      <c r="W205" s="20">
        <v>959.55779698282981</v>
      </c>
      <c r="X205" s="20">
        <v>959.55779698282981</v>
      </c>
      <c r="Y205" s="26">
        <v>1175.5997771710722</v>
      </c>
      <c r="Z205" s="48">
        <v>1175.5997771710722</v>
      </c>
      <c r="AA205" s="20"/>
      <c r="AB205" s="20">
        <f t="shared" si="5"/>
        <v>4298.9828981337414</v>
      </c>
      <c r="AC205" s="20">
        <f t="shared" si="6"/>
        <v>4298.9828981337414</v>
      </c>
      <c r="AD205" s="104">
        <f t="shared" si="4"/>
        <v>4677.4379980661934</v>
      </c>
      <c r="AE205" s="30">
        <f t="shared" si="4"/>
        <v>4677.4379980661934</v>
      </c>
    </row>
    <row r="206" spans="1:31">
      <c r="A206" s="15">
        <v>44348</v>
      </c>
      <c r="B206" s="20"/>
      <c r="C206" s="20">
        <v>288.09917506653636</v>
      </c>
      <c r="D206" s="20">
        <v>288.09917506653636</v>
      </c>
      <c r="E206" s="8">
        <v>310.02697515240305</v>
      </c>
      <c r="F206" s="49">
        <v>310.02697515240305</v>
      </c>
      <c r="G206" s="20"/>
      <c r="H206" s="20">
        <v>445.0874750404052</v>
      </c>
      <c r="I206" s="20">
        <v>445.0874750404052</v>
      </c>
      <c r="J206" s="8">
        <v>424.164050817977</v>
      </c>
      <c r="K206" s="49">
        <v>424.164050817977</v>
      </c>
      <c r="L206" s="20"/>
      <c r="M206" s="20">
        <v>270.07923207508873</v>
      </c>
      <c r="N206" s="20">
        <v>270.07923207508873</v>
      </c>
      <c r="O206" s="8">
        <v>296.53359887091489</v>
      </c>
      <c r="P206" s="49">
        <v>296.53359887091489</v>
      </c>
      <c r="Q206" s="20"/>
      <c r="R206" s="20">
        <v>2125.3058266646667</v>
      </c>
      <c r="S206" s="20">
        <v>2125.3058266646667</v>
      </c>
      <c r="T206" s="8">
        <v>2233.2784014373128</v>
      </c>
      <c r="U206" s="49">
        <v>2233.2784014373128</v>
      </c>
      <c r="V206" s="20"/>
      <c r="W206" s="20">
        <v>910.09289841785233</v>
      </c>
      <c r="X206" s="20">
        <v>910.09289841785233</v>
      </c>
      <c r="Y206" s="26">
        <v>1097.0214554956644</v>
      </c>
      <c r="Z206" s="48">
        <v>1097.0214554956644</v>
      </c>
      <c r="AA206" s="20"/>
      <c r="AB206" s="20">
        <f t="shared" si="5"/>
        <v>4038.6646072645494</v>
      </c>
      <c r="AC206" s="20">
        <f t="shared" si="6"/>
        <v>4038.6646072645494</v>
      </c>
      <c r="AD206" s="104">
        <f t="shared" si="4"/>
        <v>4361.0244817742723</v>
      </c>
      <c r="AE206" s="30">
        <f t="shared" si="4"/>
        <v>4361.0244817742723</v>
      </c>
    </row>
    <row r="207" spans="1:31">
      <c r="A207" s="15">
        <v>44378</v>
      </c>
      <c r="B207" s="20"/>
      <c r="C207" s="20">
        <v>334.47484648053535</v>
      </c>
      <c r="D207" s="20">
        <v>334.47484648053535</v>
      </c>
      <c r="E207" s="8">
        <v>348.450504540054</v>
      </c>
      <c r="F207" s="49">
        <v>348.450504540054</v>
      </c>
      <c r="G207" s="20"/>
      <c r="H207" s="20">
        <v>518.20518486761785</v>
      </c>
      <c r="I207" s="20">
        <v>518.20518486761785</v>
      </c>
      <c r="J207" s="8">
        <v>412.38788385907264</v>
      </c>
      <c r="K207" s="49">
        <v>412.38788385907264</v>
      </c>
      <c r="L207" s="20"/>
      <c r="M207" s="20">
        <v>295.52526328594143</v>
      </c>
      <c r="N207" s="20">
        <v>295.52526328594143</v>
      </c>
      <c r="O207" s="8">
        <v>299.27046766178199</v>
      </c>
      <c r="P207" s="49">
        <v>299.27046766178199</v>
      </c>
      <c r="Q207" s="20"/>
      <c r="R207" s="20">
        <v>2257.9690902011471</v>
      </c>
      <c r="S207" s="20">
        <v>2257.9690902011471</v>
      </c>
      <c r="T207" s="8">
        <v>2322.3078723529725</v>
      </c>
      <c r="U207" s="49">
        <v>2322.3078723529725</v>
      </c>
      <c r="V207" s="20"/>
      <c r="W207" s="20">
        <v>1014.8816279087033</v>
      </c>
      <c r="X207" s="20">
        <v>1014.8816279087033</v>
      </c>
      <c r="Y207" s="26">
        <v>1148.9813758873822</v>
      </c>
      <c r="Z207" s="48">
        <v>1148.9813758873822</v>
      </c>
      <c r="AA207" s="20"/>
      <c r="AB207" s="20">
        <f t="shared" si="5"/>
        <v>4421.0560127439448</v>
      </c>
      <c r="AC207" s="20">
        <f t="shared" si="6"/>
        <v>4421.0560127439448</v>
      </c>
      <c r="AD207" s="104">
        <f t="shared" si="4"/>
        <v>4531.3981043012636</v>
      </c>
      <c r="AE207" s="30">
        <f t="shared" si="4"/>
        <v>4531.3981043012636</v>
      </c>
    </row>
    <row r="208" spans="1:31">
      <c r="A208" s="15">
        <v>44409</v>
      </c>
      <c r="B208" s="20"/>
      <c r="C208" s="20">
        <v>313.55658176660603</v>
      </c>
      <c r="D208" s="20">
        <v>313.55658176660603</v>
      </c>
      <c r="E208" s="8">
        <v>331.17144488720896</v>
      </c>
      <c r="F208" s="49">
        <v>331.17144488720896</v>
      </c>
      <c r="G208" s="20"/>
      <c r="H208" s="20">
        <v>478.6586081206994</v>
      </c>
      <c r="I208" s="20">
        <v>478.6586081206994</v>
      </c>
      <c r="J208" s="8">
        <v>375.46150039107556</v>
      </c>
      <c r="K208" s="49">
        <v>375.46150039107556</v>
      </c>
      <c r="L208" s="20"/>
      <c r="M208" s="20">
        <v>254.35448974958192</v>
      </c>
      <c r="N208" s="20">
        <v>254.35448974958192</v>
      </c>
      <c r="O208" s="8">
        <v>320.82771609117157</v>
      </c>
      <c r="P208" s="49">
        <v>320.82771609117157</v>
      </c>
      <c r="Q208" s="20"/>
      <c r="R208" s="20">
        <v>2254.6702315598504</v>
      </c>
      <c r="S208" s="20">
        <v>2254.6702315598504</v>
      </c>
      <c r="T208" s="8">
        <v>2389.222965505382</v>
      </c>
      <c r="U208" s="49">
        <v>2389.222965505382</v>
      </c>
      <c r="V208" s="20"/>
      <c r="W208" s="20">
        <v>923.01749039486367</v>
      </c>
      <c r="X208" s="20">
        <v>923.01749039486367</v>
      </c>
      <c r="Y208" s="26">
        <v>1137.063383084798</v>
      </c>
      <c r="Z208" s="48">
        <v>1137.063383084798</v>
      </c>
      <c r="AA208" s="20"/>
      <c r="AB208" s="20">
        <f t="shared" si="5"/>
        <v>4224.2574015916016</v>
      </c>
      <c r="AC208" s="20">
        <f t="shared" si="6"/>
        <v>4224.2574015916016</v>
      </c>
      <c r="AD208" s="104">
        <f t="shared" si="4"/>
        <v>4553.7470099596367</v>
      </c>
      <c r="AE208" s="30">
        <f t="shared" si="4"/>
        <v>4553.7470099596367</v>
      </c>
    </row>
    <row r="209" spans="1:31">
      <c r="A209" s="15">
        <v>44440</v>
      </c>
      <c r="B209" s="20"/>
      <c r="C209" s="20">
        <v>307.97490651188855</v>
      </c>
      <c r="D209" s="20">
        <v>307.97490651188855</v>
      </c>
      <c r="E209" s="8">
        <v>333.37405543788589</v>
      </c>
      <c r="F209" s="49">
        <v>333.37405543788589</v>
      </c>
      <c r="G209" s="20"/>
      <c r="H209" s="20">
        <v>483.318787199013</v>
      </c>
      <c r="I209" s="20">
        <v>483.318787199013</v>
      </c>
      <c r="J209" s="8">
        <v>487.6408001604114</v>
      </c>
      <c r="K209" s="49">
        <v>487.6408001604114</v>
      </c>
      <c r="L209" s="20"/>
      <c r="M209" s="20">
        <v>267.02510238756008</v>
      </c>
      <c r="N209" s="20">
        <v>267.02510238756008</v>
      </c>
      <c r="O209" s="8">
        <v>304.93334994114633</v>
      </c>
      <c r="P209" s="49">
        <v>304.93334994114633</v>
      </c>
      <c r="Q209" s="20"/>
      <c r="R209" s="20">
        <v>2206.0136073267445</v>
      </c>
      <c r="S209" s="20">
        <v>2206.0136073267445</v>
      </c>
      <c r="T209" s="8">
        <v>2259.4815448221134</v>
      </c>
      <c r="U209" s="49">
        <v>2259.4815448221134</v>
      </c>
      <c r="V209" s="20"/>
      <c r="W209" s="20">
        <v>944.65843669573667</v>
      </c>
      <c r="X209" s="20">
        <v>944.65843669573667</v>
      </c>
      <c r="Y209" s="26">
        <v>1102.8971954972101</v>
      </c>
      <c r="Z209" s="48">
        <v>1102.8971954972101</v>
      </c>
      <c r="AA209" s="20"/>
      <c r="AB209" s="20">
        <f t="shared" si="5"/>
        <v>4208.9908401209432</v>
      </c>
      <c r="AC209" s="20">
        <f t="shared" si="6"/>
        <v>4208.9908401209432</v>
      </c>
      <c r="AD209" s="104">
        <f t="shared" si="4"/>
        <v>4488.3269458587674</v>
      </c>
      <c r="AE209" s="30">
        <f t="shared" si="4"/>
        <v>4488.3269458587674</v>
      </c>
    </row>
    <row r="210" spans="1:31">
      <c r="A210" s="15">
        <v>44470</v>
      </c>
      <c r="B210" s="20"/>
      <c r="C210" s="20">
        <v>312.70351225647977</v>
      </c>
      <c r="D210" s="20">
        <v>312.70351225647977</v>
      </c>
      <c r="E210" s="8">
        <v>331.38034257172478</v>
      </c>
      <c r="F210" s="49">
        <v>331.38034257172478</v>
      </c>
      <c r="G210" s="20"/>
      <c r="H210" s="20">
        <v>471.26871517561347</v>
      </c>
      <c r="I210" s="20">
        <v>471.26871517561347</v>
      </c>
      <c r="J210" s="8">
        <v>447.04178739820998</v>
      </c>
      <c r="K210" s="49">
        <v>447.04178739820998</v>
      </c>
      <c r="L210" s="20"/>
      <c r="M210" s="20">
        <v>271.40072521036234</v>
      </c>
      <c r="N210" s="20">
        <v>271.40072521036234</v>
      </c>
      <c r="O210" s="8">
        <v>299.24940022358317</v>
      </c>
      <c r="P210" s="49">
        <v>299.24940022358317</v>
      </c>
      <c r="Q210" s="20"/>
      <c r="R210" s="20">
        <v>2123.7594750428748</v>
      </c>
      <c r="S210" s="20">
        <v>2123.7594750428748</v>
      </c>
      <c r="T210" s="8">
        <v>2441.6426169977685</v>
      </c>
      <c r="U210" s="49">
        <v>2441.6426169977685</v>
      </c>
      <c r="V210" s="20"/>
      <c r="W210" s="20">
        <v>899.55638296331881</v>
      </c>
      <c r="X210" s="20">
        <v>899.55638296331881</v>
      </c>
      <c r="Y210" s="26">
        <v>1080.8420526863076</v>
      </c>
      <c r="Z210" s="48">
        <v>1080.8420526863076</v>
      </c>
      <c r="AA210" s="20"/>
      <c r="AB210" s="20">
        <f t="shared" si="5"/>
        <v>4078.688810648649</v>
      </c>
      <c r="AC210" s="20">
        <f t="shared" si="6"/>
        <v>4078.688810648649</v>
      </c>
      <c r="AD210" s="104">
        <f t="shared" si="4"/>
        <v>4600.1561998775942</v>
      </c>
      <c r="AE210" s="30">
        <f t="shared" si="4"/>
        <v>4600.1561998775942</v>
      </c>
    </row>
    <row r="211" spans="1:31">
      <c r="A211" s="15">
        <v>44501</v>
      </c>
      <c r="B211" s="20"/>
      <c r="C211" s="20">
        <v>293.60425725742272</v>
      </c>
      <c r="D211" s="20">
        <v>293.60425725742272</v>
      </c>
      <c r="E211" s="8">
        <v>310.51309674812143</v>
      </c>
      <c r="F211" s="49">
        <v>310.51309674812143</v>
      </c>
      <c r="G211" s="20"/>
      <c r="H211" s="20">
        <v>449.08011818778238</v>
      </c>
      <c r="I211" s="20">
        <v>449.08011818778238</v>
      </c>
      <c r="J211" s="8">
        <v>429.15149799600016</v>
      </c>
      <c r="K211" s="49">
        <v>429.15149799600016</v>
      </c>
      <c r="L211" s="20"/>
      <c r="M211" s="20">
        <v>249.07052820416826</v>
      </c>
      <c r="N211" s="20">
        <v>249.07052820416826</v>
      </c>
      <c r="O211" s="8">
        <v>305.69735770857227</v>
      </c>
      <c r="P211" s="49">
        <v>305.69735770857227</v>
      </c>
      <c r="Q211" s="20"/>
      <c r="R211" s="20">
        <v>2128.9251127442699</v>
      </c>
      <c r="S211" s="20">
        <v>2128.9251127442699</v>
      </c>
      <c r="T211" s="8">
        <v>2259.7194292762865</v>
      </c>
      <c r="U211" s="49">
        <v>2259.7194292762865</v>
      </c>
      <c r="V211" s="20"/>
      <c r="W211" s="20">
        <v>900.30582208331543</v>
      </c>
      <c r="X211" s="20">
        <v>900.30582208331543</v>
      </c>
      <c r="Y211" s="26">
        <v>1119.7628075364478</v>
      </c>
      <c r="Z211" s="48">
        <v>1119.7628075364478</v>
      </c>
      <c r="AA211" s="20"/>
      <c r="AB211" s="20">
        <f t="shared" si="5"/>
        <v>4020.9858384769586</v>
      </c>
      <c r="AC211" s="20">
        <f t="shared" si="6"/>
        <v>4020.9858384769586</v>
      </c>
      <c r="AD211" s="104">
        <f t="shared" si="4"/>
        <v>4424.8441892654282</v>
      </c>
      <c r="AE211" s="30">
        <f t="shared" si="4"/>
        <v>4424.8441892654282</v>
      </c>
    </row>
    <row r="212" spans="1:31">
      <c r="A212" s="15">
        <v>44531</v>
      </c>
      <c r="B212" s="20"/>
      <c r="C212" s="20">
        <v>291.45873543617404</v>
      </c>
      <c r="D212" s="20">
        <v>291.45873543617404</v>
      </c>
      <c r="E212" s="8">
        <v>301.32808932674538</v>
      </c>
      <c r="F212" s="49">
        <v>301.32808932674538</v>
      </c>
      <c r="G212" s="20"/>
      <c r="H212" s="20">
        <v>399.52438826681924</v>
      </c>
      <c r="I212" s="20">
        <v>399.52438826681924</v>
      </c>
      <c r="J212" s="8">
        <v>391.16646733469599</v>
      </c>
      <c r="K212" s="49">
        <v>391.16646733469599</v>
      </c>
      <c r="L212" s="20"/>
      <c r="M212" s="20">
        <v>252.2468224805954</v>
      </c>
      <c r="N212" s="20">
        <v>252.2468224805954</v>
      </c>
      <c r="O212" s="8">
        <v>283.33507927166744</v>
      </c>
      <c r="P212" s="49">
        <v>283.33507927166744</v>
      </c>
      <c r="Q212" s="20"/>
      <c r="R212" s="20">
        <v>1669.4841631448112</v>
      </c>
      <c r="S212" s="20">
        <v>1669.4841631448112</v>
      </c>
      <c r="T212" s="8">
        <v>1871.1196995814787</v>
      </c>
      <c r="U212" s="49">
        <v>1871.1196995814787</v>
      </c>
      <c r="V212" s="20"/>
      <c r="W212" s="20">
        <v>774.47450268715511</v>
      </c>
      <c r="X212" s="20">
        <v>774.47450268715511</v>
      </c>
      <c r="Y212" s="26">
        <v>952.17904749697971</v>
      </c>
      <c r="Z212" s="48">
        <v>952.17904749697971</v>
      </c>
      <c r="AA212" s="20"/>
      <c r="AB212" s="20">
        <f t="shared" si="5"/>
        <v>3387.188612015555</v>
      </c>
      <c r="AC212" s="20">
        <f t="shared" si="6"/>
        <v>3387.188612015555</v>
      </c>
      <c r="AD212" s="104">
        <f t="shared" ref="AD212:AE266" si="7">E212+J212+O212+T212+Y212</f>
        <v>3799.1283830115676</v>
      </c>
      <c r="AE212" s="30">
        <f t="shared" si="7"/>
        <v>3799.1283830115676</v>
      </c>
    </row>
    <row r="213" spans="1:31">
      <c r="A213" s="15">
        <v>44562</v>
      </c>
      <c r="B213" s="20"/>
      <c r="C213" s="20">
        <v>183.8681198401386</v>
      </c>
      <c r="D213" s="20">
        <v>183.8681198401386</v>
      </c>
      <c r="E213" s="8">
        <v>203.23069990362669</v>
      </c>
      <c r="F213" s="49">
        <v>203.23069990362669</v>
      </c>
      <c r="G213" s="20"/>
      <c r="H213" s="20">
        <v>319.48692240744634</v>
      </c>
      <c r="I213" s="20">
        <v>319.48692240744634</v>
      </c>
      <c r="J213" s="8">
        <v>292.67550425364504</v>
      </c>
      <c r="K213" s="49">
        <v>292.67550425364504</v>
      </c>
      <c r="L213" s="20"/>
      <c r="M213" s="20">
        <v>191.3039805916759</v>
      </c>
      <c r="N213" s="20">
        <v>191.3039805916759</v>
      </c>
      <c r="O213" s="8">
        <v>203.00115784108064</v>
      </c>
      <c r="P213" s="49">
        <v>203.00115784108064</v>
      </c>
      <c r="Q213" s="20"/>
      <c r="R213" s="20">
        <v>1517.1843640047225</v>
      </c>
      <c r="S213" s="20">
        <v>1517.1843640047225</v>
      </c>
      <c r="T213" s="8">
        <v>1806.0484755262198</v>
      </c>
      <c r="U213" s="49">
        <v>1806.0484755262198</v>
      </c>
      <c r="V213" s="20"/>
      <c r="W213" s="20">
        <v>686.72167891983577</v>
      </c>
      <c r="X213" s="20">
        <v>686.72167891983577</v>
      </c>
      <c r="Y213" s="26">
        <v>893.25463109212274</v>
      </c>
      <c r="Z213" s="48">
        <v>893.25463109212274</v>
      </c>
      <c r="AA213" s="20"/>
      <c r="AB213" s="20">
        <f t="shared" si="5"/>
        <v>2898.5650657638189</v>
      </c>
      <c r="AC213" s="20">
        <f t="shared" si="6"/>
        <v>2898.5650657638189</v>
      </c>
      <c r="AD213" s="104">
        <f t="shared" si="7"/>
        <v>3398.2104686166949</v>
      </c>
      <c r="AE213" s="30">
        <f t="shared" si="7"/>
        <v>3398.2104686166949</v>
      </c>
    </row>
    <row r="214" spans="1:31">
      <c r="A214" s="15">
        <v>44593</v>
      </c>
      <c r="B214" s="20"/>
      <c r="C214" s="20">
        <v>237.31460772837701</v>
      </c>
      <c r="D214" s="20">
        <v>237.31460772837701</v>
      </c>
      <c r="E214" s="8">
        <v>261.511354063743</v>
      </c>
      <c r="F214" s="49">
        <v>261.511354063743</v>
      </c>
      <c r="G214" s="20"/>
      <c r="H214" s="20">
        <v>386.61253622236268</v>
      </c>
      <c r="I214" s="20">
        <v>386.61253622236268</v>
      </c>
      <c r="J214" s="8">
        <v>350.06145809174694</v>
      </c>
      <c r="K214" s="49">
        <v>350.06145809174694</v>
      </c>
      <c r="L214" s="20"/>
      <c r="M214" s="20">
        <v>210.62702267191855</v>
      </c>
      <c r="N214" s="20">
        <v>210.62702267191855</v>
      </c>
      <c r="O214" s="8">
        <v>249.64154785334227</v>
      </c>
      <c r="P214" s="49">
        <v>249.64154785334227</v>
      </c>
      <c r="Q214" s="20"/>
      <c r="R214" s="20">
        <v>2002.5649527747269</v>
      </c>
      <c r="S214" s="20">
        <v>2002.5649527747269</v>
      </c>
      <c r="T214" s="8">
        <v>2271.3789251357134</v>
      </c>
      <c r="U214" s="49">
        <v>2271.3789251357134</v>
      </c>
      <c r="V214" s="20"/>
      <c r="W214" s="20">
        <v>803.79530166494931</v>
      </c>
      <c r="X214" s="20">
        <v>803.79530166494931</v>
      </c>
      <c r="Y214" s="26">
        <v>1041.5706262484316</v>
      </c>
      <c r="Z214" s="48">
        <v>1041.5706262484316</v>
      </c>
      <c r="AA214" s="20"/>
      <c r="AB214" s="20">
        <f t="shared" ref="AB214:AB242" si="8">C214+H214+M214+R214+W214</f>
        <v>3640.9144210623344</v>
      </c>
      <c r="AC214" s="20">
        <f t="shared" ref="AC214:AC242" si="9">D214+I214+N214+S214+X214</f>
        <v>3640.9144210623344</v>
      </c>
      <c r="AD214" s="104">
        <f t="shared" si="7"/>
        <v>4174.1639113929778</v>
      </c>
      <c r="AE214" s="30">
        <f t="shared" si="7"/>
        <v>4174.1639113929778</v>
      </c>
    </row>
    <row r="215" spans="1:31">
      <c r="A215" s="15">
        <v>44621</v>
      </c>
      <c r="B215" s="20"/>
      <c r="C215" s="20">
        <v>273.74056608903851</v>
      </c>
      <c r="D215" s="20">
        <v>273.74056608903851</v>
      </c>
      <c r="E215" s="8">
        <v>304.23038703480023</v>
      </c>
      <c r="F215" s="49">
        <v>304.23038703480023</v>
      </c>
      <c r="G215" s="20"/>
      <c r="H215" s="20">
        <v>446.05769815735653</v>
      </c>
      <c r="I215" s="20">
        <v>446.05769815735653</v>
      </c>
      <c r="J215" s="8">
        <v>393.11645948729517</v>
      </c>
      <c r="K215" s="49">
        <v>393.11645948729517</v>
      </c>
      <c r="L215" s="20"/>
      <c r="M215" s="20">
        <v>262.43493980511352</v>
      </c>
      <c r="N215" s="20">
        <v>262.43493980511352</v>
      </c>
      <c r="O215" s="8">
        <v>270.56474948663839</v>
      </c>
      <c r="P215" s="49">
        <v>270.56474948663839</v>
      </c>
      <c r="Q215" s="20"/>
      <c r="R215" s="20">
        <v>2203.8429055898387</v>
      </c>
      <c r="S215" s="20">
        <v>2203.8429055898387</v>
      </c>
      <c r="T215" s="8">
        <v>2345.753713188964</v>
      </c>
      <c r="U215" s="49">
        <v>2345.753713188964</v>
      </c>
      <c r="V215" s="20"/>
      <c r="W215" s="20">
        <v>970.41576540167034</v>
      </c>
      <c r="X215" s="20">
        <v>970.41576540167034</v>
      </c>
      <c r="Y215" s="26">
        <v>1143.5430538648704</v>
      </c>
      <c r="Z215" s="48">
        <v>1143.5430538648704</v>
      </c>
      <c r="AA215" s="20"/>
      <c r="AB215" s="20">
        <f t="shared" si="8"/>
        <v>4156.491875043017</v>
      </c>
      <c r="AC215" s="20">
        <f t="shared" si="9"/>
        <v>4156.491875043017</v>
      </c>
      <c r="AD215" s="104">
        <f t="shared" si="7"/>
        <v>4457.2083630625684</v>
      </c>
      <c r="AE215" s="30">
        <f t="shared" si="7"/>
        <v>4457.2083630625684</v>
      </c>
    </row>
    <row r="216" spans="1:31">
      <c r="A216" s="15">
        <v>44652</v>
      </c>
      <c r="B216" s="20"/>
      <c r="C216" s="20">
        <v>251.24213747656609</v>
      </c>
      <c r="D216" s="20">
        <v>251.24213747656609</v>
      </c>
      <c r="E216" s="8">
        <v>281.07239261429521</v>
      </c>
      <c r="F216" s="49">
        <v>281.07239261429521</v>
      </c>
      <c r="G216" s="20"/>
      <c r="H216" s="20">
        <v>399.13452129911269</v>
      </c>
      <c r="I216" s="20">
        <v>399.13452129911269</v>
      </c>
      <c r="J216" s="8">
        <v>360.7897488630328</v>
      </c>
      <c r="K216" s="49">
        <v>360.7897488630328</v>
      </c>
      <c r="L216" s="20"/>
      <c r="M216" s="20">
        <v>252.66205595243559</v>
      </c>
      <c r="N216" s="20">
        <v>252.66205595243559</v>
      </c>
      <c r="O216" s="8">
        <v>265.72040103107878</v>
      </c>
      <c r="P216" s="49">
        <v>265.72040103107878</v>
      </c>
      <c r="Q216" s="20"/>
      <c r="R216" s="20">
        <v>1885.2491724300307</v>
      </c>
      <c r="S216" s="20">
        <v>1885.2491724300307</v>
      </c>
      <c r="T216" s="8">
        <v>2237.5821566196951</v>
      </c>
      <c r="U216" s="49">
        <v>2237.5821566196951</v>
      </c>
      <c r="V216" s="20"/>
      <c r="W216" s="20">
        <v>821.66248837479634</v>
      </c>
      <c r="X216" s="20">
        <v>821.66248837479634</v>
      </c>
      <c r="Y216" s="26">
        <v>1053.4196273677353</v>
      </c>
      <c r="Z216" s="48">
        <v>1053.4196273677353</v>
      </c>
      <c r="AA216" s="20"/>
      <c r="AB216" s="20">
        <f t="shared" si="8"/>
        <v>3609.9503755329415</v>
      </c>
      <c r="AC216" s="20">
        <f t="shared" si="9"/>
        <v>3609.9503755329415</v>
      </c>
      <c r="AD216" s="104">
        <f t="shared" si="7"/>
        <v>4198.5843264958366</v>
      </c>
      <c r="AE216" s="30">
        <f t="shared" si="7"/>
        <v>4198.5843264958366</v>
      </c>
    </row>
    <row r="217" spans="1:31">
      <c r="A217" s="15">
        <v>44682</v>
      </c>
      <c r="B217" s="20"/>
      <c r="C217" s="20">
        <v>294.59797517308118</v>
      </c>
      <c r="D217" s="20">
        <v>294.59797517308118</v>
      </c>
      <c r="E217" s="8">
        <v>323.78403988001401</v>
      </c>
      <c r="F217" s="49">
        <v>323.78403988001401</v>
      </c>
      <c r="G217" s="20"/>
      <c r="H217" s="20">
        <v>474.54139634856642</v>
      </c>
      <c r="I217" s="20">
        <v>474.54139634856642</v>
      </c>
      <c r="J217" s="8">
        <v>436.83570454853015</v>
      </c>
      <c r="K217" s="49">
        <v>436.83570454853015</v>
      </c>
      <c r="L217" s="20"/>
      <c r="M217" s="20">
        <v>266.92904799790114</v>
      </c>
      <c r="N217" s="20">
        <v>266.92904799790114</v>
      </c>
      <c r="O217" s="8">
        <v>302.13977711986843</v>
      </c>
      <c r="P217" s="49">
        <v>302.13977711986843</v>
      </c>
      <c r="Q217" s="20"/>
      <c r="R217" s="20">
        <v>2300.7246286033037</v>
      </c>
      <c r="S217" s="20">
        <v>2300.7246286033037</v>
      </c>
      <c r="T217" s="8">
        <v>2470.706945114262</v>
      </c>
      <c r="U217" s="49">
        <v>2470.706945114262</v>
      </c>
      <c r="V217" s="20"/>
      <c r="W217" s="20">
        <v>958.77695322186617</v>
      </c>
      <c r="X217" s="20">
        <v>958.77695322186617</v>
      </c>
      <c r="Y217" s="26">
        <v>1188.9379982475102</v>
      </c>
      <c r="Z217" s="48">
        <v>1188.9379982475102</v>
      </c>
      <c r="AA217" s="20"/>
      <c r="AB217" s="20">
        <f t="shared" si="8"/>
        <v>4295.5700013447185</v>
      </c>
      <c r="AC217" s="20">
        <f t="shared" si="9"/>
        <v>4295.5700013447185</v>
      </c>
      <c r="AD217" s="104">
        <f t="shared" si="7"/>
        <v>4722.4044649101852</v>
      </c>
      <c r="AE217" s="30">
        <f t="shared" si="7"/>
        <v>4722.4044649101852</v>
      </c>
    </row>
    <row r="218" spans="1:31">
      <c r="A218" s="15">
        <v>44713</v>
      </c>
      <c r="B218" s="20"/>
      <c r="C218" s="20">
        <v>288.09896084411071</v>
      </c>
      <c r="D218" s="20">
        <v>288.09896084411071</v>
      </c>
      <c r="E218" s="8">
        <v>312.48258062580567</v>
      </c>
      <c r="F218" s="49">
        <v>312.48258062580567</v>
      </c>
      <c r="G218" s="20"/>
      <c r="H218" s="20">
        <v>445.09836830615802</v>
      </c>
      <c r="I218" s="20">
        <v>445.09836830615802</v>
      </c>
      <c r="J218" s="8">
        <v>424.164050817977</v>
      </c>
      <c r="K218" s="49">
        <v>424.164050817977</v>
      </c>
      <c r="L218" s="20"/>
      <c r="M218" s="20">
        <v>270.07923207508873</v>
      </c>
      <c r="N218" s="20">
        <v>270.07923207508873</v>
      </c>
      <c r="O218" s="8">
        <v>300.20983795327083</v>
      </c>
      <c r="P218" s="49">
        <v>300.20983795327083</v>
      </c>
      <c r="Q218" s="20"/>
      <c r="R218" s="20">
        <v>2122.2140486246185</v>
      </c>
      <c r="S218" s="20">
        <v>2122.2140486246185</v>
      </c>
      <c r="T218" s="8">
        <v>2258.5690118217326</v>
      </c>
      <c r="U218" s="49">
        <v>2258.5690118217326</v>
      </c>
      <c r="V218" s="20"/>
      <c r="W218" s="20">
        <v>909.32348141074294</v>
      </c>
      <c r="X218" s="20">
        <v>909.32348141074294</v>
      </c>
      <c r="Y218" s="26">
        <v>1109.8472878452719</v>
      </c>
      <c r="Z218" s="48">
        <v>1109.8472878452719</v>
      </c>
      <c r="AA218" s="20"/>
      <c r="AB218" s="20">
        <f t="shared" si="8"/>
        <v>4034.8140912607187</v>
      </c>
      <c r="AC218" s="20">
        <f t="shared" si="9"/>
        <v>4034.8140912607187</v>
      </c>
      <c r="AD218" s="104">
        <f t="shared" si="7"/>
        <v>4405.2727690640577</v>
      </c>
      <c r="AE218" s="30">
        <f t="shared" si="7"/>
        <v>4405.2727690640577</v>
      </c>
    </row>
    <row r="219" spans="1:31">
      <c r="A219" s="15">
        <v>44743</v>
      </c>
      <c r="B219" s="20"/>
      <c r="C219" s="20">
        <v>334.47466140582338</v>
      </c>
      <c r="D219" s="20">
        <v>334.47466140582338</v>
      </c>
      <c r="E219" s="8">
        <v>350.81228685262153</v>
      </c>
      <c r="F219" s="49">
        <v>350.81228685262153</v>
      </c>
      <c r="G219" s="20"/>
      <c r="H219" s="20">
        <v>518.21595667314546</v>
      </c>
      <c r="I219" s="20">
        <v>518.21595667314546</v>
      </c>
      <c r="J219" s="8">
        <v>412.38788385907264</v>
      </c>
      <c r="K219" s="49">
        <v>412.38788385907264</v>
      </c>
      <c r="L219" s="20"/>
      <c r="M219" s="20">
        <v>295.52526328594143</v>
      </c>
      <c r="N219" s="20">
        <v>295.52526328594143</v>
      </c>
      <c r="O219" s="8">
        <v>304.18959992643516</v>
      </c>
      <c r="P219" s="49">
        <v>304.18959992643516</v>
      </c>
      <c r="Q219" s="20"/>
      <c r="R219" s="20">
        <v>2254.3427478581889</v>
      </c>
      <c r="S219" s="20">
        <v>2254.3427478581889</v>
      </c>
      <c r="T219" s="8">
        <v>2346.6379151353972</v>
      </c>
      <c r="U219" s="49">
        <v>2346.6379151353972</v>
      </c>
      <c r="V219" s="20"/>
      <c r="W219" s="20">
        <v>1014.1225914221225</v>
      </c>
      <c r="X219" s="20">
        <v>1014.1225914221225</v>
      </c>
      <c r="Y219" s="26">
        <v>1161.3170943751895</v>
      </c>
      <c r="Z219" s="48">
        <v>1161.3170943751895</v>
      </c>
      <c r="AA219" s="20"/>
      <c r="AB219" s="20">
        <f t="shared" si="8"/>
        <v>4416.6812206452214</v>
      </c>
      <c r="AC219" s="20">
        <f t="shared" si="9"/>
        <v>4416.6812206452214</v>
      </c>
      <c r="AD219" s="104">
        <f t="shared" si="7"/>
        <v>4575.3447801487164</v>
      </c>
      <c r="AE219" s="30">
        <f t="shared" si="7"/>
        <v>4575.3447801487164</v>
      </c>
    </row>
    <row r="220" spans="1:31">
      <c r="A220" s="15">
        <v>44774</v>
      </c>
      <c r="B220" s="20"/>
      <c r="C220" s="20">
        <v>313.5564218892921</v>
      </c>
      <c r="D220" s="20">
        <v>313.5564218892921</v>
      </c>
      <c r="E220" s="8">
        <v>333.44675151659311</v>
      </c>
      <c r="F220" s="49">
        <v>333.44675151659311</v>
      </c>
      <c r="G220" s="20"/>
      <c r="H220" s="20">
        <v>478.66924310143361</v>
      </c>
      <c r="I220" s="20">
        <v>478.66924310143361</v>
      </c>
      <c r="J220" s="8">
        <v>375.46150039107556</v>
      </c>
      <c r="K220" s="49">
        <v>375.46150039107556</v>
      </c>
      <c r="L220" s="20"/>
      <c r="M220" s="20">
        <v>254.35448974958192</v>
      </c>
      <c r="N220" s="20">
        <v>254.35448974958192</v>
      </c>
      <c r="O220" s="8">
        <v>324.88574192022162</v>
      </c>
      <c r="P220" s="49">
        <v>324.88574192022162</v>
      </c>
      <c r="Q220" s="20"/>
      <c r="R220" s="20">
        <v>2250.5057037344395</v>
      </c>
      <c r="S220" s="20">
        <v>2250.5057037344395</v>
      </c>
      <c r="T220" s="8">
        <v>2412.4515283303917</v>
      </c>
      <c r="U220" s="49">
        <v>2412.4515283303917</v>
      </c>
      <c r="V220" s="20"/>
      <c r="W220" s="20">
        <v>922.26918806657488</v>
      </c>
      <c r="X220" s="20">
        <v>922.26918806657488</v>
      </c>
      <c r="Y220" s="26">
        <v>1148.9474776743366</v>
      </c>
      <c r="Z220" s="48">
        <v>1148.9474776743366</v>
      </c>
      <c r="AA220" s="20"/>
      <c r="AB220" s="20">
        <f t="shared" si="8"/>
        <v>4219.3550465413218</v>
      </c>
      <c r="AC220" s="20">
        <f t="shared" si="9"/>
        <v>4219.3550465413218</v>
      </c>
      <c r="AD220" s="104">
        <f t="shared" si="7"/>
        <v>4595.1929998326186</v>
      </c>
      <c r="AE220" s="30">
        <f t="shared" si="7"/>
        <v>4595.1929998326186</v>
      </c>
    </row>
    <row r="221" spans="1:31">
      <c r="A221" s="15">
        <v>44805</v>
      </c>
      <c r="B221" s="20"/>
      <c r="C221" s="20">
        <v>307.9747683981642</v>
      </c>
      <c r="D221" s="20">
        <v>307.9747683981642</v>
      </c>
      <c r="E221" s="8">
        <v>335.56680849966506</v>
      </c>
      <c r="F221" s="49">
        <v>335.56680849966506</v>
      </c>
      <c r="G221" s="20"/>
      <c r="H221" s="20">
        <v>483.32931721470209</v>
      </c>
      <c r="I221" s="20">
        <v>483.32931721470209</v>
      </c>
      <c r="J221" s="8">
        <v>487.6408001604114</v>
      </c>
      <c r="K221" s="49">
        <v>487.6408001604114</v>
      </c>
      <c r="L221" s="20"/>
      <c r="M221" s="20">
        <v>267.02510238756008</v>
      </c>
      <c r="N221" s="20">
        <v>267.02510238756008</v>
      </c>
      <c r="O221" s="8">
        <v>307.89062637210571</v>
      </c>
      <c r="P221" s="49">
        <v>307.89062637210571</v>
      </c>
      <c r="Q221" s="20"/>
      <c r="R221" s="20">
        <v>2201.386737711874</v>
      </c>
      <c r="S221" s="20">
        <v>2201.386737711874</v>
      </c>
      <c r="T221" s="8">
        <v>2282.0326381782907</v>
      </c>
      <c r="U221" s="49">
        <v>2282.0326381782907</v>
      </c>
      <c r="V221" s="20"/>
      <c r="W221" s="20">
        <v>943.92077516400627</v>
      </c>
      <c r="X221" s="20">
        <v>943.92077516400627</v>
      </c>
      <c r="Y221" s="26">
        <v>1114.3503080927644</v>
      </c>
      <c r="Z221" s="48">
        <v>1114.3503080927644</v>
      </c>
      <c r="AA221" s="20"/>
      <c r="AB221" s="20">
        <f t="shared" si="8"/>
        <v>4203.6367008763063</v>
      </c>
      <c r="AC221" s="20">
        <f t="shared" si="9"/>
        <v>4203.6367008763063</v>
      </c>
      <c r="AD221" s="104">
        <f t="shared" si="7"/>
        <v>4527.4811813032375</v>
      </c>
      <c r="AE221" s="30">
        <f t="shared" si="7"/>
        <v>4527.4811813032375</v>
      </c>
    </row>
    <row r="222" spans="1:31">
      <c r="A222" s="15">
        <v>44835</v>
      </c>
      <c r="B222" s="20"/>
      <c r="C222" s="20">
        <v>312.7033929372792</v>
      </c>
      <c r="D222" s="20">
        <v>312.7033929372792</v>
      </c>
      <c r="E222" s="8">
        <v>333.48898323922151</v>
      </c>
      <c r="F222" s="49">
        <v>333.48898323922151</v>
      </c>
      <c r="G222" s="20"/>
      <c r="H222" s="20">
        <v>471.27912263430136</v>
      </c>
      <c r="I222" s="20">
        <v>471.27912263430136</v>
      </c>
      <c r="J222" s="8">
        <v>447.04178739820998</v>
      </c>
      <c r="K222" s="49">
        <v>447.04178739820998</v>
      </c>
      <c r="L222" s="20"/>
      <c r="M222" s="20">
        <v>271.40072521036234</v>
      </c>
      <c r="N222" s="20">
        <v>271.40072521036234</v>
      </c>
      <c r="O222" s="8">
        <v>301.35614160429179</v>
      </c>
      <c r="P222" s="49">
        <v>301.35614160429179</v>
      </c>
      <c r="Q222" s="20"/>
      <c r="R222" s="20">
        <v>2118.749198048321</v>
      </c>
      <c r="S222" s="20">
        <v>2118.749198048321</v>
      </c>
      <c r="T222" s="8">
        <v>2463.2341026288482</v>
      </c>
      <c r="U222" s="49">
        <v>2463.2341026288482</v>
      </c>
      <c r="V222" s="20"/>
      <c r="W222" s="20">
        <v>898.82879551442215</v>
      </c>
      <c r="X222" s="20">
        <v>898.82879551442215</v>
      </c>
      <c r="Y222" s="26">
        <v>1091.855798388488</v>
      </c>
      <c r="Z222" s="48">
        <v>1091.855798388488</v>
      </c>
      <c r="AA222" s="20"/>
      <c r="AB222" s="20">
        <f t="shared" si="8"/>
        <v>4072.9612343446861</v>
      </c>
      <c r="AC222" s="20">
        <f t="shared" si="9"/>
        <v>4072.9612343446861</v>
      </c>
      <c r="AD222" s="104">
        <f t="shared" si="7"/>
        <v>4636.9768132590598</v>
      </c>
      <c r="AE222" s="30">
        <f t="shared" si="7"/>
        <v>4636.9768132590598</v>
      </c>
    </row>
    <row r="223" spans="1:31">
      <c r="A223" s="15">
        <v>44866</v>
      </c>
      <c r="B223" s="20"/>
      <c r="C223" s="20">
        <v>293.60415418103929</v>
      </c>
      <c r="D223" s="20">
        <v>293.60415418103929</v>
      </c>
      <c r="E223" s="8">
        <v>312.54233622327394</v>
      </c>
      <c r="F223" s="49">
        <v>312.54233622327394</v>
      </c>
      <c r="G223" s="20"/>
      <c r="H223" s="20">
        <v>449.09040272287234</v>
      </c>
      <c r="I223" s="20">
        <v>449.09040272287234</v>
      </c>
      <c r="J223" s="8">
        <v>429.15149799600016</v>
      </c>
      <c r="K223" s="49">
        <v>429.15149799600016</v>
      </c>
      <c r="L223" s="20"/>
      <c r="M223" s="20">
        <v>249.07052820416826</v>
      </c>
      <c r="N223" s="20">
        <v>249.07052820416826</v>
      </c>
      <c r="O223" s="8">
        <v>308.02263523947875</v>
      </c>
      <c r="P223" s="49">
        <v>308.02263523947875</v>
      </c>
      <c r="Q223" s="20"/>
      <c r="R223" s="20">
        <v>2123.5873067039811</v>
      </c>
      <c r="S223" s="20">
        <v>2123.5873067039811</v>
      </c>
      <c r="T223" s="8">
        <v>2280.4375651379987</v>
      </c>
      <c r="U223" s="49">
        <v>2280.4375651379987</v>
      </c>
      <c r="V223" s="20"/>
      <c r="W223" s="20">
        <v>899.58860393761768</v>
      </c>
      <c r="X223" s="20">
        <v>899.58860393761768</v>
      </c>
      <c r="Y223" s="26">
        <v>1130.3618976376556</v>
      </c>
      <c r="Z223" s="48">
        <v>1130.3618976376556</v>
      </c>
      <c r="AA223" s="20"/>
      <c r="AB223" s="20">
        <f t="shared" si="8"/>
        <v>4014.9409957496787</v>
      </c>
      <c r="AC223" s="20">
        <f t="shared" si="9"/>
        <v>4014.9409957496787</v>
      </c>
      <c r="AD223" s="104">
        <f t="shared" si="7"/>
        <v>4460.515932234407</v>
      </c>
      <c r="AE223" s="30">
        <f t="shared" si="7"/>
        <v>4460.515932234407</v>
      </c>
    </row>
    <row r="224" spans="1:31">
      <c r="A224" s="15">
        <v>44896</v>
      </c>
      <c r="B224" s="20"/>
      <c r="C224" s="20">
        <v>291.45864639131418</v>
      </c>
      <c r="D224" s="20">
        <v>291.45864639131418</v>
      </c>
      <c r="E224" s="8">
        <v>303.30079883807741</v>
      </c>
      <c r="F224" s="49">
        <v>303.30079883807741</v>
      </c>
      <c r="G224" s="20"/>
      <c r="H224" s="20">
        <v>399.53456556093857</v>
      </c>
      <c r="I224" s="20">
        <v>399.53456556093857</v>
      </c>
      <c r="J224" s="8">
        <v>391.16646733469599</v>
      </c>
      <c r="K224" s="49">
        <v>391.16646733469599</v>
      </c>
      <c r="L224" s="20"/>
      <c r="M224" s="20">
        <v>252.2468224805954</v>
      </c>
      <c r="N224" s="20">
        <v>252.2468224805954</v>
      </c>
      <c r="O224" s="8">
        <v>285.82148201576069</v>
      </c>
      <c r="P224" s="49">
        <v>285.82148201576069</v>
      </c>
      <c r="Q224" s="20"/>
      <c r="R224" s="20">
        <v>1663.9022085735437</v>
      </c>
      <c r="S224" s="20">
        <v>1663.9022085735437</v>
      </c>
      <c r="T224" s="8">
        <v>1891.413919902679</v>
      </c>
      <c r="U224" s="49">
        <v>1891.413919902679</v>
      </c>
      <c r="V224" s="20"/>
      <c r="W224" s="20">
        <v>773.76730601425368</v>
      </c>
      <c r="X224" s="20">
        <v>773.76730601425368</v>
      </c>
      <c r="Y224" s="26">
        <v>962.4831471593908</v>
      </c>
      <c r="Z224" s="48">
        <v>962.4831471593908</v>
      </c>
      <c r="AA224" s="20"/>
      <c r="AB224" s="20">
        <f t="shared" si="8"/>
        <v>3380.9095490206455</v>
      </c>
      <c r="AC224" s="20">
        <f t="shared" si="9"/>
        <v>3380.9095490206455</v>
      </c>
      <c r="AD224" s="104">
        <f t="shared" si="7"/>
        <v>3834.1858152506038</v>
      </c>
      <c r="AE224" s="30">
        <f t="shared" si="7"/>
        <v>3834.1858152506038</v>
      </c>
    </row>
    <row r="225" spans="1:31">
      <c r="A225" s="15">
        <v>44927</v>
      </c>
      <c r="B225" s="20"/>
      <c r="C225" s="20">
        <v>183.86804291364351</v>
      </c>
      <c r="D225" s="20">
        <v>183.86804291364351</v>
      </c>
      <c r="E225" s="8">
        <v>205.18582733110983</v>
      </c>
      <c r="F225" s="49">
        <v>205.18582733110983</v>
      </c>
      <c r="G225" s="20"/>
      <c r="H225" s="20">
        <v>319.49698069783528</v>
      </c>
      <c r="I225" s="20">
        <v>319.49698069783528</v>
      </c>
      <c r="J225" s="8">
        <v>292.67550425364504</v>
      </c>
      <c r="K225" s="49">
        <v>292.67550425364504</v>
      </c>
      <c r="L225" s="20"/>
      <c r="M225" s="20">
        <v>191.3039805916759</v>
      </c>
      <c r="N225" s="20">
        <v>191.3039805916759</v>
      </c>
      <c r="O225" s="8">
        <v>205.10559030148863</v>
      </c>
      <c r="P225" s="49">
        <v>205.10559030148863</v>
      </c>
      <c r="Q225" s="20"/>
      <c r="R225" s="20">
        <v>1511.5325669605643</v>
      </c>
      <c r="S225" s="20">
        <v>1511.5325669605643</v>
      </c>
      <c r="T225" s="8">
        <v>1826.048658878728</v>
      </c>
      <c r="U225" s="49">
        <v>1826.048658878728</v>
      </c>
      <c r="V225" s="20"/>
      <c r="W225" s="20">
        <v>686.0242861725003</v>
      </c>
      <c r="X225" s="20">
        <v>686.0242861725003</v>
      </c>
      <c r="Y225" s="26">
        <v>903.46738533832195</v>
      </c>
      <c r="Z225" s="48">
        <v>903.46738533832195</v>
      </c>
      <c r="AA225" s="20"/>
      <c r="AB225" s="20">
        <f t="shared" si="8"/>
        <v>2892.2258573362196</v>
      </c>
      <c r="AC225" s="20">
        <f t="shared" si="9"/>
        <v>2892.2258573362196</v>
      </c>
      <c r="AD225" s="104">
        <f t="shared" si="7"/>
        <v>3432.4829661032936</v>
      </c>
      <c r="AE225" s="30">
        <f t="shared" si="7"/>
        <v>3432.4829661032936</v>
      </c>
    </row>
    <row r="226" spans="1:31">
      <c r="A226" s="15">
        <v>44958</v>
      </c>
      <c r="B226" s="20"/>
      <c r="C226" s="20">
        <v>237.31454127306611</v>
      </c>
      <c r="D226" s="20">
        <v>237.31454127306611</v>
      </c>
      <c r="E226" s="8">
        <v>263.49215430049912</v>
      </c>
      <c r="F226" s="49">
        <v>263.49215430049912</v>
      </c>
      <c r="G226" s="20"/>
      <c r="H226" s="20">
        <v>386.62248009426503</v>
      </c>
      <c r="I226" s="20">
        <v>386.62248009426503</v>
      </c>
      <c r="J226" s="8">
        <v>350.06145809174694</v>
      </c>
      <c r="K226" s="49">
        <v>350.06145809174694</v>
      </c>
      <c r="L226" s="20"/>
      <c r="M226" s="20">
        <v>210.62702267191855</v>
      </c>
      <c r="N226" s="20">
        <v>210.62702267191855</v>
      </c>
      <c r="O226" s="8">
        <v>251.95569184766123</v>
      </c>
      <c r="P226" s="49">
        <v>251.95569184766123</v>
      </c>
      <c r="Q226" s="20"/>
      <c r="R226" s="20">
        <v>1996.8965745026012</v>
      </c>
      <c r="S226" s="20">
        <v>1996.8965745026012</v>
      </c>
      <c r="T226" s="8">
        <v>2291.7043884341092</v>
      </c>
      <c r="U226" s="49">
        <v>2291.7043884341092</v>
      </c>
      <c r="V226" s="20"/>
      <c r="W226" s="20">
        <v>803.10780681444339</v>
      </c>
      <c r="X226" s="20">
        <v>803.10780681444339</v>
      </c>
      <c r="Y226" s="26">
        <v>1051.9183756376769</v>
      </c>
      <c r="Z226" s="48">
        <v>1051.9183756376769</v>
      </c>
      <c r="AA226" s="20"/>
      <c r="AB226" s="20">
        <f t="shared" si="8"/>
        <v>3634.568425356294</v>
      </c>
      <c r="AC226" s="20">
        <f t="shared" si="9"/>
        <v>3634.568425356294</v>
      </c>
      <c r="AD226" s="104">
        <f t="shared" si="7"/>
        <v>4209.1320683116937</v>
      </c>
      <c r="AE226" s="30">
        <f t="shared" si="7"/>
        <v>4209.1320683116937</v>
      </c>
    </row>
    <row r="227" spans="1:31">
      <c r="A227" s="15">
        <v>44986</v>
      </c>
      <c r="B227" s="20"/>
      <c r="C227" s="20">
        <v>273.74050867997397</v>
      </c>
      <c r="D227" s="20">
        <v>273.74050867997397</v>
      </c>
      <c r="E227" s="8">
        <v>306.27208472733247</v>
      </c>
      <c r="F227" s="49">
        <v>306.27208472733247</v>
      </c>
      <c r="G227" s="20"/>
      <c r="H227" s="20">
        <v>446.06753437500589</v>
      </c>
      <c r="I227" s="20">
        <v>446.06753437500589</v>
      </c>
      <c r="J227" s="8">
        <v>393.11645948729517</v>
      </c>
      <c r="K227" s="49">
        <v>393.11645948729517</v>
      </c>
      <c r="L227" s="20"/>
      <c r="M227" s="20">
        <v>262.43493980511352</v>
      </c>
      <c r="N227" s="20">
        <v>262.43493980511352</v>
      </c>
      <c r="O227" s="8">
        <v>273.489291750733</v>
      </c>
      <c r="P227" s="49">
        <v>273.489291750733</v>
      </c>
      <c r="Q227" s="20"/>
      <c r="R227" s="20">
        <v>2198.1216112151133</v>
      </c>
      <c r="S227" s="20">
        <v>2198.1216112151133</v>
      </c>
      <c r="T227" s="8">
        <v>2366.808045559992</v>
      </c>
      <c r="U227" s="49">
        <v>2366.808045559992</v>
      </c>
      <c r="V227" s="20"/>
      <c r="W227" s="20">
        <v>969.73782050829425</v>
      </c>
      <c r="X227" s="20">
        <v>969.73782050829425</v>
      </c>
      <c r="Y227" s="26">
        <v>1154.2100556041194</v>
      </c>
      <c r="Z227" s="48">
        <v>1154.2100556041194</v>
      </c>
      <c r="AA227" s="20"/>
      <c r="AB227" s="20">
        <f t="shared" si="8"/>
        <v>4150.1024145835008</v>
      </c>
      <c r="AC227" s="20">
        <f t="shared" si="9"/>
        <v>4150.1024145835008</v>
      </c>
      <c r="AD227" s="104">
        <f t="shared" si="7"/>
        <v>4493.8959371294723</v>
      </c>
      <c r="AE227" s="30">
        <f t="shared" si="7"/>
        <v>4493.8959371294723</v>
      </c>
    </row>
    <row r="228" spans="1:31">
      <c r="A228" s="15">
        <v>45017</v>
      </c>
      <c r="B228" s="20"/>
      <c r="C228" s="20">
        <v>251.2420878809634</v>
      </c>
      <c r="D228" s="20">
        <v>251.2420878809634</v>
      </c>
      <c r="E228" s="8">
        <v>283.17218994534716</v>
      </c>
      <c r="F228" s="49">
        <v>283.17218994534716</v>
      </c>
      <c r="G228" s="20"/>
      <c r="H228" s="20">
        <v>399.14424348447244</v>
      </c>
      <c r="I228" s="20">
        <v>399.14424348447244</v>
      </c>
      <c r="J228" s="8">
        <v>360.7897488630328</v>
      </c>
      <c r="K228" s="49">
        <v>360.7897488630328</v>
      </c>
      <c r="L228" s="20"/>
      <c r="M228" s="20">
        <v>252.66205595243559</v>
      </c>
      <c r="N228" s="20">
        <v>252.66205595243559</v>
      </c>
      <c r="O228" s="8">
        <v>269.67329081243707</v>
      </c>
      <c r="P228" s="49">
        <v>269.67329081243707</v>
      </c>
      <c r="Q228" s="20"/>
      <c r="R228" s="20">
        <v>1879.6356717250983</v>
      </c>
      <c r="S228" s="20">
        <v>1879.6356717250983</v>
      </c>
      <c r="T228" s="8">
        <v>2259.1561581588562</v>
      </c>
      <c r="U228" s="49">
        <v>2259.1561581588562</v>
      </c>
      <c r="V228" s="20"/>
      <c r="W228" s="20">
        <v>820.99403506220483</v>
      </c>
      <c r="X228" s="20">
        <v>820.99403506220483</v>
      </c>
      <c r="Y228" s="26">
        <v>1064.3911801565473</v>
      </c>
      <c r="Z228" s="48">
        <v>1064.3911801565473</v>
      </c>
      <c r="AA228" s="20"/>
      <c r="AB228" s="20">
        <f t="shared" si="8"/>
        <v>3603.6780941051748</v>
      </c>
      <c r="AC228" s="20">
        <f t="shared" si="9"/>
        <v>3603.6780941051748</v>
      </c>
      <c r="AD228" s="104">
        <f t="shared" si="7"/>
        <v>4237.1825679362209</v>
      </c>
      <c r="AE228" s="30">
        <f t="shared" si="7"/>
        <v>4237.1825679362209</v>
      </c>
    </row>
    <row r="229" spans="1:31">
      <c r="A229" s="15">
        <v>45047</v>
      </c>
      <c r="B229" s="20"/>
      <c r="C229" s="20">
        <v>294.59793232816185</v>
      </c>
      <c r="D229" s="20">
        <v>294.59793232816185</v>
      </c>
      <c r="E229" s="8">
        <v>325.91935094629736</v>
      </c>
      <c r="F229" s="49">
        <v>325.91935094629736</v>
      </c>
      <c r="G229" s="20"/>
      <c r="H229" s="20">
        <v>474.55100962053723</v>
      </c>
      <c r="I229" s="20">
        <v>474.55100962053723</v>
      </c>
      <c r="J229" s="8">
        <v>436.83570454853015</v>
      </c>
      <c r="K229" s="49">
        <v>436.83570454853015</v>
      </c>
      <c r="L229" s="20"/>
      <c r="M229" s="20">
        <v>266.92904799790114</v>
      </c>
      <c r="N229" s="20">
        <v>266.92904799790114</v>
      </c>
      <c r="O229" s="8">
        <v>305.79806782095221</v>
      </c>
      <c r="P229" s="49">
        <v>305.79806782095221</v>
      </c>
      <c r="Q229" s="20"/>
      <c r="R229" s="20">
        <v>2295.5015332523544</v>
      </c>
      <c r="S229" s="20">
        <v>2295.5015332523544</v>
      </c>
      <c r="T229" s="8">
        <v>2492.7533900706194</v>
      </c>
      <c r="U229" s="49">
        <v>2492.7533900706194</v>
      </c>
      <c r="V229" s="20"/>
      <c r="W229" s="20">
        <v>958.11792050371821</v>
      </c>
      <c r="X229" s="20">
        <v>958.11792050371821</v>
      </c>
      <c r="Y229" s="26">
        <v>1200.0959519129233</v>
      </c>
      <c r="Z229" s="48">
        <v>1200.0959519129233</v>
      </c>
      <c r="AA229" s="20"/>
      <c r="AB229" s="20">
        <f t="shared" si="8"/>
        <v>4289.6974437026729</v>
      </c>
      <c r="AC229" s="20">
        <f t="shared" si="9"/>
        <v>4289.6974437026729</v>
      </c>
      <c r="AD229" s="104">
        <f t="shared" si="7"/>
        <v>4761.402465299323</v>
      </c>
      <c r="AE229" s="30">
        <f t="shared" si="7"/>
        <v>4761.402465299323</v>
      </c>
    </row>
    <row r="230" spans="1:31">
      <c r="A230" s="15">
        <v>45078</v>
      </c>
      <c r="B230" s="20"/>
      <c r="C230" s="20">
        <v>288.09892383134371</v>
      </c>
      <c r="D230" s="20">
        <v>288.09892383134371</v>
      </c>
      <c r="E230" s="8">
        <v>314.63010764149101</v>
      </c>
      <c r="F230" s="49">
        <v>314.63010764149101</v>
      </c>
      <c r="G230" s="20"/>
      <c r="H230" s="20">
        <v>445.10787518068378</v>
      </c>
      <c r="I230" s="20">
        <v>445.10787518068378</v>
      </c>
      <c r="J230" s="8">
        <v>424.164050817977</v>
      </c>
      <c r="K230" s="49">
        <v>424.164050817977</v>
      </c>
      <c r="L230" s="20"/>
      <c r="M230" s="20">
        <v>270.07923207508873</v>
      </c>
      <c r="N230" s="20">
        <v>270.07923207508873</v>
      </c>
      <c r="O230" s="8">
        <v>303.16363120247831</v>
      </c>
      <c r="P230" s="49">
        <v>303.16363120247831</v>
      </c>
      <c r="Q230" s="20"/>
      <c r="R230" s="20">
        <v>2117.6660395736758</v>
      </c>
      <c r="S230" s="20">
        <v>2117.6660395736758</v>
      </c>
      <c r="T230" s="8">
        <v>2280.7709666283986</v>
      </c>
      <c r="U230" s="49">
        <v>2280.7709666283986</v>
      </c>
      <c r="V230" s="20"/>
      <c r="W230" s="20">
        <v>908.67361340621846</v>
      </c>
      <c r="X230" s="20">
        <v>908.67361340621846</v>
      </c>
      <c r="Y230" s="26">
        <v>1121.0697156466117</v>
      </c>
      <c r="Z230" s="48">
        <v>1121.0697156466117</v>
      </c>
      <c r="AA230" s="20"/>
      <c r="AB230" s="20">
        <f t="shared" si="8"/>
        <v>4029.6256840670103</v>
      </c>
      <c r="AC230" s="20">
        <f t="shared" si="9"/>
        <v>4029.6256840670103</v>
      </c>
      <c r="AD230" s="104">
        <f t="shared" si="7"/>
        <v>4443.798471936956</v>
      </c>
      <c r="AE230" s="30">
        <f t="shared" si="7"/>
        <v>4443.798471936956</v>
      </c>
    </row>
    <row r="231" spans="1:31">
      <c r="A231" s="15">
        <v>45108</v>
      </c>
      <c r="B231" s="20"/>
      <c r="C231" s="20">
        <v>334.4746294307584</v>
      </c>
      <c r="D231" s="20">
        <v>334.4746294307584</v>
      </c>
      <c r="E231" s="8">
        <v>352.96462484526467</v>
      </c>
      <c r="F231" s="49">
        <v>352.96462484526467</v>
      </c>
      <c r="G231" s="20"/>
      <c r="H231" s="20">
        <v>518.22535450239866</v>
      </c>
      <c r="I231" s="20">
        <v>518.22535450239866</v>
      </c>
      <c r="J231" s="8">
        <v>412.38788385907264</v>
      </c>
      <c r="K231" s="49">
        <v>412.38788385907264</v>
      </c>
      <c r="L231" s="20"/>
      <c r="M231" s="20">
        <v>295.52526328594143</v>
      </c>
      <c r="N231" s="20">
        <v>295.52526328594143</v>
      </c>
      <c r="O231" s="8">
        <v>306.4275198668193</v>
      </c>
      <c r="P231" s="49">
        <v>306.4275198668193</v>
      </c>
      <c r="Q231" s="20"/>
      <c r="R231" s="20">
        <v>2250.6148542597939</v>
      </c>
      <c r="S231" s="20">
        <v>2250.6148542597939</v>
      </c>
      <c r="T231" s="8">
        <v>2368.8558788446589</v>
      </c>
      <c r="U231" s="49">
        <v>2368.8558788446589</v>
      </c>
      <c r="V231" s="20"/>
      <c r="W231" s="20">
        <v>1013.4818574182666</v>
      </c>
      <c r="X231" s="20">
        <v>1013.4818574182666</v>
      </c>
      <c r="Y231" s="26">
        <v>1172.565220185616</v>
      </c>
      <c r="Z231" s="48">
        <v>1172.565220185616</v>
      </c>
      <c r="AA231" s="20"/>
      <c r="AB231" s="20">
        <f t="shared" si="8"/>
        <v>4412.3219588971588</v>
      </c>
      <c r="AC231" s="20">
        <f t="shared" si="9"/>
        <v>4412.3219588971588</v>
      </c>
      <c r="AD231" s="104">
        <f t="shared" si="7"/>
        <v>4613.2011276014309</v>
      </c>
      <c r="AE231" s="30">
        <f t="shared" si="7"/>
        <v>4613.2011276014309</v>
      </c>
    </row>
    <row r="232" spans="1:31">
      <c r="A232" s="15">
        <v>45139</v>
      </c>
      <c r="B232" s="20"/>
      <c r="C232" s="20">
        <v>313.55639426643506</v>
      </c>
      <c r="D232" s="20">
        <v>313.55639426643506</v>
      </c>
      <c r="E232" s="8">
        <v>335.61414635060282</v>
      </c>
      <c r="F232" s="49">
        <v>335.61414635060282</v>
      </c>
      <c r="G232" s="20"/>
      <c r="H232" s="20">
        <v>478.67853604984987</v>
      </c>
      <c r="I232" s="20">
        <v>478.67853604984987</v>
      </c>
      <c r="J232" s="8">
        <v>375.46150039107556</v>
      </c>
      <c r="K232" s="49">
        <v>375.46150039107556</v>
      </c>
      <c r="L232" s="20"/>
      <c r="M232" s="20">
        <v>254.35448974958192</v>
      </c>
      <c r="N232" s="20">
        <v>254.35448974958192</v>
      </c>
      <c r="O232" s="8">
        <v>327.34817910610985</v>
      </c>
      <c r="P232" s="49">
        <v>327.34817910610985</v>
      </c>
      <c r="Q232" s="20"/>
      <c r="R232" s="20">
        <v>2247.5089236656122</v>
      </c>
      <c r="S232" s="20">
        <v>2247.5089236656122</v>
      </c>
      <c r="T232" s="8">
        <v>2434.9224045352198</v>
      </c>
      <c r="U232" s="49">
        <v>2434.9224045352198</v>
      </c>
      <c r="V232" s="20"/>
      <c r="W232" s="20">
        <v>921.63743633819047</v>
      </c>
      <c r="X232" s="20">
        <v>921.63743633819047</v>
      </c>
      <c r="Y232" s="26">
        <v>1160.2749038269483</v>
      </c>
      <c r="Z232" s="48">
        <v>1160.2749038269483</v>
      </c>
      <c r="AA232" s="20"/>
      <c r="AB232" s="20">
        <f t="shared" si="8"/>
        <v>4215.7357800696691</v>
      </c>
      <c r="AC232" s="20">
        <f t="shared" si="9"/>
        <v>4215.7357800696691</v>
      </c>
      <c r="AD232" s="104">
        <f t="shared" si="7"/>
        <v>4633.6211342099568</v>
      </c>
      <c r="AE232" s="30">
        <f t="shared" si="7"/>
        <v>4633.6211342099568</v>
      </c>
    </row>
    <row r="233" spans="1:31">
      <c r="A233" s="15">
        <v>45170</v>
      </c>
      <c r="B233" s="20"/>
      <c r="C233" s="20">
        <v>307.97474453532323</v>
      </c>
      <c r="D233" s="20">
        <v>307.97474453532323</v>
      </c>
      <c r="E233" s="8">
        <v>337.77798772187305</v>
      </c>
      <c r="F233" s="49">
        <v>337.77798772187305</v>
      </c>
      <c r="G233" s="20"/>
      <c r="H233" s="20">
        <v>483.33850613325836</v>
      </c>
      <c r="I233" s="20">
        <v>483.33850613325836</v>
      </c>
      <c r="J233" s="8">
        <v>487.6408001604114</v>
      </c>
      <c r="K233" s="49">
        <v>487.6408001604114</v>
      </c>
      <c r="L233" s="20"/>
      <c r="M233" s="20">
        <v>267.02510238756008</v>
      </c>
      <c r="N233" s="20">
        <v>267.02510238756008</v>
      </c>
      <c r="O233" s="8">
        <v>310.73547877487584</v>
      </c>
      <c r="P233" s="49">
        <v>310.73547877487584</v>
      </c>
      <c r="Q233" s="20"/>
      <c r="R233" s="20">
        <v>2198.8573092987408</v>
      </c>
      <c r="S233" s="20">
        <v>2198.8573092987408</v>
      </c>
      <c r="T233" s="8">
        <v>2304.9410459307883</v>
      </c>
      <c r="U233" s="49">
        <v>2304.9410459307883</v>
      </c>
      <c r="V233" s="20"/>
      <c r="W233" s="20">
        <v>943.29783806551029</v>
      </c>
      <c r="X233" s="20">
        <v>943.29783806551029</v>
      </c>
      <c r="Y233" s="26">
        <v>1125.9072985027285</v>
      </c>
      <c r="Z233" s="48">
        <v>1125.9072985027285</v>
      </c>
      <c r="AA233" s="20"/>
      <c r="AB233" s="20">
        <f t="shared" si="8"/>
        <v>4200.4935004203926</v>
      </c>
      <c r="AC233" s="20">
        <f t="shared" si="9"/>
        <v>4200.4935004203926</v>
      </c>
      <c r="AD233" s="104">
        <f t="shared" si="7"/>
        <v>4567.0026110906774</v>
      </c>
      <c r="AE233" s="30">
        <f t="shared" si="7"/>
        <v>4567.0026110906774</v>
      </c>
    </row>
    <row r="234" spans="1:31">
      <c r="A234" s="15">
        <v>45200</v>
      </c>
      <c r="B234" s="20"/>
      <c r="C234" s="20">
        <v>312.70337232242218</v>
      </c>
      <c r="D234" s="20">
        <v>312.70337232242218</v>
      </c>
      <c r="E234" s="8">
        <v>335.77219220817665</v>
      </c>
      <c r="F234" s="49">
        <v>335.77219220817665</v>
      </c>
      <c r="G234" s="20"/>
      <c r="H234" s="20">
        <v>471.28820705158279</v>
      </c>
      <c r="I234" s="20">
        <v>471.28820705158279</v>
      </c>
      <c r="J234" s="8">
        <v>447.04178739820998</v>
      </c>
      <c r="K234" s="49">
        <v>447.04178739820998</v>
      </c>
      <c r="L234" s="20"/>
      <c r="M234" s="20">
        <v>271.40072521036234</v>
      </c>
      <c r="N234" s="20">
        <v>271.40072521036234</v>
      </c>
      <c r="O234" s="8">
        <v>304.28114212815234</v>
      </c>
      <c r="P234" s="49">
        <v>304.28114212815234</v>
      </c>
      <c r="Q234" s="20"/>
      <c r="R234" s="20">
        <v>2116.4324990433347</v>
      </c>
      <c r="S234" s="20">
        <v>2116.4324990433347</v>
      </c>
      <c r="T234" s="8">
        <v>2486.8988288690239</v>
      </c>
      <c r="U234" s="49">
        <v>2486.8988288690239</v>
      </c>
      <c r="V234" s="20"/>
      <c r="W234" s="20">
        <v>898.214614168504</v>
      </c>
      <c r="X234" s="20">
        <v>898.214614168504</v>
      </c>
      <c r="Y234" s="26">
        <v>1103.7901052316445</v>
      </c>
      <c r="Z234" s="48">
        <v>1103.7901052316445</v>
      </c>
      <c r="AA234" s="20"/>
      <c r="AB234" s="20">
        <f t="shared" si="8"/>
        <v>4070.0394177962057</v>
      </c>
      <c r="AC234" s="20">
        <f t="shared" si="9"/>
        <v>4070.0394177962057</v>
      </c>
      <c r="AD234" s="104">
        <f t="shared" si="7"/>
        <v>4677.7840558352073</v>
      </c>
      <c r="AE234" s="30">
        <f t="shared" si="7"/>
        <v>4677.7840558352073</v>
      </c>
    </row>
    <row r="235" spans="1:31">
      <c r="A235" s="15">
        <v>45231</v>
      </c>
      <c r="B235" s="20"/>
      <c r="C235" s="20">
        <v>293.60413637211201</v>
      </c>
      <c r="D235" s="20">
        <v>293.60413637211201</v>
      </c>
      <c r="E235" s="8">
        <v>314.88827612803675</v>
      </c>
      <c r="F235" s="49">
        <v>314.88827612803675</v>
      </c>
      <c r="G235" s="20"/>
      <c r="H235" s="20">
        <v>449.09938565866787</v>
      </c>
      <c r="I235" s="20">
        <v>449.09938565866787</v>
      </c>
      <c r="J235" s="8">
        <v>429.15149799600016</v>
      </c>
      <c r="K235" s="49">
        <v>429.15149799600016</v>
      </c>
      <c r="L235" s="20"/>
      <c r="M235" s="20">
        <v>249.07052820416826</v>
      </c>
      <c r="N235" s="20">
        <v>249.07052820416826</v>
      </c>
      <c r="O235" s="8">
        <v>311.03713275557629</v>
      </c>
      <c r="P235" s="49">
        <v>311.03713275557629</v>
      </c>
      <c r="Q235" s="20"/>
      <c r="R235" s="20">
        <v>2121.2902850609353</v>
      </c>
      <c r="S235" s="20">
        <v>2121.2902850609353</v>
      </c>
      <c r="T235" s="8">
        <v>2304.814216337611</v>
      </c>
      <c r="U235" s="49">
        <v>2304.814216337611</v>
      </c>
      <c r="V235" s="20"/>
      <c r="W235" s="20">
        <v>898.98301162240932</v>
      </c>
      <c r="X235" s="20">
        <v>898.98301162240932</v>
      </c>
      <c r="Y235" s="26">
        <v>1142.6248607043069</v>
      </c>
      <c r="Z235" s="48">
        <v>1142.6248607043069</v>
      </c>
      <c r="AA235" s="20"/>
      <c r="AB235" s="20">
        <f t="shared" si="8"/>
        <v>4012.0473469182925</v>
      </c>
      <c r="AC235" s="20">
        <f t="shared" si="9"/>
        <v>4012.0473469182925</v>
      </c>
      <c r="AD235" s="104">
        <f t="shared" si="7"/>
        <v>4502.5159839215312</v>
      </c>
      <c r="AE235" s="30">
        <f t="shared" si="7"/>
        <v>4502.5159839215312</v>
      </c>
    </row>
    <row r="236" spans="1:31">
      <c r="A236" s="15">
        <v>45261</v>
      </c>
      <c r="B236" s="20"/>
      <c r="C236" s="20">
        <v>291.45863100649638</v>
      </c>
      <c r="D236" s="20">
        <v>291.45863100649638</v>
      </c>
      <c r="E236" s="8">
        <v>305.64795259105216</v>
      </c>
      <c r="F236" s="49">
        <v>305.64795259105216</v>
      </c>
      <c r="G236" s="20"/>
      <c r="H236" s="20">
        <v>399.54344743366102</v>
      </c>
      <c r="I236" s="20">
        <v>399.54344743366102</v>
      </c>
      <c r="J236" s="8">
        <v>391.16646733469599</v>
      </c>
      <c r="K236" s="49">
        <v>391.16646733469599</v>
      </c>
      <c r="L236" s="20"/>
      <c r="M236" s="20">
        <v>252.2468224805954</v>
      </c>
      <c r="N236" s="20">
        <v>252.2468224805954</v>
      </c>
      <c r="O236" s="8">
        <v>289.07116464291539</v>
      </c>
      <c r="P236" s="49">
        <v>289.07116464291539</v>
      </c>
      <c r="Q236" s="20"/>
      <c r="R236" s="20">
        <v>1661.3797330394054</v>
      </c>
      <c r="S236" s="20">
        <v>1661.3797330394054</v>
      </c>
      <c r="T236" s="8">
        <v>1915.7694137952824</v>
      </c>
      <c r="U236" s="49">
        <v>1915.7694137952824</v>
      </c>
      <c r="V236" s="20"/>
      <c r="W236" s="20">
        <v>773.17018711732942</v>
      </c>
      <c r="X236" s="20">
        <v>773.17018711732942</v>
      </c>
      <c r="Y236" s="26">
        <v>974.75289511225708</v>
      </c>
      <c r="Z236" s="48">
        <v>974.75289511225708</v>
      </c>
      <c r="AA236" s="20"/>
      <c r="AB236" s="20">
        <f t="shared" si="8"/>
        <v>3377.7988210774879</v>
      </c>
      <c r="AC236" s="20">
        <f t="shared" si="9"/>
        <v>3377.7988210774879</v>
      </c>
      <c r="AD236" s="104">
        <f t="shared" si="7"/>
        <v>3876.4078934762033</v>
      </c>
      <c r="AE236" s="30">
        <f t="shared" si="7"/>
        <v>3876.4078934762033</v>
      </c>
    </row>
    <row r="237" spans="1:31">
      <c r="A237" s="15">
        <v>45292</v>
      </c>
      <c r="B237" s="20"/>
      <c r="C237" s="20">
        <v>183.86802962289096</v>
      </c>
      <c r="D237" s="20">
        <v>183.86802962289096</v>
      </c>
      <c r="E237" s="8">
        <v>207.44396192834202</v>
      </c>
      <c r="F237" s="49">
        <v>207.44396192834202</v>
      </c>
      <c r="G237" s="20"/>
      <c r="H237" s="20">
        <v>319.50576212496486</v>
      </c>
      <c r="I237" s="20">
        <v>319.50576212496486</v>
      </c>
      <c r="J237" s="8">
        <v>292.67550425364504</v>
      </c>
      <c r="K237" s="49">
        <v>292.67550425364504</v>
      </c>
      <c r="L237" s="20"/>
      <c r="M237" s="20">
        <v>191.3039805916759</v>
      </c>
      <c r="N237" s="20">
        <v>191.3039805916759</v>
      </c>
      <c r="O237" s="8">
        <v>208.83248085473136</v>
      </c>
      <c r="P237" s="49">
        <v>208.83248085473136</v>
      </c>
      <c r="Q237" s="20"/>
      <c r="R237" s="20">
        <v>1508.3377753008667</v>
      </c>
      <c r="S237" s="20">
        <v>1508.3377753008667</v>
      </c>
      <c r="T237" s="8">
        <v>1849.5129116252429</v>
      </c>
      <c r="U237" s="49">
        <v>1849.5129116252429</v>
      </c>
      <c r="V237" s="20"/>
      <c r="W237" s="20">
        <v>685.43554785364472</v>
      </c>
      <c r="X237" s="20">
        <v>685.43554785364472</v>
      </c>
      <c r="Y237" s="26">
        <v>915.27182079907413</v>
      </c>
      <c r="Z237" s="48">
        <v>915.27182079907413</v>
      </c>
      <c r="AA237" s="20"/>
      <c r="AB237" s="20">
        <f t="shared" si="8"/>
        <v>2888.4510954940433</v>
      </c>
      <c r="AC237" s="20">
        <f t="shared" si="9"/>
        <v>2888.4510954940433</v>
      </c>
      <c r="AD237" s="104">
        <f t="shared" si="7"/>
        <v>3473.7366794610357</v>
      </c>
      <c r="AE237" s="30">
        <f t="shared" si="7"/>
        <v>3473.7366794610357</v>
      </c>
    </row>
    <row r="238" spans="1:31">
      <c r="A238" s="15">
        <v>45323</v>
      </c>
      <c r="B238" s="20"/>
      <c r="C238" s="20">
        <v>237.31452979134622</v>
      </c>
      <c r="D238" s="20">
        <v>237.31452979134622</v>
      </c>
      <c r="E238" s="8">
        <v>265.55261856369248</v>
      </c>
      <c r="F238" s="49">
        <v>265.55261856369248</v>
      </c>
      <c r="G238" s="20"/>
      <c r="H238" s="20">
        <v>386.63116320440446</v>
      </c>
      <c r="I238" s="20">
        <v>386.63116320440446</v>
      </c>
      <c r="J238" s="8">
        <v>350.06145809174694</v>
      </c>
      <c r="K238" s="49">
        <v>350.06145809174694</v>
      </c>
      <c r="L238" s="20"/>
      <c r="M238" s="20">
        <v>210.62702267191855</v>
      </c>
      <c r="N238" s="20">
        <v>210.62702267191855</v>
      </c>
      <c r="O238" s="8">
        <v>255.3064376174961</v>
      </c>
      <c r="P238" s="49">
        <v>255.3064376174961</v>
      </c>
      <c r="Q238" s="20"/>
      <c r="R238" s="20">
        <v>1992.6898729957784</v>
      </c>
      <c r="S238" s="20">
        <v>1992.6898729957784</v>
      </c>
      <c r="T238" s="8">
        <v>2313.1388475233753</v>
      </c>
      <c r="U238" s="49">
        <v>2313.1388475233753</v>
      </c>
      <c r="V238" s="20"/>
      <c r="W238" s="20">
        <v>802.52729892648847</v>
      </c>
      <c r="X238" s="20">
        <v>802.52729892648847</v>
      </c>
      <c r="Y238" s="26">
        <v>1062.6890433955464</v>
      </c>
      <c r="Z238" s="48">
        <v>1062.6890433955464</v>
      </c>
      <c r="AA238" s="20"/>
      <c r="AB238" s="20">
        <f t="shared" si="8"/>
        <v>3629.7898875899364</v>
      </c>
      <c r="AC238" s="20">
        <f t="shared" si="9"/>
        <v>3629.7898875899364</v>
      </c>
      <c r="AD238" s="104">
        <f t="shared" si="7"/>
        <v>4246.7484051918573</v>
      </c>
      <c r="AE238" s="30">
        <f t="shared" si="7"/>
        <v>4246.7484051918573</v>
      </c>
    </row>
    <row r="239" spans="1:31">
      <c r="A239" s="15">
        <v>45352</v>
      </c>
      <c r="B239" s="20"/>
      <c r="C239" s="20">
        <v>273.74049876110183</v>
      </c>
      <c r="D239" s="20">
        <v>273.74049876110183</v>
      </c>
      <c r="E239" s="8">
        <v>308.03718277661449</v>
      </c>
      <c r="F239" s="49">
        <v>308.03718277661449</v>
      </c>
      <c r="G239" s="20"/>
      <c r="H239" s="20">
        <v>446.07611963533617</v>
      </c>
      <c r="I239" s="20">
        <v>446.07611963533617</v>
      </c>
      <c r="J239" s="8">
        <v>393.11645948729517</v>
      </c>
      <c r="K239" s="49">
        <v>393.11645948729517</v>
      </c>
      <c r="L239" s="20"/>
      <c r="M239" s="20">
        <v>262.43493980511352</v>
      </c>
      <c r="N239" s="20">
        <v>262.43493980511352</v>
      </c>
      <c r="O239" s="8">
        <v>275.96158283053802</v>
      </c>
      <c r="P239" s="49">
        <v>275.96158283053802</v>
      </c>
      <c r="Q239" s="20"/>
      <c r="R239" s="20">
        <v>2192.4203591787996</v>
      </c>
      <c r="S239" s="20">
        <v>2192.4203591787996</v>
      </c>
      <c r="T239" s="8">
        <v>2385.1485680487649</v>
      </c>
      <c r="U239" s="49">
        <v>2385.1485680487649</v>
      </c>
      <c r="V239" s="20"/>
      <c r="W239" s="20">
        <v>969.1654469259289</v>
      </c>
      <c r="X239" s="20">
        <v>969.1654469259289</v>
      </c>
      <c r="Y239" s="26">
        <v>1163.4358097289423</v>
      </c>
      <c r="Z239" s="48">
        <v>1163.4358097289423</v>
      </c>
      <c r="AA239" s="20"/>
      <c r="AB239" s="20">
        <f t="shared" si="8"/>
        <v>4143.8373643062805</v>
      </c>
      <c r="AC239" s="20">
        <f t="shared" si="9"/>
        <v>4143.8373643062805</v>
      </c>
      <c r="AD239" s="104">
        <f t="shared" si="7"/>
        <v>4525.6996028721551</v>
      </c>
      <c r="AE239" s="30">
        <f t="shared" si="7"/>
        <v>4525.6996028721551</v>
      </c>
    </row>
    <row r="240" spans="1:31">
      <c r="A240" s="15">
        <v>45383</v>
      </c>
      <c r="B240" s="20"/>
      <c r="C240" s="20">
        <v>251.24207931218319</v>
      </c>
      <c r="D240" s="20">
        <v>251.24207931218319</v>
      </c>
      <c r="E240" s="8">
        <v>284.68745157402878</v>
      </c>
      <c r="F240" s="49">
        <v>284.68745157402878</v>
      </c>
      <c r="G240" s="20"/>
      <c r="H240" s="20">
        <v>399.15273195921316</v>
      </c>
      <c r="I240" s="20">
        <v>399.15273195921316</v>
      </c>
      <c r="J240" s="8">
        <v>360.7897488630328</v>
      </c>
      <c r="K240" s="49">
        <v>360.7897488630328</v>
      </c>
      <c r="L240" s="20"/>
      <c r="M240" s="20">
        <v>252.66205595243559</v>
      </c>
      <c r="N240" s="20">
        <v>252.66205595243559</v>
      </c>
      <c r="O240" s="8">
        <v>271.19936542589954</v>
      </c>
      <c r="P240" s="49">
        <v>271.19936542589954</v>
      </c>
      <c r="Q240" s="20"/>
      <c r="R240" s="20">
        <v>1872.6648789737292</v>
      </c>
      <c r="S240" s="20">
        <v>1872.6648789737292</v>
      </c>
      <c r="T240" s="8">
        <v>2274.939767740485</v>
      </c>
      <c r="U240" s="49">
        <v>2274.939767740485</v>
      </c>
      <c r="V240" s="20"/>
      <c r="W240" s="20">
        <v>820.42968318955093</v>
      </c>
      <c r="X240" s="20">
        <v>820.42968318955093</v>
      </c>
      <c r="Y240" s="26">
        <v>1072.3102093523794</v>
      </c>
      <c r="Z240" s="48">
        <v>1072.3102093523794</v>
      </c>
      <c r="AA240" s="20"/>
      <c r="AB240" s="20">
        <f t="shared" si="8"/>
        <v>3596.1514293871119</v>
      </c>
      <c r="AC240" s="20">
        <f t="shared" si="9"/>
        <v>3596.1514293871119</v>
      </c>
      <c r="AD240" s="104">
        <f t="shared" si="7"/>
        <v>4263.9265429558254</v>
      </c>
      <c r="AE240" s="30">
        <f t="shared" si="7"/>
        <v>4263.9265429558254</v>
      </c>
    </row>
    <row r="241" spans="1:31">
      <c r="A241" s="15">
        <v>45413</v>
      </c>
      <c r="B241" s="20"/>
      <c r="C241" s="20">
        <v>294.5979249256996</v>
      </c>
      <c r="D241" s="20">
        <v>294.5979249256996</v>
      </c>
      <c r="E241" s="8">
        <v>327.36798410841749</v>
      </c>
      <c r="F241" s="49">
        <v>327.36798410841749</v>
      </c>
      <c r="G241" s="20"/>
      <c r="H241" s="20">
        <v>474.55940286313557</v>
      </c>
      <c r="I241" s="20">
        <v>474.55940286313557</v>
      </c>
      <c r="J241" s="8">
        <v>436.83570454853015</v>
      </c>
      <c r="K241" s="49">
        <v>436.83570454853015</v>
      </c>
      <c r="L241" s="20"/>
      <c r="M241" s="20">
        <v>266.92904799790114</v>
      </c>
      <c r="N241" s="20">
        <v>266.92904799790114</v>
      </c>
      <c r="O241" s="8">
        <v>307.31525377754826</v>
      </c>
      <c r="P241" s="49">
        <v>307.31525377754826</v>
      </c>
      <c r="Q241" s="20"/>
      <c r="R241" s="20">
        <v>2288.4627331194588</v>
      </c>
      <c r="S241" s="20">
        <v>2288.4627331194588</v>
      </c>
      <c r="T241" s="8">
        <v>2507.8369207163473</v>
      </c>
      <c r="U241" s="49">
        <v>2507.8369207163473</v>
      </c>
      <c r="V241" s="20"/>
      <c r="W241" s="20">
        <v>957.5614629557723</v>
      </c>
      <c r="X241" s="20">
        <v>957.5614629557723</v>
      </c>
      <c r="Y241" s="26">
        <v>1207.6667489204219</v>
      </c>
      <c r="Z241" s="48">
        <v>1207.6667489204219</v>
      </c>
      <c r="AA241" s="20"/>
      <c r="AB241" s="20">
        <f t="shared" si="8"/>
        <v>4282.1105718619674</v>
      </c>
      <c r="AC241" s="20">
        <f t="shared" si="9"/>
        <v>4282.1105718619674</v>
      </c>
      <c r="AD241" s="104">
        <f t="shared" si="7"/>
        <v>4787.022612071265</v>
      </c>
      <c r="AE241" s="30">
        <f t="shared" si="7"/>
        <v>4787.022612071265</v>
      </c>
    </row>
    <row r="242" spans="1:31">
      <c r="A242" s="15">
        <v>45444</v>
      </c>
      <c r="B242" s="20"/>
      <c r="C242" s="20">
        <v>288.09891743646898</v>
      </c>
      <c r="D242" s="20">
        <v>288.09891743646898</v>
      </c>
      <c r="E242" s="8">
        <v>316.2383879655664</v>
      </c>
      <c r="F242" s="49">
        <v>316.2383879655664</v>
      </c>
      <c r="G242" s="20"/>
      <c r="H242" s="20">
        <v>445.11617382814842</v>
      </c>
      <c r="I242" s="20">
        <v>445.11617382814842</v>
      </c>
      <c r="J242" s="8">
        <v>424.164050817977</v>
      </c>
      <c r="K242" s="49">
        <v>424.164050817977</v>
      </c>
      <c r="L242" s="20"/>
      <c r="M242" s="20">
        <v>270.07923207508873</v>
      </c>
      <c r="N242" s="20">
        <v>270.07923207508873</v>
      </c>
      <c r="O242" s="8">
        <v>305.20012590824001</v>
      </c>
      <c r="P242" s="49">
        <v>305.20012590824001</v>
      </c>
      <c r="Q242" s="20"/>
      <c r="R242" s="20">
        <v>2112.2225271070347</v>
      </c>
      <c r="S242" s="20">
        <v>2112.2225271070347</v>
      </c>
      <c r="T242" s="8">
        <v>2297.4944185324939</v>
      </c>
      <c r="U242" s="49">
        <v>2297.4944185324939</v>
      </c>
      <c r="V242" s="20"/>
      <c r="W242" s="20">
        <v>908.12495584751048</v>
      </c>
      <c r="X242" s="20">
        <v>908.12495584751048</v>
      </c>
      <c r="Y242" s="26">
        <v>1129.4760925079718</v>
      </c>
      <c r="Z242" s="48">
        <v>1129.4760925079718</v>
      </c>
      <c r="AA242" s="20"/>
      <c r="AB242" s="20">
        <f t="shared" si="8"/>
        <v>4023.6418062942516</v>
      </c>
      <c r="AC242" s="20">
        <f t="shared" si="9"/>
        <v>4023.6418062942516</v>
      </c>
      <c r="AD242" s="104">
        <f t="shared" si="7"/>
        <v>4472.573075732249</v>
      </c>
      <c r="AE242" s="30">
        <f t="shared" si="7"/>
        <v>4472.573075732249</v>
      </c>
    </row>
    <row r="243" spans="1:31">
      <c r="A243" s="103">
        <v>45504</v>
      </c>
      <c r="C243" s="20">
        <v>334.47462390631512</v>
      </c>
      <c r="D243" s="20">
        <v>334.47462390631512</v>
      </c>
      <c r="E243" s="8">
        <v>354.76047200045144</v>
      </c>
      <c r="F243" s="49">
        <v>354.76047200045144</v>
      </c>
      <c r="H243" s="20">
        <v>518.23355973772686</v>
      </c>
      <c r="I243" s="20">
        <v>518.23355973772686</v>
      </c>
      <c r="J243" s="8">
        <v>412.38788385907264</v>
      </c>
      <c r="K243" s="49">
        <v>412.38788385907264</v>
      </c>
      <c r="M243" s="20">
        <v>295.52526328594143</v>
      </c>
      <c r="N243" s="20">
        <v>295.52526328594143</v>
      </c>
      <c r="O243" s="8">
        <v>308.8749341006224</v>
      </c>
      <c r="P243" s="49">
        <v>308.8749341006224</v>
      </c>
      <c r="R243" s="20">
        <v>2246.947760032378</v>
      </c>
      <c r="S243" s="20">
        <v>2246.947760032378</v>
      </c>
      <c r="T243" s="8">
        <v>2387.5493461466694</v>
      </c>
      <c r="U243" s="49">
        <v>2387.5493461466694</v>
      </c>
      <c r="W243" s="105">
        <v>1012.9408827282967</v>
      </c>
      <c r="X243" s="105">
        <v>1012.9408827282967</v>
      </c>
      <c r="Y243" s="26">
        <v>1181.9532343274716</v>
      </c>
      <c r="Z243" s="48">
        <v>1181.9532343274716</v>
      </c>
      <c r="AB243" s="20">
        <f t="shared" ref="AB243:AB254" si="10">C243+H243+M243+R243+W243</f>
        <v>4408.122089690658</v>
      </c>
      <c r="AC243" s="20">
        <f t="shared" ref="AC243:AC254" si="11">D243+I243+N243+S243+X243</f>
        <v>4408.122089690658</v>
      </c>
      <c r="AD243" s="104">
        <f t="shared" si="7"/>
        <v>4645.5258704342878</v>
      </c>
      <c r="AE243" s="30">
        <f t="shared" si="7"/>
        <v>4645.5258704342878</v>
      </c>
    </row>
    <row r="244" spans="1:31">
      <c r="A244" s="103">
        <v>45535</v>
      </c>
      <c r="C244" s="20">
        <v>313.55638949393961</v>
      </c>
      <c r="D244" s="20">
        <v>313.55638949393961</v>
      </c>
      <c r="E244" s="8">
        <v>337.37151338229353</v>
      </c>
      <c r="F244" s="49">
        <v>337.37151338229353</v>
      </c>
      <c r="H244" s="20">
        <v>478.68664909788703</v>
      </c>
      <c r="I244" s="20">
        <v>478.68664909788703</v>
      </c>
      <c r="J244" s="8">
        <v>375.46150039107556</v>
      </c>
      <c r="K244" s="49">
        <v>375.46150039107556</v>
      </c>
      <c r="M244" s="20">
        <v>254.35448974958192</v>
      </c>
      <c r="N244" s="20">
        <v>254.35448974958192</v>
      </c>
      <c r="O244" s="8">
        <v>329.71749895850587</v>
      </c>
      <c r="P244" s="49">
        <v>329.71749895850587</v>
      </c>
      <c r="R244" s="20">
        <v>2243.8092473639035</v>
      </c>
      <c r="S244" s="20">
        <v>2243.8092473639035</v>
      </c>
      <c r="T244" s="8">
        <v>2453.1938398363113</v>
      </c>
      <c r="U244" s="49">
        <v>2453.1938398363113</v>
      </c>
      <c r="W244" s="105">
        <v>921.10403444392955</v>
      </c>
      <c r="X244" s="105">
        <v>921.10403444392955</v>
      </c>
      <c r="Y244" s="26">
        <v>1169.4619094269931</v>
      </c>
      <c r="Z244" s="48">
        <v>1169.4619094269931</v>
      </c>
      <c r="AB244" s="20">
        <f t="shared" si="10"/>
        <v>4211.5108101492415</v>
      </c>
      <c r="AC244" s="20">
        <f t="shared" si="11"/>
        <v>4211.5108101492415</v>
      </c>
      <c r="AD244" s="104">
        <f t="shared" si="7"/>
        <v>4665.2062619951794</v>
      </c>
      <c r="AE244" s="30">
        <f t="shared" si="7"/>
        <v>4665.2062619951794</v>
      </c>
    </row>
    <row r="245" spans="1:31">
      <c r="A245" s="103">
        <v>45565</v>
      </c>
      <c r="C245" s="20">
        <v>307.9747404124339</v>
      </c>
      <c r="D245" s="20">
        <v>307.9747404124339</v>
      </c>
      <c r="E245" s="8">
        <v>339.1525984786241</v>
      </c>
      <c r="F245" s="49">
        <v>339.1525984786241</v>
      </c>
      <c r="H245" s="20">
        <v>483.3465277800446</v>
      </c>
      <c r="I245" s="20">
        <v>483.3465277800446</v>
      </c>
      <c r="J245" s="8">
        <v>487.6408001604114</v>
      </c>
      <c r="K245" s="49">
        <v>487.6408001604114</v>
      </c>
      <c r="M245" s="20">
        <v>267.02510238756008</v>
      </c>
      <c r="N245" s="20">
        <v>267.02510238756008</v>
      </c>
      <c r="O245" s="8">
        <v>312.64474224345821</v>
      </c>
      <c r="P245" s="49">
        <v>312.64474224345821</v>
      </c>
      <c r="R245" s="20">
        <v>2192.4414774763677</v>
      </c>
      <c r="S245" s="20">
        <v>2192.4414774763677</v>
      </c>
      <c r="T245" s="8">
        <v>2319.238634967599</v>
      </c>
      <c r="U245" s="49">
        <v>2319.238634967599</v>
      </c>
      <c r="W245" s="105">
        <v>942.77191130344056</v>
      </c>
      <c r="X245" s="105">
        <v>942.77191130344056</v>
      </c>
      <c r="Y245" s="26">
        <v>1133.0920981587813</v>
      </c>
      <c r="Z245" s="48">
        <v>1133.0920981587813</v>
      </c>
      <c r="AB245" s="20">
        <f t="shared" si="10"/>
        <v>4193.5597593598468</v>
      </c>
      <c r="AC245" s="20">
        <f t="shared" si="11"/>
        <v>4193.5597593598468</v>
      </c>
      <c r="AD245" s="104">
        <f t="shared" si="7"/>
        <v>4591.7688740088743</v>
      </c>
      <c r="AE245" s="30">
        <f t="shared" si="7"/>
        <v>4591.7688740088743</v>
      </c>
    </row>
    <row r="246" spans="1:31">
      <c r="A246" s="103">
        <v>45596</v>
      </c>
      <c r="C246" s="20">
        <v>312.70336876071616</v>
      </c>
      <c r="D246" s="20">
        <v>312.70336876071616</v>
      </c>
      <c r="E246" s="8">
        <v>336.54038796824221</v>
      </c>
      <c r="F246" s="49">
        <v>336.54038796824221</v>
      </c>
      <c r="H246" s="20">
        <v>471.29613845761082</v>
      </c>
      <c r="I246" s="20">
        <v>471.29613845761082</v>
      </c>
      <c r="J246" s="8">
        <v>447.04178739820998</v>
      </c>
      <c r="K246" s="49">
        <v>447.04178739820998</v>
      </c>
      <c r="M246" s="20">
        <v>271.40072521036234</v>
      </c>
      <c r="N246" s="20">
        <v>271.40072521036234</v>
      </c>
      <c r="O246" s="8">
        <v>305.69527608374273</v>
      </c>
      <c r="P246" s="49">
        <v>305.69527608374273</v>
      </c>
      <c r="R246" s="20">
        <v>2105.6057974105252</v>
      </c>
      <c r="S246" s="20">
        <v>2105.6057974105252</v>
      </c>
      <c r="T246" s="8">
        <v>2494.914345192888</v>
      </c>
      <c r="U246" s="49">
        <v>2494.914345192888</v>
      </c>
      <c r="W246" s="105">
        <v>897.69605002123626</v>
      </c>
      <c r="X246" s="105">
        <v>897.69605002123626</v>
      </c>
      <c r="Y246" s="26">
        <v>1107.8025498523489</v>
      </c>
      <c r="Z246" s="48">
        <v>1107.8025498523489</v>
      </c>
      <c r="AB246" s="20">
        <f t="shared" si="10"/>
        <v>4058.7020798604508</v>
      </c>
      <c r="AC246" s="20">
        <f t="shared" si="11"/>
        <v>4058.7020798604508</v>
      </c>
      <c r="AD246" s="104">
        <f t="shared" si="7"/>
        <v>4691.9943464954322</v>
      </c>
      <c r="AE246" s="30">
        <f t="shared" si="7"/>
        <v>4691.9943464954322</v>
      </c>
    </row>
    <row r="247" spans="1:31">
      <c r="A247" s="103">
        <v>45626</v>
      </c>
      <c r="C247" s="20">
        <v>293.60413329520122</v>
      </c>
      <c r="D247" s="20">
        <v>293.60413329520122</v>
      </c>
      <c r="E247" s="8">
        <v>315.10878213996773</v>
      </c>
      <c r="F247" s="49">
        <v>315.10878213996773</v>
      </c>
      <c r="H247" s="20">
        <v>449.10722787705396</v>
      </c>
      <c r="I247" s="20">
        <v>449.10722787705396</v>
      </c>
      <c r="J247" s="8">
        <v>429.15149799600016</v>
      </c>
      <c r="K247" s="49">
        <v>429.15149799600016</v>
      </c>
      <c r="M247" s="20">
        <v>249.07052820416826</v>
      </c>
      <c r="N247" s="20">
        <v>249.07052820416826</v>
      </c>
      <c r="O247" s="8">
        <v>311.7123706458143</v>
      </c>
      <c r="P247" s="49">
        <v>311.7123706458143</v>
      </c>
      <c r="R247" s="20">
        <v>2106.4778979510775</v>
      </c>
      <c r="S247" s="20">
        <v>2106.4778979510775</v>
      </c>
      <c r="T247" s="8">
        <v>2307.1246076786592</v>
      </c>
      <c r="U247" s="49">
        <v>2307.1246076786592</v>
      </c>
      <c r="W247" s="105">
        <v>898.47170997577132</v>
      </c>
      <c r="X247" s="105">
        <v>898.47170997577132</v>
      </c>
      <c r="Y247" s="26">
        <v>1143.7721768477847</v>
      </c>
      <c r="Z247" s="48">
        <v>1143.7721768477847</v>
      </c>
      <c r="AB247" s="20">
        <f t="shared" si="10"/>
        <v>3996.7314973032721</v>
      </c>
      <c r="AC247" s="20">
        <f t="shared" si="11"/>
        <v>3996.7314973032721</v>
      </c>
      <c r="AD247" s="104">
        <f t="shared" si="7"/>
        <v>4506.8694353082265</v>
      </c>
      <c r="AE247" s="30">
        <f t="shared" si="7"/>
        <v>4506.8694353082265</v>
      </c>
    </row>
    <row r="248" spans="1:31">
      <c r="A248" s="103">
        <v>45657</v>
      </c>
      <c r="C248" s="20">
        <v>291.45862834839681</v>
      </c>
      <c r="D248" s="20">
        <v>291.45862834839681</v>
      </c>
      <c r="E248" s="8">
        <v>305.59738018115377</v>
      </c>
      <c r="F248" s="49">
        <v>305.59738018115377</v>
      </c>
      <c r="H248" s="20">
        <v>399.55120134220999</v>
      </c>
      <c r="I248" s="20">
        <v>399.55120134220999</v>
      </c>
      <c r="J248" s="8">
        <v>391.16646733469599</v>
      </c>
      <c r="K248" s="49">
        <v>391.16646733469599</v>
      </c>
      <c r="M248" s="20">
        <v>252.2468224805954</v>
      </c>
      <c r="N248" s="20">
        <v>252.2468224805954</v>
      </c>
      <c r="O248" s="8">
        <v>289.09384942626122</v>
      </c>
      <c r="P248" s="49">
        <v>289.09384942626122</v>
      </c>
      <c r="R248" s="20">
        <v>1644.5476075304018</v>
      </c>
      <c r="S248" s="20">
        <v>1644.5476075304018</v>
      </c>
      <c r="T248" s="8">
        <v>1915.2725086081705</v>
      </c>
      <c r="U248" s="49">
        <v>1915.2725086081705</v>
      </c>
      <c r="W248" s="105">
        <v>772.66604837034345</v>
      </c>
      <c r="X248" s="105">
        <v>772.66604837034345</v>
      </c>
      <c r="Y248" s="26">
        <v>974.4822460524058</v>
      </c>
      <c r="Z248" s="48">
        <v>974.4822460524058</v>
      </c>
      <c r="AB248" s="20">
        <f t="shared" si="10"/>
        <v>3360.4703080719473</v>
      </c>
      <c r="AC248" s="20">
        <f t="shared" si="11"/>
        <v>3360.4703080719473</v>
      </c>
      <c r="AD248" s="104">
        <f t="shared" si="7"/>
        <v>3875.6124516026875</v>
      </c>
      <c r="AE248" s="30">
        <f t="shared" si="7"/>
        <v>3875.6124516026875</v>
      </c>
    </row>
    <row r="249" spans="1:31">
      <c r="A249" s="103">
        <v>45688</v>
      </c>
      <c r="C249" s="20">
        <v>183.86802732659626</v>
      </c>
      <c r="D249" s="20">
        <v>183.86802732659626</v>
      </c>
      <c r="E249" s="8">
        <v>207.38846907695552</v>
      </c>
      <c r="F249" s="49">
        <v>207.38846907695552</v>
      </c>
      <c r="H249" s="20">
        <v>319.51342881639818</v>
      </c>
      <c r="I249" s="20">
        <v>319.51342881639818</v>
      </c>
      <c r="J249" s="8">
        <v>292.67550425364504</v>
      </c>
      <c r="K249" s="49">
        <v>292.67550425364504</v>
      </c>
      <c r="M249" s="20">
        <v>191.3039805916759</v>
      </c>
      <c r="N249" s="20">
        <v>191.3039805916759</v>
      </c>
      <c r="O249" s="8">
        <v>208.38712028980495</v>
      </c>
      <c r="P249" s="49">
        <v>208.38712028980495</v>
      </c>
      <c r="R249" s="20">
        <v>1491.1294818118199</v>
      </c>
      <c r="S249" s="20">
        <v>1491.1294818118199</v>
      </c>
      <c r="T249" s="8">
        <v>1848.9614907629182</v>
      </c>
      <c r="U249" s="49">
        <v>1848.9614907629182</v>
      </c>
      <c r="W249" s="105">
        <v>684.9384671620345</v>
      </c>
      <c r="X249" s="105">
        <v>684.9384671620345</v>
      </c>
      <c r="Y249" s="26">
        <v>914.97568114078706</v>
      </c>
      <c r="Z249" s="48">
        <v>914.97568114078706</v>
      </c>
      <c r="AB249" s="20">
        <f t="shared" si="10"/>
        <v>2870.753385708525</v>
      </c>
      <c r="AC249" s="20">
        <f t="shared" si="11"/>
        <v>2870.753385708525</v>
      </c>
      <c r="AD249" s="104">
        <f t="shared" si="7"/>
        <v>3472.3882655241105</v>
      </c>
      <c r="AE249" s="30">
        <f t="shared" si="7"/>
        <v>3472.3882655241105</v>
      </c>
    </row>
    <row r="250" spans="1:31">
      <c r="A250" s="103">
        <v>45716</v>
      </c>
      <c r="C250" s="20">
        <v>237.3145278076081</v>
      </c>
      <c r="D250" s="20">
        <v>237.3145278076081</v>
      </c>
      <c r="E250" s="8">
        <v>265.67356395884008</v>
      </c>
      <c r="F250" s="49">
        <v>265.67356395884008</v>
      </c>
      <c r="H250" s="20">
        <v>386.63874364636484</v>
      </c>
      <c r="I250" s="20">
        <v>386.63874364636484</v>
      </c>
      <c r="J250" s="8">
        <v>350.06145809174694</v>
      </c>
      <c r="K250" s="49">
        <v>350.06145809174694</v>
      </c>
      <c r="M250" s="20">
        <v>210.62702267191855</v>
      </c>
      <c r="N250" s="20">
        <v>210.62702267191855</v>
      </c>
      <c r="O250" s="8">
        <v>255.09450202736562</v>
      </c>
      <c r="P250" s="49">
        <v>255.09450202736562</v>
      </c>
      <c r="R250" s="20">
        <v>1975.798794374422</v>
      </c>
      <c r="S250" s="20">
        <v>1975.798794374422</v>
      </c>
      <c r="T250" s="8">
        <v>2314.4018579482768</v>
      </c>
      <c r="U250" s="49">
        <v>2314.4018579482768</v>
      </c>
      <c r="W250" s="105">
        <v>802.03718111659759</v>
      </c>
      <c r="X250" s="105">
        <v>802.03718111659759</v>
      </c>
      <c r="Y250" s="26">
        <v>1063.3162346736635</v>
      </c>
      <c r="Z250" s="48">
        <v>1063.3162346736635</v>
      </c>
      <c r="AB250" s="20">
        <f t="shared" si="10"/>
        <v>3612.4162696169114</v>
      </c>
      <c r="AC250" s="20">
        <f t="shared" si="11"/>
        <v>3612.4162696169114</v>
      </c>
      <c r="AD250" s="104">
        <f t="shared" si="7"/>
        <v>4248.5476166998924</v>
      </c>
      <c r="AE250" s="30">
        <f t="shared" si="7"/>
        <v>4248.5476166998924</v>
      </c>
    </row>
    <row r="251" spans="1:31">
      <c r="A251" s="103">
        <v>45747</v>
      </c>
      <c r="C251" s="20">
        <v>273.74049704737826</v>
      </c>
      <c r="D251" s="20">
        <v>273.74049704737826</v>
      </c>
      <c r="E251" s="8">
        <v>308.40728679954998</v>
      </c>
      <c r="F251" s="49">
        <v>308.40728679954998</v>
      </c>
      <c r="H251" s="20">
        <v>446.08361474553379</v>
      </c>
      <c r="I251" s="20">
        <v>446.08361474553379</v>
      </c>
      <c r="J251" s="8">
        <v>393.11645948729517</v>
      </c>
      <c r="K251" s="49">
        <v>393.11645948729517</v>
      </c>
      <c r="M251" s="20">
        <v>262.43493980511352</v>
      </c>
      <c r="N251" s="20">
        <v>262.43493980511352</v>
      </c>
      <c r="O251" s="8">
        <v>276.32554656766928</v>
      </c>
      <c r="P251" s="49">
        <v>276.32554656766928</v>
      </c>
      <c r="R251" s="20">
        <v>2175.9970361626624</v>
      </c>
      <c r="S251" s="20">
        <v>2175.9970361626624</v>
      </c>
      <c r="T251" s="8">
        <v>2389.0033805910548</v>
      </c>
      <c r="U251" s="49">
        <v>2389.0033805910548</v>
      </c>
      <c r="W251" s="105">
        <v>968.6821934900795</v>
      </c>
      <c r="X251" s="105">
        <v>968.6821934900795</v>
      </c>
      <c r="Y251" s="26">
        <v>1165.3667803105127</v>
      </c>
      <c r="Z251" s="48">
        <v>1165.3667803105127</v>
      </c>
      <c r="AB251" s="20">
        <f t="shared" si="10"/>
        <v>4126.9382812507674</v>
      </c>
      <c r="AC251" s="20">
        <f t="shared" si="11"/>
        <v>4126.9382812507674</v>
      </c>
      <c r="AD251" s="104">
        <f t="shared" si="7"/>
        <v>4532.2194537560817</v>
      </c>
      <c r="AE251" s="30">
        <f t="shared" si="7"/>
        <v>4532.2194537560817</v>
      </c>
    </row>
    <row r="252" spans="1:31">
      <c r="A252" s="103">
        <v>45777</v>
      </c>
      <c r="C252" s="20">
        <v>251.2420778317215</v>
      </c>
      <c r="D252" s="20">
        <v>251.2420778317215</v>
      </c>
      <c r="E252" s="8">
        <v>285.29382053951508</v>
      </c>
      <c r="F252" s="49">
        <v>285.29382053951508</v>
      </c>
      <c r="H252" s="20">
        <v>399.16014275917576</v>
      </c>
      <c r="I252" s="20">
        <v>399.16014275917576</v>
      </c>
      <c r="J252" s="8">
        <v>360.7897488630328</v>
      </c>
      <c r="K252" s="49">
        <v>360.7897488630328</v>
      </c>
      <c r="M252" s="20">
        <v>252.66205595243559</v>
      </c>
      <c r="N252" s="20">
        <v>252.66205595243559</v>
      </c>
      <c r="O252" s="8">
        <v>272.1022597974366</v>
      </c>
      <c r="P252" s="49">
        <v>272.1022597974366</v>
      </c>
      <c r="R252" s="20">
        <v>1856.5020700720029</v>
      </c>
      <c r="S252" s="20">
        <v>1856.5020700720029</v>
      </c>
      <c r="T252" s="8">
        <v>2281.2356694839605</v>
      </c>
      <c r="U252" s="49">
        <v>2281.2356694839605</v>
      </c>
      <c r="W252" s="105">
        <v>819.95319652743501</v>
      </c>
      <c r="X252" s="105">
        <v>819.95319652743501</v>
      </c>
      <c r="Y252" s="26">
        <v>1075.4774926358361</v>
      </c>
      <c r="Z252" s="48">
        <v>1075.4774926358361</v>
      </c>
      <c r="AB252" s="20">
        <f t="shared" si="10"/>
        <v>3579.5195431427705</v>
      </c>
      <c r="AC252" s="20">
        <f t="shared" si="11"/>
        <v>3579.5195431427705</v>
      </c>
      <c r="AD252" s="104">
        <f t="shared" si="7"/>
        <v>4274.8989913197811</v>
      </c>
      <c r="AE252" s="30">
        <f t="shared" si="7"/>
        <v>4274.8989913197811</v>
      </c>
    </row>
    <row r="253" spans="1:31">
      <c r="A253" s="103">
        <v>45808</v>
      </c>
      <c r="C253" s="20">
        <v>294.59792364674894</v>
      </c>
      <c r="D253" s="20">
        <v>294.59792364674894</v>
      </c>
      <c r="E253" s="8">
        <v>328.04173358223682</v>
      </c>
      <c r="F253" s="49">
        <v>328.04173358223682</v>
      </c>
      <c r="H253" s="20">
        <v>474.56673027618797</v>
      </c>
      <c r="I253" s="20">
        <v>474.56673027618797</v>
      </c>
      <c r="J253" s="8">
        <v>436.83570454853015</v>
      </c>
      <c r="K253" s="49">
        <v>436.83570454853015</v>
      </c>
      <c r="M253" s="20">
        <v>266.92904799790114</v>
      </c>
      <c r="N253" s="20">
        <v>266.92904799790114</v>
      </c>
      <c r="O253" s="8">
        <v>308.30467735803137</v>
      </c>
      <c r="P253" s="49">
        <v>308.30467735803137</v>
      </c>
      <c r="R253" s="20">
        <v>2271.5207384414603</v>
      </c>
      <c r="S253" s="20">
        <v>2271.5207384414603</v>
      </c>
      <c r="T253" s="8">
        <v>2514.8250730379436</v>
      </c>
      <c r="U253" s="49">
        <v>2514.8250730379436</v>
      </c>
      <c r="W253" s="105">
        <v>957.09165067119989</v>
      </c>
      <c r="X253" s="105">
        <v>957.09165067119989</v>
      </c>
      <c r="Y253" s="26">
        <v>1211.186766090945</v>
      </c>
      <c r="Z253" s="48">
        <v>1211.186766090945</v>
      </c>
      <c r="AB253" s="20">
        <f t="shared" si="10"/>
        <v>4264.7060910334985</v>
      </c>
      <c r="AC253" s="20">
        <f t="shared" si="11"/>
        <v>4264.7060910334985</v>
      </c>
      <c r="AD253" s="104">
        <f t="shared" si="7"/>
        <v>4799.1939546176864</v>
      </c>
      <c r="AE253" s="30">
        <f t="shared" si="7"/>
        <v>4799.1939546176864</v>
      </c>
    </row>
    <row r="254" spans="1:31">
      <c r="A254" s="109">
        <v>45838</v>
      </c>
      <c r="C254" s="20">
        <v>288.09891633160123</v>
      </c>
      <c r="D254" s="20">
        <v>288.09891633160123</v>
      </c>
      <c r="E254" s="8">
        <v>316.76620978230409</v>
      </c>
      <c r="F254" s="49">
        <v>316.76620978230409</v>
      </c>
      <c r="H254" s="20">
        <v>445.12341877650971</v>
      </c>
      <c r="I254" s="20">
        <v>445.12341877650971</v>
      </c>
      <c r="J254" s="8">
        <v>424.164050817977</v>
      </c>
      <c r="K254" s="49">
        <v>424.164050817977</v>
      </c>
      <c r="M254" s="20">
        <v>270.07923207508873</v>
      </c>
      <c r="N254" s="20">
        <v>270.07923207508873</v>
      </c>
      <c r="O254" s="8">
        <v>305.96646225192484</v>
      </c>
      <c r="P254" s="49">
        <v>305.96646225192484</v>
      </c>
      <c r="R254" s="20">
        <v>2093.1778995730037</v>
      </c>
      <c r="S254" s="20">
        <v>2093.1778995730037</v>
      </c>
      <c r="T254" s="8">
        <v>2302.9737285741303</v>
      </c>
      <c r="U254" s="49">
        <v>2302.9737285741303</v>
      </c>
      <c r="W254" s="105">
        <v>907.66172279388388</v>
      </c>
      <c r="X254" s="105">
        <v>907.66172279388388</v>
      </c>
      <c r="Y254" s="26">
        <v>1132.2328492782983</v>
      </c>
      <c r="Z254" s="48">
        <v>1132.2328492782983</v>
      </c>
      <c r="AB254" s="20">
        <f t="shared" si="10"/>
        <v>4004.1411895500869</v>
      </c>
      <c r="AC254" s="20">
        <f t="shared" si="11"/>
        <v>4004.1411895500869</v>
      </c>
      <c r="AD254" s="104">
        <f t="shared" si="7"/>
        <v>4482.1033007046344</v>
      </c>
      <c r="AE254" s="30">
        <f t="shared" si="7"/>
        <v>4482.1033007046344</v>
      </c>
    </row>
    <row r="255" spans="1:31">
      <c r="A255" s="103">
        <v>45869</v>
      </c>
      <c r="E255" s="8">
        <v>355.1329422164996</v>
      </c>
      <c r="F255" s="49">
        <v>355.1329422164996</v>
      </c>
      <c r="J255" s="8">
        <v>412.38788385907264</v>
      </c>
      <c r="K255" s="49">
        <v>412.38788385907264</v>
      </c>
      <c r="O255" s="8">
        <v>309.57177346468001</v>
      </c>
      <c r="P255" s="49">
        <v>309.57177346468001</v>
      </c>
      <c r="T255" s="8">
        <v>2391.4063932242989</v>
      </c>
      <c r="U255" s="49">
        <v>2391.4063932242989</v>
      </c>
      <c r="Y255" s="26">
        <v>1183.897418117964</v>
      </c>
      <c r="Z255" s="48">
        <v>1183.897418117964</v>
      </c>
      <c r="AD255" s="104">
        <f t="shared" si="7"/>
        <v>4652.3964108825148</v>
      </c>
      <c r="AE255" s="30">
        <f t="shared" si="7"/>
        <v>4652.3964108825148</v>
      </c>
    </row>
    <row r="256" spans="1:31">
      <c r="A256" s="103">
        <v>45900</v>
      </c>
      <c r="E256" s="8">
        <v>337.8294220649916</v>
      </c>
      <c r="F256" s="49">
        <v>337.8294220649916</v>
      </c>
      <c r="J256" s="8">
        <v>375.46150039107556</v>
      </c>
      <c r="K256" s="49">
        <v>375.46150039107556</v>
      </c>
      <c r="O256" s="8">
        <v>330.56654589494963</v>
      </c>
      <c r="P256" s="49">
        <v>330.56654589494963</v>
      </c>
      <c r="T256" s="8">
        <v>2457.9376923749369</v>
      </c>
      <c r="U256" s="49">
        <v>2457.9376923749369</v>
      </c>
      <c r="Y256" s="8">
        <v>1171.853277314337</v>
      </c>
      <c r="Z256" s="49">
        <v>1171.853277314337</v>
      </c>
      <c r="AD256" s="104">
        <f t="shared" si="7"/>
        <v>4673.6484380402908</v>
      </c>
      <c r="AE256" s="30">
        <f t="shared" si="7"/>
        <v>4673.6484380402908</v>
      </c>
    </row>
    <row r="257" spans="1:31">
      <c r="A257" s="103">
        <v>45930</v>
      </c>
      <c r="E257" s="8">
        <v>340.03425407822641</v>
      </c>
      <c r="F257" s="49">
        <v>340.03425407822641</v>
      </c>
      <c r="J257" s="8">
        <v>487.6408001604114</v>
      </c>
      <c r="K257" s="49">
        <v>487.6408001604114</v>
      </c>
      <c r="O257" s="8">
        <v>313.91865254830554</v>
      </c>
      <c r="P257" s="49">
        <v>313.91865254830554</v>
      </c>
      <c r="T257" s="8">
        <v>2328.3802735601162</v>
      </c>
      <c r="U257" s="49">
        <v>2328.3802735601162</v>
      </c>
      <c r="Y257" s="8">
        <v>1137.7006042757387</v>
      </c>
      <c r="Z257" s="49">
        <v>1137.7006042757387</v>
      </c>
      <c r="AD257" s="104">
        <f t="shared" si="7"/>
        <v>4607.6745846227977</v>
      </c>
      <c r="AE257" s="30">
        <f t="shared" si="7"/>
        <v>4607.6745846227977</v>
      </c>
    </row>
    <row r="258" spans="1:31">
      <c r="A258" s="103">
        <v>45961</v>
      </c>
      <c r="E258" s="8">
        <v>338.0500556508548</v>
      </c>
      <c r="F258" s="49">
        <v>338.0500556508548</v>
      </c>
      <c r="J258" s="8">
        <v>447.04178739820998</v>
      </c>
      <c r="K258" s="49">
        <v>447.04178739820998</v>
      </c>
      <c r="O258" s="8">
        <v>307.50147699207326</v>
      </c>
      <c r="P258" s="49">
        <v>307.50147699207326</v>
      </c>
      <c r="T258" s="8">
        <v>2510.5636308483595</v>
      </c>
      <c r="U258" s="49">
        <v>2510.5636308483595</v>
      </c>
      <c r="Y258" s="8">
        <v>1115.6968610887973</v>
      </c>
      <c r="Z258" s="49">
        <v>1115.6968610887973</v>
      </c>
      <c r="AD258" s="104">
        <f t="shared" si="7"/>
        <v>4718.8538119782943</v>
      </c>
      <c r="AE258" s="30">
        <f t="shared" si="7"/>
        <v>4718.8538119782943</v>
      </c>
    </row>
    <row r="259" spans="1:31">
      <c r="A259" s="103">
        <v>45991</v>
      </c>
      <c r="E259" s="8">
        <v>317.18262643066413</v>
      </c>
      <c r="F259" s="49">
        <v>317.18262643066413</v>
      </c>
      <c r="J259" s="8">
        <v>429.15149799600016</v>
      </c>
      <c r="K259" s="49">
        <v>429.15149799600016</v>
      </c>
      <c r="O259" s="8">
        <v>314.23100280284291</v>
      </c>
      <c r="P259" s="49">
        <v>314.23100280284291</v>
      </c>
      <c r="T259" s="8">
        <v>2328.6309630396945</v>
      </c>
      <c r="U259" s="49">
        <v>2328.6309630396945</v>
      </c>
      <c r="Y259" s="8">
        <v>1154.6183116311231</v>
      </c>
      <c r="Z259" s="49">
        <v>1154.6183116311231</v>
      </c>
      <c r="AD259" s="104">
        <f t="shared" si="7"/>
        <v>4543.8144019003248</v>
      </c>
      <c r="AE259" s="30">
        <f t="shared" si="7"/>
        <v>4543.8144019003248</v>
      </c>
    </row>
    <row r="260" spans="1:31">
      <c r="A260" s="103">
        <v>46022</v>
      </c>
      <c r="E260" s="8">
        <v>307.98571304011068</v>
      </c>
      <c r="F260" s="49">
        <v>307.98571304011068</v>
      </c>
      <c r="J260" s="8">
        <v>391.16646733469599</v>
      </c>
      <c r="K260" s="49">
        <v>391.16646733469599</v>
      </c>
      <c r="O260" s="8">
        <v>292.20310934734181</v>
      </c>
      <c r="P260" s="49">
        <v>292.20310934734181</v>
      </c>
      <c r="T260" s="8">
        <v>1940.0405083934809</v>
      </c>
      <c r="U260" s="49">
        <v>1940.0405083934809</v>
      </c>
      <c r="Y260" s="8">
        <v>986.97387987857587</v>
      </c>
      <c r="Z260" s="49">
        <v>986.97387987857587</v>
      </c>
      <c r="AD260" s="104">
        <f t="shared" si="7"/>
        <v>3918.3696779942047</v>
      </c>
      <c r="AE260" s="30">
        <f t="shared" si="7"/>
        <v>3918.3696779942047</v>
      </c>
    </row>
    <row r="261" spans="1:31">
      <c r="A261" s="103">
        <v>46053</v>
      </c>
      <c r="E261" s="8">
        <v>209.87404747116221</v>
      </c>
      <c r="F261" s="49">
        <v>209.87404747116221</v>
      </c>
      <c r="J261" s="8">
        <v>292.67550425364504</v>
      </c>
      <c r="K261" s="49">
        <v>292.67550425364504</v>
      </c>
      <c r="O261" s="8">
        <v>211.84430615747092</v>
      </c>
      <c r="P261" s="49">
        <v>211.84430615747092</v>
      </c>
      <c r="T261" s="8">
        <v>1874.735201109291</v>
      </c>
      <c r="U261" s="49">
        <v>1874.735201109291</v>
      </c>
      <c r="Y261" s="8">
        <v>927.97623552085224</v>
      </c>
      <c r="Z261" s="49">
        <v>927.97623552085224</v>
      </c>
      <c r="AD261" s="104">
        <f t="shared" si="7"/>
        <v>3517.1052945124216</v>
      </c>
      <c r="AE261" s="30">
        <f t="shared" si="7"/>
        <v>3517.1052945124216</v>
      </c>
    </row>
    <row r="262" spans="1:31">
      <c r="A262" s="103">
        <v>46081</v>
      </c>
      <c r="E262" s="8">
        <v>268.17719983669264</v>
      </c>
      <c r="F262" s="49">
        <v>268.17719983669264</v>
      </c>
      <c r="J262" s="8">
        <v>350.06145809174694</v>
      </c>
      <c r="K262" s="49">
        <v>350.06145809174694</v>
      </c>
      <c r="O262" s="8">
        <v>258.6010700030883</v>
      </c>
      <c r="P262" s="49">
        <v>258.6010700030883</v>
      </c>
      <c r="T262" s="8">
        <v>2340.3676822683219</v>
      </c>
      <c r="U262" s="49">
        <v>2340.3676822683219</v>
      </c>
      <c r="Y262" s="8">
        <v>1076.4114073147625</v>
      </c>
      <c r="Z262" s="49">
        <v>1076.4114073147625</v>
      </c>
      <c r="AD262" s="104">
        <f t="shared" si="7"/>
        <v>4293.6188175146126</v>
      </c>
      <c r="AE262" s="30">
        <f t="shared" si="7"/>
        <v>4293.6188175146126</v>
      </c>
    </row>
    <row r="263" spans="1:31">
      <c r="A263" s="103">
        <v>46112</v>
      </c>
      <c r="E263" s="8">
        <v>310.92680933559882</v>
      </c>
      <c r="F263" s="49">
        <v>310.92680933559882</v>
      </c>
      <c r="J263" s="8">
        <v>393.11645948729517</v>
      </c>
      <c r="K263" s="49">
        <v>393.11645948729517</v>
      </c>
      <c r="O263" s="8">
        <v>279.80088971708585</v>
      </c>
      <c r="P263" s="49">
        <v>279.80088971708585</v>
      </c>
      <c r="T263" s="8">
        <v>2415.1318982932394</v>
      </c>
      <c r="U263" s="49">
        <v>2415.1318982932394</v>
      </c>
      <c r="Y263" s="8">
        <v>1178.5452078753242</v>
      </c>
      <c r="Z263" s="49">
        <v>1178.5452078753242</v>
      </c>
      <c r="AD263" s="104">
        <f t="shared" si="7"/>
        <v>4577.5212647085436</v>
      </c>
      <c r="AE263" s="30">
        <f t="shared" si="7"/>
        <v>4577.5212647085436</v>
      </c>
    </row>
    <row r="264" spans="1:31">
      <c r="A264" s="103">
        <v>46142</v>
      </c>
      <c r="E264" s="8">
        <v>287.80554812632124</v>
      </c>
      <c r="F264" s="49">
        <v>287.80554812632124</v>
      </c>
      <c r="J264" s="8">
        <v>360.7897488630328</v>
      </c>
      <c r="K264" s="49">
        <v>360.7897488630328</v>
      </c>
      <c r="O264" s="8">
        <v>275.59596715777298</v>
      </c>
      <c r="P264" s="49">
        <v>275.59596715777298</v>
      </c>
      <c r="T264" s="8">
        <v>2307.283814677558</v>
      </c>
      <c r="U264" s="49">
        <v>2307.283814677558</v>
      </c>
      <c r="Y264" s="8">
        <v>1088.6152719237052</v>
      </c>
      <c r="Z264" s="49">
        <v>1088.6152719237052</v>
      </c>
      <c r="AD264" s="104">
        <f t="shared" si="7"/>
        <v>4320.0903507483899</v>
      </c>
      <c r="AE264" s="30">
        <f t="shared" si="7"/>
        <v>4320.0903507483899</v>
      </c>
    </row>
    <row r="265" spans="1:31">
      <c r="A265" s="103">
        <v>46173</v>
      </c>
      <c r="E265" s="8">
        <v>330.58121046628571</v>
      </c>
      <c r="F265" s="49">
        <v>330.58121046628571</v>
      </c>
      <c r="J265" s="8">
        <v>436.83570454853015</v>
      </c>
      <c r="K265" s="49">
        <v>436.83570454853015</v>
      </c>
      <c r="O265" s="8">
        <v>311.86651981813469</v>
      </c>
      <c r="P265" s="49">
        <v>311.86651981813469</v>
      </c>
      <c r="T265" s="8">
        <v>2541.164594524229</v>
      </c>
      <c r="U265" s="49">
        <v>2541.164594524229</v>
      </c>
      <c r="Y265" s="8">
        <v>1224.4698519156459</v>
      </c>
      <c r="Z265" s="49">
        <v>1224.4698519156459</v>
      </c>
      <c r="AD265" s="104">
        <f t="shared" si="7"/>
        <v>4844.917881272826</v>
      </c>
      <c r="AE265" s="30">
        <f t="shared" si="7"/>
        <v>4844.917881272826</v>
      </c>
    </row>
    <row r="266" spans="1:31" ht="15" thickBot="1">
      <c r="A266" s="106">
        <v>46203</v>
      </c>
      <c r="B266" s="45"/>
      <c r="C266" s="45"/>
      <c r="D266" s="45"/>
      <c r="E266" s="63">
        <v>319.37638962055797</v>
      </c>
      <c r="F266" s="50">
        <v>319.37638962055797</v>
      </c>
      <c r="G266" s="46"/>
      <c r="H266" s="46"/>
      <c r="I266" s="46"/>
      <c r="J266" s="63">
        <v>424.164050817977</v>
      </c>
      <c r="K266" s="50">
        <v>424.164050817977</v>
      </c>
      <c r="L266" s="46"/>
      <c r="M266" s="46"/>
      <c r="N266" s="46"/>
      <c r="O266" s="63">
        <v>309.55856980691334</v>
      </c>
      <c r="P266" s="50">
        <v>309.55856980691334</v>
      </c>
      <c r="Q266" s="46"/>
      <c r="R266" s="46"/>
      <c r="S266" s="46"/>
      <c r="T266" s="63">
        <v>2330.0447977752938</v>
      </c>
      <c r="U266" s="50">
        <v>2330.0447977752938</v>
      </c>
      <c r="V266" s="46"/>
      <c r="W266" s="46"/>
      <c r="X266" s="46"/>
      <c r="Y266" s="63">
        <v>1145.8859612453873</v>
      </c>
      <c r="Z266" s="50">
        <v>1145.8859612453873</v>
      </c>
      <c r="AA266" s="46"/>
      <c r="AB266" s="46"/>
      <c r="AC266" s="46"/>
      <c r="AD266" s="107">
        <f t="shared" si="7"/>
        <v>4529.0297692661288</v>
      </c>
      <c r="AE266" s="128">
        <f t="shared" si="7"/>
        <v>4529.0297692661288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2:L21"/>
  <sheetViews>
    <sheetView workbookViewId="0">
      <selection activeCell="J2" sqref="J2"/>
    </sheetView>
  </sheetViews>
  <sheetFormatPr defaultRowHeight="14.25"/>
  <cols>
    <col min="3" max="3" width="8.625" bestFit="1" customWidth="1"/>
    <col min="4" max="4" width="8.25" bestFit="1" customWidth="1"/>
    <col min="5" max="5" width="12.625" customWidth="1"/>
    <col min="6" max="6" width="8.125" bestFit="1" customWidth="1"/>
    <col min="7" max="7" width="11.25" customWidth="1"/>
    <col min="8" max="8" width="8.125" bestFit="1" customWidth="1"/>
    <col min="9" max="9" width="12.75" customWidth="1"/>
    <col min="10" max="10" width="8.125" bestFit="1" customWidth="1"/>
    <col min="11" max="11" width="11.125" customWidth="1"/>
    <col min="12" max="12" width="8.125" bestFit="1" customWidth="1"/>
  </cols>
  <sheetData>
    <row r="2" spans="2:12" ht="28.5">
      <c r="B2" s="110" t="s">
        <v>64</v>
      </c>
      <c r="C2" s="110" t="s">
        <v>8</v>
      </c>
      <c r="D2" s="146" t="s">
        <v>70</v>
      </c>
      <c r="E2" s="145" t="s">
        <v>9</v>
      </c>
      <c r="F2" s="146" t="s">
        <v>70</v>
      </c>
      <c r="G2" s="145" t="s">
        <v>10</v>
      </c>
      <c r="H2" s="146" t="s">
        <v>70</v>
      </c>
      <c r="I2" s="145" t="s">
        <v>11</v>
      </c>
      <c r="J2" s="146" t="s">
        <v>70</v>
      </c>
      <c r="K2" s="145" t="s">
        <v>12</v>
      </c>
      <c r="L2" s="144" t="s">
        <v>70</v>
      </c>
    </row>
    <row r="3" spans="2:12">
      <c r="B3" s="111" t="s">
        <v>57</v>
      </c>
      <c r="C3" s="112">
        <f>SUM('Community starts'!B39:B50)</f>
        <v>1825</v>
      </c>
      <c r="D3" s="111"/>
      <c r="E3" s="112">
        <f>SUM('Community starts'!G39:G50)</f>
        <v>1350</v>
      </c>
      <c r="F3" s="111"/>
      <c r="G3" s="112">
        <f>SUM('Community starts'!L39:L50)</f>
        <v>1127</v>
      </c>
      <c r="H3" s="111"/>
      <c r="I3" s="112">
        <f>SUM('Community starts'!Q39:Q50)</f>
        <v>35649</v>
      </c>
      <c r="J3" s="111"/>
      <c r="K3" s="112">
        <f>SUM('Community starts'!V39:V50)</f>
        <v>8300</v>
      </c>
      <c r="L3" s="111"/>
    </row>
    <row r="4" spans="2:12">
      <c r="B4" s="111" t="s">
        <v>58</v>
      </c>
      <c r="C4" s="112">
        <f>SUM('Community starts'!B51:B62)</f>
        <v>3155</v>
      </c>
      <c r="D4" s="111"/>
      <c r="E4" s="112">
        <f>SUM('Community starts'!G51:G62)</f>
        <v>3193</v>
      </c>
      <c r="F4" s="111"/>
      <c r="G4" s="112">
        <f>SUM('Community starts'!L51:L62)</f>
        <v>2459</v>
      </c>
      <c r="H4" s="111"/>
      <c r="I4" s="112">
        <f>SUM('Community starts'!Q51:Q62)</f>
        <v>40382</v>
      </c>
      <c r="J4" s="111"/>
      <c r="K4" s="112">
        <f>SUM('Community starts'!V51:V62)</f>
        <v>9667</v>
      </c>
      <c r="L4" s="111"/>
    </row>
    <row r="5" spans="2:12">
      <c r="B5" s="111" t="s">
        <v>59</v>
      </c>
      <c r="C5" s="112">
        <f>SUM('Community starts'!B63:B74)</f>
        <v>3485</v>
      </c>
      <c r="D5" s="111"/>
      <c r="E5" s="112">
        <f>SUM('Community starts'!G63:G74)</f>
        <v>4690</v>
      </c>
      <c r="F5" s="111"/>
      <c r="G5" s="112">
        <f>SUM('Community starts'!L63:L74)</f>
        <v>2732</v>
      </c>
      <c r="H5" s="111"/>
      <c r="I5" s="112">
        <f>SUM('Community starts'!Q63:Q74)</f>
        <v>43918</v>
      </c>
      <c r="J5" s="111"/>
      <c r="K5" s="112">
        <f>SUM('Community starts'!V63:V74)</f>
        <v>10806</v>
      </c>
      <c r="L5" s="111"/>
    </row>
    <row r="6" spans="2:12">
      <c r="B6" s="111" t="s">
        <v>60</v>
      </c>
      <c r="C6" s="112">
        <f>SUM('Community starts'!B75:B86)</f>
        <v>3641</v>
      </c>
      <c r="D6" s="111"/>
      <c r="E6" s="112">
        <f>SUM('Community starts'!G75:G86)</f>
        <v>5500</v>
      </c>
      <c r="F6" s="111"/>
      <c r="G6" s="112">
        <f>SUM('Community starts'!L75:L86)</f>
        <v>2672</v>
      </c>
      <c r="H6" s="111"/>
      <c r="I6" s="112">
        <f>SUM('Community starts'!Q75:Q86)</f>
        <v>41505</v>
      </c>
      <c r="J6" s="111"/>
      <c r="K6" s="112">
        <f>SUM('Community starts'!V75:V86)</f>
        <v>11146</v>
      </c>
      <c r="L6" s="111"/>
    </row>
    <row r="7" spans="2:12">
      <c r="B7" s="111" t="s">
        <v>61</v>
      </c>
      <c r="C7" s="112">
        <f>SUM('Community starts'!B87:B98)</f>
        <v>3365</v>
      </c>
      <c r="D7" s="111"/>
      <c r="E7" s="112">
        <f>SUM('Community starts'!G87:G98)</f>
        <v>5975</v>
      </c>
      <c r="F7" s="111"/>
      <c r="G7" s="112">
        <f>SUM('Community starts'!L87:L98)</f>
        <v>2496</v>
      </c>
      <c r="H7" s="111"/>
      <c r="I7" s="112">
        <f>SUM('Community starts'!Q87:Q98)</f>
        <v>38671</v>
      </c>
      <c r="J7" s="111"/>
      <c r="K7" s="112">
        <f>SUM('Community starts'!V87:V98)</f>
        <v>11668</v>
      </c>
      <c r="L7" s="111"/>
    </row>
    <row r="8" spans="2:12">
      <c r="B8" s="111" t="s">
        <v>62</v>
      </c>
      <c r="C8" s="112">
        <f>SUM('Community starts'!B99:B110)</f>
        <v>3534</v>
      </c>
      <c r="D8" s="111"/>
      <c r="E8" s="112">
        <f>SUM('Community starts'!G99:G110)</f>
        <v>6289</v>
      </c>
      <c r="F8" s="111"/>
      <c r="G8" s="112">
        <f>SUM('Community starts'!L99:L110)</f>
        <v>2401</v>
      </c>
      <c r="H8" s="111"/>
      <c r="I8" s="112">
        <f>SUM('Community starts'!Q99:Q110)</f>
        <v>34121</v>
      </c>
      <c r="J8" s="111"/>
      <c r="K8" s="112">
        <f>SUM('Community starts'!V99:V110)</f>
        <v>11944</v>
      </c>
      <c r="L8" s="111"/>
    </row>
    <row r="9" spans="2:12">
      <c r="B9" s="111" t="s">
        <v>63</v>
      </c>
      <c r="C9" s="112">
        <f>SUM('Community starts'!B111:B122)</f>
        <v>3333</v>
      </c>
      <c r="D9" s="111"/>
      <c r="E9" s="112">
        <f>SUM('Community starts'!G111:G122)</f>
        <v>5420</v>
      </c>
      <c r="F9" s="111"/>
      <c r="G9" s="112">
        <f>SUM('Community starts'!L111:L122)</f>
        <v>2347</v>
      </c>
      <c r="H9" s="111"/>
      <c r="I9" s="112">
        <f>SUM('Community starts'!Q111:Q122)</f>
        <v>30705</v>
      </c>
      <c r="J9" s="111"/>
      <c r="K9" s="112">
        <f>SUM('Community starts'!V111:V122)</f>
        <v>10665</v>
      </c>
      <c r="L9" s="111"/>
    </row>
    <row r="10" spans="2:12">
      <c r="B10" s="111" t="s">
        <v>3</v>
      </c>
      <c r="C10" s="112">
        <f>SUM('Community starts'!B123:B134)</f>
        <v>3256</v>
      </c>
      <c r="D10" s="112"/>
      <c r="E10" s="112">
        <f>SUM('Community starts'!G123:G134)</f>
        <v>5134</v>
      </c>
      <c r="F10" s="112"/>
      <c r="G10" s="112">
        <f>SUM('Community starts'!L123:L134)</f>
        <v>2716</v>
      </c>
      <c r="H10" s="112"/>
      <c r="I10" s="112">
        <f>SUM('Community starts'!Q123:Q134)</f>
        <v>28128</v>
      </c>
      <c r="J10" s="112"/>
      <c r="K10" s="112">
        <f>SUM('Community starts'!V123:V134)</f>
        <v>10498</v>
      </c>
      <c r="L10" s="112"/>
    </row>
    <row r="11" spans="2:12">
      <c r="B11" s="111" t="s">
        <v>4</v>
      </c>
      <c r="C11" s="112">
        <f>SUM('Community starts'!B135:B146)</f>
        <v>3458</v>
      </c>
      <c r="D11" s="112">
        <f>C11</f>
        <v>3458</v>
      </c>
      <c r="E11" s="112">
        <f>SUM('Community starts'!G135:G146)</f>
        <v>5140</v>
      </c>
      <c r="F11" s="112">
        <f>E11</f>
        <v>5140</v>
      </c>
      <c r="G11" s="112">
        <f>SUM('Community starts'!L135:L146)</f>
        <v>2926</v>
      </c>
      <c r="H11" s="112">
        <f>G11</f>
        <v>2926</v>
      </c>
      <c r="I11" s="112">
        <f>SUM('Community starts'!Q135:Q146)</f>
        <v>25361</v>
      </c>
      <c r="J11" s="112">
        <f>I11</f>
        <v>25361</v>
      </c>
      <c r="K11" s="112">
        <f>SUM('Community starts'!V135:V146)</f>
        <v>11225</v>
      </c>
      <c r="L11" s="112">
        <f>K11</f>
        <v>11225</v>
      </c>
    </row>
    <row r="12" spans="2:12">
      <c r="B12" s="111" t="s">
        <v>5</v>
      </c>
      <c r="C12" s="111"/>
      <c r="D12" s="112">
        <f>SUM('Community starts'!E147:E158)</f>
        <v>3487.2752587777059</v>
      </c>
      <c r="E12" s="111"/>
      <c r="F12" s="112">
        <f>SUM('Community starts'!J147:J158)</f>
        <v>4917.2296214036642</v>
      </c>
      <c r="G12" s="111"/>
      <c r="H12" s="112">
        <f>SUM('Community starts'!O147:O158)</f>
        <v>3146.1846655037002</v>
      </c>
      <c r="I12" s="111"/>
      <c r="J12" s="112">
        <f>SUM('Community starts'!T147:T158)</f>
        <v>25526.050857012629</v>
      </c>
      <c r="K12" s="111"/>
      <c r="L12" s="112">
        <f>SUM('Community starts'!Y147:Y158)</f>
        <v>11895.724536241263</v>
      </c>
    </row>
    <row r="13" spans="2:12">
      <c r="B13" s="111" t="s">
        <v>6</v>
      </c>
      <c r="C13" s="111"/>
      <c r="D13" s="112">
        <f>SUM('Community starts'!E159:E170)</f>
        <v>3524.9407292609412</v>
      </c>
      <c r="E13" s="111"/>
      <c r="F13" s="112">
        <f>SUM('Community starts'!J159:J170)</f>
        <v>4800.4928632016927</v>
      </c>
      <c r="G13" s="111"/>
      <c r="H13" s="112">
        <f>SUM('Community starts'!O159:O170)</f>
        <v>3239.8294753472483</v>
      </c>
      <c r="I13" s="111"/>
      <c r="J13" s="112">
        <f>SUM('Community starts'!T159:T170)</f>
        <v>25748.59328070268</v>
      </c>
      <c r="K13" s="111"/>
      <c r="L13" s="112">
        <f>SUM('Community starts'!Y159:Y170)</f>
        <v>12349.477383187032</v>
      </c>
    </row>
    <row r="14" spans="2:12">
      <c r="B14" s="111" t="s">
        <v>19</v>
      </c>
      <c r="C14" s="111"/>
      <c r="D14" s="112">
        <f>SUM('Community starts'!E171:E182)</f>
        <v>3561.6675097990042</v>
      </c>
      <c r="E14" s="111"/>
      <c r="F14" s="112">
        <f>SUM('Community starts'!J171:J182)</f>
        <v>4800.4928632016927</v>
      </c>
      <c r="G14" s="111"/>
      <c r="H14" s="112">
        <f>SUM('Community starts'!O171:O182)</f>
        <v>3293.4263079802568</v>
      </c>
      <c r="I14" s="111"/>
      <c r="J14" s="112">
        <f>SUM('Community starts'!T171:T182)</f>
        <v>26146.178893313965</v>
      </c>
      <c r="K14" s="111"/>
      <c r="L14" s="112">
        <f>SUM('Community starts'!Y171:Y182)</f>
        <v>12550.006619022457</v>
      </c>
    </row>
    <row r="15" spans="2:12">
      <c r="B15" s="111" t="s">
        <v>20</v>
      </c>
      <c r="C15" s="111"/>
      <c r="D15" s="112">
        <f>SUM('Community starts'!E183:E194)</f>
        <v>3596.1753004461871</v>
      </c>
      <c r="E15" s="111"/>
      <c r="F15" s="112">
        <f>SUM('Community starts'!J183:J194)</f>
        <v>4800.4928632016927</v>
      </c>
      <c r="G15" s="111"/>
      <c r="H15" s="112">
        <f>SUM('Community starts'!O183:O194)</f>
        <v>3345.4667076111032</v>
      </c>
      <c r="I15" s="111"/>
      <c r="J15" s="112">
        <f>SUM('Community starts'!T183:T194)</f>
        <v>26441.752940385028</v>
      </c>
      <c r="K15" s="111"/>
      <c r="L15" s="112">
        <f>SUM('Community starts'!Y183:Y194)</f>
        <v>12730.561937994698</v>
      </c>
    </row>
    <row r="16" spans="2:12">
      <c r="B16" s="111" t="s">
        <v>23</v>
      </c>
      <c r="C16" s="111"/>
      <c r="D16" s="112">
        <f>SUM('Community starts'!E195:E206)</f>
        <v>3614.7121650403496</v>
      </c>
      <c r="E16" s="111"/>
      <c r="F16" s="112">
        <f>SUM('Community starts'!J195:J206)</f>
        <v>4800.4928632016927</v>
      </c>
      <c r="G16" s="111"/>
      <c r="H16" s="112">
        <f>SUM('Community starts'!O195:O206)</f>
        <v>3368.6681138454423</v>
      </c>
      <c r="I16" s="111"/>
      <c r="J16" s="112">
        <f>SUM('Community starts'!T195:T206)</f>
        <v>26640.866053885129</v>
      </c>
      <c r="K16" s="111"/>
      <c r="L16" s="112">
        <f>SUM('Community starts'!Y195:Y206)</f>
        <v>12827.090622132866</v>
      </c>
    </row>
    <row r="17" spans="2:12">
      <c r="B17" s="111" t="s">
        <v>21</v>
      </c>
      <c r="C17" s="111"/>
      <c r="D17" s="112">
        <f>SUM('Community starts'!E207:E218)</f>
        <v>3642.5289876340248</v>
      </c>
      <c r="E17" s="111"/>
      <c r="F17" s="112">
        <f>SUM('Community starts'!J207:J218)</f>
        <v>4800.4928632016927</v>
      </c>
      <c r="G17" s="111"/>
      <c r="H17" s="112">
        <f>SUM('Community starts'!O207:O218)</f>
        <v>3404.5908421832023</v>
      </c>
      <c r="I17" s="111"/>
      <c r="J17" s="112">
        <f>SUM('Community starts'!T207:T218)</f>
        <v>26933.533355942585</v>
      </c>
      <c r="K17" s="111"/>
      <c r="L17" s="112">
        <f>SUM('Community starts'!Y207:Y218)</f>
        <v>12972.299086855068</v>
      </c>
    </row>
    <row r="18" spans="2:12">
      <c r="B18" s="111" t="s">
        <v>22</v>
      </c>
      <c r="C18" s="111"/>
      <c r="D18" s="112">
        <f>SUM('Community starts'!E219:E230)</f>
        <v>3667.8296800615299</v>
      </c>
      <c r="E18" s="111"/>
      <c r="F18" s="112">
        <f>SUM('Community starts'!J219:J230)</f>
        <v>4800.4928632016927</v>
      </c>
      <c r="G18" s="111"/>
      <c r="H18" s="112">
        <f>SUM('Community starts'!O219:O230)</f>
        <v>3441.3517908140452</v>
      </c>
      <c r="I18" s="111"/>
      <c r="J18" s="112">
        <f>SUM('Community starts'!T219:T230)</f>
        <v>27193.449277044314</v>
      </c>
      <c r="K18" s="111"/>
      <c r="L18" s="112">
        <f>SUM('Community starts'!Y219:Y230)</f>
        <v>13104.468387624025</v>
      </c>
    </row>
    <row r="19" spans="2:12">
      <c r="B19" s="111" t="s">
        <v>51</v>
      </c>
      <c r="C19" s="111"/>
      <c r="D19" s="112">
        <f>SUM('Community starts'!E231:E242)</f>
        <v>3691.9927667616676</v>
      </c>
      <c r="E19" s="111"/>
      <c r="F19" s="112">
        <f>SUM('Community starts'!J231:J242)</f>
        <v>4800.4928632016927</v>
      </c>
      <c r="G19" s="111"/>
      <c r="H19" s="112">
        <f>SUM('Community starts'!O231:O242)</f>
        <v>3472.7158636889026</v>
      </c>
      <c r="I19" s="111"/>
      <c r="J19" s="112">
        <f>SUM('Community starts'!T231:T242)</f>
        <v>27444.273222499294</v>
      </c>
      <c r="K19" s="111"/>
      <c r="L19" s="112">
        <f>SUM('Community starts'!Y231:Y242)</f>
        <v>13230.765008267837</v>
      </c>
    </row>
    <row r="20" spans="2:12">
      <c r="B20" s="111" t="s">
        <v>55</v>
      </c>
      <c r="C20" s="111"/>
      <c r="D20" s="112">
        <f>SUM('Community starts'!E243:E254)</f>
        <v>3700.1022178901339</v>
      </c>
      <c r="E20" s="111"/>
      <c r="F20" s="112">
        <f>SUM('Community starts'!J243:J254)</f>
        <v>4800.4928632016927</v>
      </c>
      <c r="G20" s="111"/>
      <c r="H20" s="112">
        <f>SUM('Community starts'!O243:O254)</f>
        <v>3483.9192397506376</v>
      </c>
      <c r="I20" s="111"/>
      <c r="J20" s="112">
        <f>SUM('Community starts'!T243:T254)</f>
        <v>27528.694482828585</v>
      </c>
      <c r="K20" s="111"/>
      <c r="L20" s="112">
        <f>SUM('Community starts'!Y243:Y254)</f>
        <v>13273.120018795827</v>
      </c>
    </row>
    <row r="21" spans="2:12">
      <c r="B21" s="111" t="s">
        <v>71</v>
      </c>
      <c r="C21" s="111"/>
      <c r="D21" s="112">
        <f>SUM('Community starts'!E255:E266)</f>
        <v>3722.9562183379662</v>
      </c>
      <c r="E21" s="111"/>
      <c r="F21" s="112">
        <f>SUM('Community starts'!J255:J266)</f>
        <v>4800.4928632016927</v>
      </c>
      <c r="G21" s="111"/>
      <c r="H21" s="112">
        <f>SUM('Community starts'!O255:O266)</f>
        <v>3515.2598837106593</v>
      </c>
      <c r="I21" s="111"/>
      <c r="J21" s="112">
        <f>SUM('Community starts'!T255:T266)</f>
        <v>27765.687450088815</v>
      </c>
      <c r="K21" s="111"/>
      <c r="L21" s="112">
        <f>SUM('Community starts'!Y255:Y266)</f>
        <v>13392.644288102212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Q230"/>
  <sheetViews>
    <sheetView workbookViewId="0">
      <pane xSplit="1" ySplit="1" topLeftCell="B2" activePane="bottomRight" state="frozen"/>
      <selection pane="topRight" activeCell="B1" sqref="B1"/>
      <selection pane="bottomLeft" activeCell="A2" sqref="A2"/>
      <selection pane="bottomRight" activeCell="Q4" sqref="Q4"/>
    </sheetView>
  </sheetViews>
  <sheetFormatPr defaultColWidth="8.75" defaultRowHeight="14.25"/>
  <cols>
    <col min="1" max="1" width="6.25" style="12" bestFit="1" customWidth="1"/>
    <col min="2" max="2" width="14.125" style="7" bestFit="1" customWidth="1"/>
    <col min="3" max="3" width="12.625" style="7" bestFit="1" customWidth="1"/>
    <col min="4" max="4" width="12.625" style="9" bestFit="1" customWidth="1"/>
    <col min="5" max="5" width="18.75" style="9" bestFit="1" customWidth="1"/>
    <col min="6" max="7" width="12.625" style="9" bestFit="1" customWidth="1"/>
    <col min="8" max="8" width="18.25" style="9" bestFit="1" customWidth="1"/>
    <col min="9" max="10" width="12.625" style="9" bestFit="1" customWidth="1"/>
    <col min="11" max="11" width="15.25" style="9" bestFit="1" customWidth="1"/>
    <col min="12" max="13" width="12.625" style="9" bestFit="1" customWidth="1"/>
    <col min="14" max="14" width="10.375" style="9" bestFit="1" customWidth="1"/>
    <col min="15" max="16" width="12.625" style="9" bestFit="1" customWidth="1"/>
    <col min="17" max="17" width="10.625" style="9" customWidth="1"/>
    <col min="18" max="16384" width="8.75" style="9"/>
  </cols>
  <sheetData>
    <row r="1" spans="1:17" s="77" customFormat="1">
      <c r="A1" s="16" t="s">
        <v>0</v>
      </c>
      <c r="B1" s="68" t="s">
        <v>8</v>
      </c>
      <c r="C1" s="65" t="s">
        <v>54</v>
      </c>
      <c r="D1" s="66" t="s">
        <v>70</v>
      </c>
      <c r="E1" s="68" t="s">
        <v>9</v>
      </c>
      <c r="F1" s="65" t="s">
        <v>54</v>
      </c>
      <c r="G1" s="66" t="s">
        <v>70</v>
      </c>
      <c r="H1" s="68" t="s">
        <v>10</v>
      </c>
      <c r="I1" s="65" t="s">
        <v>54</v>
      </c>
      <c r="J1" s="66" t="s">
        <v>70</v>
      </c>
      <c r="K1" s="68" t="s">
        <v>11</v>
      </c>
      <c r="L1" s="65" t="s">
        <v>54</v>
      </c>
      <c r="M1" s="66" t="s">
        <v>70</v>
      </c>
      <c r="N1" s="68" t="s">
        <v>12</v>
      </c>
      <c r="O1" s="65" t="s">
        <v>54</v>
      </c>
      <c r="P1" s="66" t="s">
        <v>70</v>
      </c>
    </row>
    <row r="2" spans="1:17" s="77" customFormat="1">
      <c r="A2" s="85">
        <v>39234</v>
      </c>
      <c r="D2" s="78"/>
      <c r="G2" s="78"/>
      <c r="J2" s="78"/>
      <c r="M2" s="78"/>
      <c r="P2" s="78"/>
    </row>
    <row r="3" spans="1:17">
      <c r="A3" s="14">
        <v>39264</v>
      </c>
      <c r="B3" s="20"/>
      <c r="C3" s="20"/>
      <c r="D3" s="30"/>
      <c r="E3" s="20"/>
      <c r="F3" s="20"/>
      <c r="G3" s="30"/>
      <c r="H3" s="20"/>
      <c r="I3" s="20"/>
      <c r="J3" s="30"/>
      <c r="K3" s="20">
        <v>229.87177280550773</v>
      </c>
      <c r="L3" s="20"/>
      <c r="M3" s="30"/>
      <c r="N3" s="20">
        <v>287.92954179138843</v>
      </c>
      <c r="O3" s="20"/>
      <c r="P3" s="30"/>
      <c r="Q3" s="9" t="s">
        <v>77</v>
      </c>
    </row>
    <row r="4" spans="1:17">
      <c r="A4" s="14">
        <v>39295</v>
      </c>
      <c r="B4" s="20"/>
      <c r="C4" s="20"/>
      <c r="D4" s="30"/>
      <c r="E4" s="20"/>
      <c r="F4" s="20"/>
      <c r="G4" s="30"/>
      <c r="H4" s="20"/>
      <c r="I4" s="20"/>
      <c r="J4" s="30"/>
      <c r="K4" s="20">
        <v>221.38035023879917</v>
      </c>
      <c r="L4" s="20"/>
      <c r="M4" s="30"/>
      <c r="N4" s="20">
        <v>278.21891950531568</v>
      </c>
      <c r="O4" s="20"/>
      <c r="P4" s="30"/>
    </row>
    <row r="5" spans="1:17">
      <c r="A5" s="14">
        <v>39326</v>
      </c>
      <c r="B5" s="20"/>
      <c r="C5" s="20"/>
      <c r="D5" s="30"/>
      <c r="E5" s="20"/>
      <c r="F5" s="20"/>
      <c r="G5" s="30"/>
      <c r="H5" s="20"/>
      <c r="I5" s="20"/>
      <c r="J5" s="30"/>
      <c r="K5" s="20">
        <v>213.12035885592468</v>
      </c>
      <c r="L5" s="20"/>
      <c r="M5" s="30"/>
      <c r="N5" s="20">
        <v>264.28749222153078</v>
      </c>
      <c r="O5" s="20"/>
      <c r="P5" s="30"/>
    </row>
    <row r="6" spans="1:17">
      <c r="A6" s="14">
        <v>39356</v>
      </c>
      <c r="B6" s="20"/>
      <c r="C6" s="20"/>
      <c r="D6" s="30"/>
      <c r="E6" s="20"/>
      <c r="F6" s="20"/>
      <c r="G6" s="30"/>
      <c r="H6" s="20"/>
      <c r="I6" s="20"/>
      <c r="J6" s="30"/>
      <c r="K6" s="20">
        <v>212.60697784878448</v>
      </c>
      <c r="L6" s="20"/>
      <c r="M6" s="30"/>
      <c r="N6" s="20">
        <v>266.39630596265812</v>
      </c>
      <c r="O6" s="20"/>
      <c r="P6" s="30"/>
    </row>
    <row r="7" spans="1:17">
      <c r="A7" s="14">
        <v>39387</v>
      </c>
      <c r="B7" s="20"/>
      <c r="C7" s="20"/>
      <c r="D7" s="30"/>
      <c r="E7" s="20"/>
      <c r="F7" s="20"/>
      <c r="G7" s="30"/>
      <c r="H7" s="20"/>
      <c r="I7" s="20"/>
      <c r="J7" s="30"/>
      <c r="K7" s="20">
        <v>211.04148574867804</v>
      </c>
      <c r="L7" s="20"/>
      <c r="M7" s="30"/>
      <c r="N7" s="20">
        <v>266.95905511811026</v>
      </c>
      <c r="O7" s="20"/>
      <c r="P7" s="30"/>
    </row>
    <row r="8" spans="1:17">
      <c r="A8" s="14">
        <v>39417</v>
      </c>
      <c r="B8" s="20"/>
      <c r="C8" s="20"/>
      <c r="D8" s="30"/>
      <c r="E8" s="20"/>
      <c r="F8" s="20"/>
      <c r="G8" s="30"/>
      <c r="H8" s="20"/>
      <c r="I8" s="20"/>
      <c r="J8" s="30"/>
      <c r="K8" s="20">
        <v>225.98062483818072</v>
      </c>
      <c r="L8" s="20"/>
      <c r="M8" s="30"/>
      <c r="N8" s="20">
        <v>265.511407579273</v>
      </c>
      <c r="O8" s="20"/>
      <c r="P8" s="30"/>
    </row>
    <row r="9" spans="1:17">
      <c r="A9" s="14">
        <v>39448</v>
      </c>
      <c r="B9" s="20"/>
      <c r="C9" s="20"/>
      <c r="D9" s="30"/>
      <c r="E9" s="20">
        <v>89.307317073170736</v>
      </c>
      <c r="F9" s="20"/>
      <c r="G9" s="30"/>
      <c r="H9" s="20"/>
      <c r="I9" s="20"/>
      <c r="J9" s="30"/>
      <c r="K9" s="20">
        <v>237.88444562146893</v>
      </c>
      <c r="L9" s="20"/>
      <c r="M9" s="30"/>
      <c r="N9" s="20">
        <v>271.78098438426565</v>
      </c>
      <c r="O9" s="20"/>
      <c r="P9" s="30"/>
    </row>
    <row r="10" spans="1:17">
      <c r="A10" s="14">
        <v>39479</v>
      </c>
      <c r="B10" s="20"/>
      <c r="C10" s="20"/>
      <c r="D10" s="30"/>
      <c r="E10" s="20">
        <v>98.355658198614321</v>
      </c>
      <c r="F10" s="20"/>
      <c r="G10" s="30"/>
      <c r="H10" s="20"/>
      <c r="I10" s="20"/>
      <c r="J10" s="30"/>
      <c r="K10" s="20">
        <v>239.56208464498076</v>
      </c>
      <c r="L10" s="20"/>
      <c r="M10" s="30"/>
      <c r="N10" s="20">
        <v>272.36989746566064</v>
      </c>
      <c r="O10" s="20"/>
      <c r="P10" s="30"/>
    </row>
    <row r="11" spans="1:17">
      <c r="A11" s="14">
        <v>39508</v>
      </c>
      <c r="B11" s="20"/>
      <c r="C11" s="20"/>
      <c r="D11" s="30"/>
      <c r="E11" s="20">
        <v>110.72727272727273</v>
      </c>
      <c r="F11" s="20"/>
      <c r="G11" s="30"/>
      <c r="H11" s="20"/>
      <c r="I11" s="20"/>
      <c r="J11" s="30"/>
      <c r="K11" s="20">
        <v>243.83931158624929</v>
      </c>
      <c r="L11" s="20"/>
      <c r="M11" s="30"/>
      <c r="N11" s="20">
        <v>273.7549706494982</v>
      </c>
      <c r="O11" s="20"/>
      <c r="P11" s="30"/>
    </row>
    <row r="12" spans="1:17">
      <c r="A12" s="14">
        <v>39539</v>
      </c>
      <c r="B12" s="20">
        <v>152.34910783553141</v>
      </c>
      <c r="C12" s="20"/>
      <c r="D12" s="30"/>
      <c r="E12" s="20">
        <v>112.58964143426294</v>
      </c>
      <c r="F12" s="20"/>
      <c r="G12" s="30"/>
      <c r="H12" s="20"/>
      <c r="I12" s="20"/>
      <c r="J12" s="30"/>
      <c r="K12" s="20">
        <v>247.09825652707201</v>
      </c>
      <c r="L12" s="20"/>
      <c r="M12" s="30"/>
      <c r="N12" s="20">
        <v>272.5267246162382</v>
      </c>
      <c r="O12" s="20"/>
      <c r="P12" s="30"/>
    </row>
    <row r="13" spans="1:17">
      <c r="A13" s="14">
        <v>39569</v>
      </c>
      <c r="B13" s="20">
        <v>160.07472527472527</v>
      </c>
      <c r="C13" s="20"/>
      <c r="D13" s="30"/>
      <c r="E13" s="20">
        <v>114.18439716312056</v>
      </c>
      <c r="F13" s="20"/>
      <c r="G13" s="30"/>
      <c r="H13" s="20"/>
      <c r="I13" s="20"/>
      <c r="J13" s="30"/>
      <c r="K13" s="20">
        <v>244.91772449459333</v>
      </c>
      <c r="L13" s="20"/>
      <c r="M13" s="30"/>
      <c r="N13" s="20">
        <v>267.27344309234076</v>
      </c>
      <c r="O13" s="20"/>
      <c r="P13" s="30"/>
    </row>
    <row r="14" spans="1:17">
      <c r="A14" s="14">
        <v>39600</v>
      </c>
      <c r="B14" s="20">
        <v>165.15745856353593</v>
      </c>
      <c r="C14" s="20"/>
      <c r="D14" s="30"/>
      <c r="E14" s="20">
        <v>110.12828438948995</v>
      </c>
      <c r="F14" s="20"/>
      <c r="G14" s="30"/>
      <c r="H14" s="20"/>
      <c r="I14" s="20"/>
      <c r="J14" s="30"/>
      <c r="K14" s="20">
        <v>245.38002967988129</v>
      </c>
      <c r="L14" s="20"/>
      <c r="M14" s="30"/>
      <c r="N14" s="20">
        <v>264.37009247949749</v>
      </c>
      <c r="O14" s="20"/>
      <c r="P14" s="30"/>
    </row>
    <row r="15" spans="1:17">
      <c r="A15" s="14">
        <v>39630</v>
      </c>
      <c r="B15" s="20">
        <v>162.47553324968632</v>
      </c>
      <c r="C15" s="20"/>
      <c r="D15" s="30"/>
      <c r="E15" s="20">
        <v>115.7296551724138</v>
      </c>
      <c r="F15" s="20"/>
      <c r="G15" s="30"/>
      <c r="H15" s="20"/>
      <c r="I15" s="20"/>
      <c r="J15" s="30"/>
      <c r="K15" s="20">
        <v>243.72708065785659</v>
      </c>
      <c r="L15" s="20"/>
      <c r="M15" s="30"/>
      <c r="N15" s="20">
        <v>263.52661919294678</v>
      </c>
      <c r="O15" s="20"/>
      <c r="P15" s="30"/>
    </row>
    <row r="16" spans="1:17">
      <c r="A16" s="14">
        <v>39661</v>
      </c>
      <c r="B16" s="20">
        <v>167.39678615574783</v>
      </c>
      <c r="C16" s="20"/>
      <c r="D16" s="30"/>
      <c r="E16" s="20">
        <v>116.3598971722365</v>
      </c>
      <c r="F16" s="20"/>
      <c r="G16" s="30"/>
      <c r="H16" s="20"/>
      <c r="I16" s="20"/>
      <c r="J16" s="30"/>
      <c r="K16" s="20">
        <v>236.43471625366482</v>
      </c>
      <c r="L16" s="20"/>
      <c r="M16" s="30"/>
      <c r="N16" s="20">
        <v>253.00264725347452</v>
      </c>
      <c r="O16" s="20"/>
      <c r="P16" s="30"/>
    </row>
    <row r="17" spans="1:16">
      <c r="A17" s="14">
        <v>39692</v>
      </c>
      <c r="B17" s="20">
        <v>166.21787383177571</v>
      </c>
      <c r="C17" s="20"/>
      <c r="D17" s="30"/>
      <c r="E17" s="20">
        <v>117.39467312348668</v>
      </c>
      <c r="F17" s="20"/>
      <c r="G17" s="30"/>
      <c r="H17" s="20"/>
      <c r="I17" s="20"/>
      <c r="J17" s="30"/>
      <c r="K17" s="20">
        <v>230.02762732338385</v>
      </c>
      <c r="L17" s="20"/>
      <c r="M17" s="30"/>
      <c r="N17" s="20">
        <v>245.00762631077217</v>
      </c>
      <c r="O17" s="20"/>
      <c r="P17" s="30"/>
    </row>
    <row r="18" spans="1:16">
      <c r="A18" s="14">
        <v>39722</v>
      </c>
      <c r="B18" s="20">
        <v>169.59234907352061</v>
      </c>
      <c r="C18" s="20"/>
      <c r="D18" s="30"/>
      <c r="E18" s="20">
        <v>123.04856787048568</v>
      </c>
      <c r="F18" s="20"/>
      <c r="G18" s="30"/>
      <c r="H18" s="20">
        <v>312.25439503619441</v>
      </c>
      <c r="I18" s="20"/>
      <c r="J18" s="30"/>
      <c r="K18" s="20">
        <v>226.61347313438569</v>
      </c>
      <c r="L18" s="20"/>
      <c r="M18" s="30"/>
      <c r="N18" s="20">
        <v>245.50323905830305</v>
      </c>
      <c r="O18" s="20"/>
      <c r="P18" s="30"/>
    </row>
    <row r="19" spans="1:16">
      <c r="A19" s="14">
        <v>39753</v>
      </c>
      <c r="B19" s="20">
        <v>169.49364791288565</v>
      </c>
      <c r="C19" s="20"/>
      <c r="D19" s="30"/>
      <c r="E19" s="20">
        <v>122.90297542043984</v>
      </c>
      <c r="F19" s="20"/>
      <c r="G19" s="30"/>
      <c r="H19" s="20">
        <v>321.23609022556388</v>
      </c>
      <c r="I19" s="20"/>
      <c r="J19" s="30"/>
      <c r="K19" s="20">
        <v>224.38695900857959</v>
      </c>
      <c r="L19" s="20"/>
      <c r="M19" s="30"/>
      <c r="N19" s="20">
        <v>244.9220595181861</v>
      </c>
      <c r="O19" s="20"/>
      <c r="P19" s="30"/>
    </row>
    <row r="20" spans="1:16">
      <c r="A20" s="14">
        <v>39783</v>
      </c>
      <c r="B20" s="20">
        <v>168.13600485731632</v>
      </c>
      <c r="C20" s="20"/>
      <c r="D20" s="30"/>
      <c r="E20" s="20">
        <v>123.11052631578947</v>
      </c>
      <c r="F20" s="20"/>
      <c r="G20" s="30"/>
      <c r="H20" s="20">
        <v>327.76904647819839</v>
      </c>
      <c r="I20" s="20"/>
      <c r="J20" s="30"/>
      <c r="K20" s="20">
        <v>229.0270717806531</v>
      </c>
      <c r="L20" s="20"/>
      <c r="M20" s="30"/>
      <c r="N20" s="20">
        <v>248.953506949992</v>
      </c>
      <c r="O20" s="20"/>
      <c r="P20" s="30"/>
    </row>
    <row r="21" spans="1:16">
      <c r="A21" s="14">
        <v>39814</v>
      </c>
      <c r="B21" s="20">
        <v>173.16923076923078</v>
      </c>
      <c r="C21" s="20"/>
      <c r="D21" s="30"/>
      <c r="E21" s="20">
        <v>127.28023598820059</v>
      </c>
      <c r="F21" s="20"/>
      <c r="G21" s="30"/>
      <c r="H21" s="20">
        <v>328.2573320719016</v>
      </c>
      <c r="I21" s="20"/>
      <c r="J21" s="30"/>
      <c r="K21" s="20">
        <v>235.55507525445043</v>
      </c>
      <c r="L21" s="20"/>
      <c r="M21" s="30"/>
      <c r="N21" s="20">
        <v>249.6689276485788</v>
      </c>
      <c r="O21" s="20"/>
      <c r="P21" s="30"/>
    </row>
    <row r="22" spans="1:16">
      <c r="A22" s="14">
        <v>39845</v>
      </c>
      <c r="B22" s="20">
        <v>172.09441489361703</v>
      </c>
      <c r="C22" s="20"/>
      <c r="D22" s="30"/>
      <c r="E22" s="20">
        <v>121.48648648648648</v>
      </c>
      <c r="F22" s="20"/>
      <c r="G22" s="30"/>
      <c r="H22" s="20">
        <v>326.81589767016902</v>
      </c>
      <c r="I22" s="20"/>
      <c r="J22" s="30"/>
      <c r="K22" s="20">
        <v>236.44574368568755</v>
      </c>
      <c r="L22" s="20"/>
      <c r="M22" s="30"/>
      <c r="N22" s="20">
        <v>249.3496312920808</v>
      </c>
      <c r="O22" s="20"/>
      <c r="P22" s="30"/>
    </row>
    <row r="23" spans="1:16">
      <c r="A23" s="14">
        <v>39873</v>
      </c>
      <c r="B23" s="20">
        <v>177.16701607267646</v>
      </c>
      <c r="C23" s="20"/>
      <c r="D23" s="30"/>
      <c r="E23" s="20">
        <v>120.49924357034796</v>
      </c>
      <c r="F23" s="20"/>
      <c r="G23" s="30"/>
      <c r="H23" s="20">
        <v>322.24650349650352</v>
      </c>
      <c r="I23" s="20"/>
      <c r="J23" s="30"/>
      <c r="K23" s="20">
        <v>237.92388635566468</v>
      </c>
      <c r="L23" s="20"/>
      <c r="M23" s="30"/>
      <c r="N23" s="20">
        <v>248.45279692258376</v>
      </c>
      <c r="O23" s="20"/>
      <c r="P23" s="30"/>
    </row>
    <row r="24" spans="1:16">
      <c r="A24" s="14">
        <v>39904</v>
      </c>
      <c r="B24" s="20">
        <v>168.53478566408995</v>
      </c>
      <c r="C24" s="20"/>
      <c r="D24" s="30"/>
      <c r="E24" s="20">
        <v>110.63921568627451</v>
      </c>
      <c r="F24" s="20"/>
      <c r="G24" s="30"/>
      <c r="H24" s="20">
        <v>321.67929292929296</v>
      </c>
      <c r="I24" s="20"/>
      <c r="J24" s="30"/>
      <c r="K24" s="20">
        <v>236.04857621440536</v>
      </c>
      <c r="L24" s="20"/>
      <c r="M24" s="30"/>
      <c r="N24" s="20">
        <v>244.88690949578495</v>
      </c>
      <c r="O24" s="20"/>
      <c r="P24" s="30"/>
    </row>
    <row r="25" spans="1:16">
      <c r="A25" s="14">
        <v>39934</v>
      </c>
      <c r="B25" s="20">
        <v>170.49354180829368</v>
      </c>
      <c r="C25" s="20"/>
      <c r="D25" s="30"/>
      <c r="E25" s="20">
        <v>113.15449101796408</v>
      </c>
      <c r="F25" s="20"/>
      <c r="G25" s="30"/>
      <c r="H25" s="20">
        <v>323.35469202149648</v>
      </c>
      <c r="I25" s="20"/>
      <c r="J25" s="30"/>
      <c r="K25" s="20">
        <v>234.42824977484239</v>
      </c>
      <c r="L25" s="20"/>
      <c r="M25" s="30"/>
      <c r="N25" s="20">
        <v>247.34745762711864</v>
      </c>
      <c r="O25" s="20"/>
      <c r="P25" s="30"/>
    </row>
    <row r="26" spans="1:16">
      <c r="A26" s="14">
        <v>39965</v>
      </c>
      <c r="B26" s="20">
        <v>170.91777188328913</v>
      </c>
      <c r="C26" s="20"/>
      <c r="D26" s="30"/>
      <c r="E26" s="20">
        <v>109.18076109936575</v>
      </c>
      <c r="F26" s="20"/>
      <c r="G26" s="30"/>
      <c r="H26" s="20">
        <v>329.82106547376981</v>
      </c>
      <c r="I26" s="20"/>
      <c r="J26" s="30"/>
      <c r="K26" s="20">
        <v>231.16790797138853</v>
      </c>
      <c r="L26" s="20"/>
      <c r="M26" s="30"/>
      <c r="N26" s="20">
        <v>248.28474261864275</v>
      </c>
      <c r="O26" s="20"/>
      <c r="P26" s="30"/>
    </row>
    <row r="27" spans="1:16">
      <c r="A27" s="14">
        <v>39995</v>
      </c>
      <c r="B27" s="20">
        <v>159.80975609756098</v>
      </c>
      <c r="C27" s="20"/>
      <c r="D27" s="30"/>
      <c r="E27" s="20">
        <v>111.20780487804878</v>
      </c>
      <c r="F27" s="20"/>
      <c r="G27" s="30"/>
      <c r="H27" s="20">
        <v>337.57394084732215</v>
      </c>
      <c r="I27" s="20"/>
      <c r="J27" s="30"/>
      <c r="K27" s="20">
        <v>226.09934696499303</v>
      </c>
      <c r="L27" s="20"/>
      <c r="M27" s="30"/>
      <c r="N27" s="20">
        <v>248.66467423789601</v>
      </c>
      <c r="O27" s="20"/>
      <c r="P27" s="30"/>
    </row>
    <row r="28" spans="1:16">
      <c r="A28" s="14">
        <v>40026</v>
      </c>
      <c r="B28" s="20">
        <v>165.83546617915906</v>
      </c>
      <c r="C28" s="20"/>
      <c r="D28" s="30"/>
      <c r="E28" s="20">
        <v>108.8928892889289</v>
      </c>
      <c r="F28" s="20"/>
      <c r="G28" s="30"/>
      <c r="H28" s="20">
        <v>336.52482269503548</v>
      </c>
      <c r="I28" s="20"/>
      <c r="J28" s="30"/>
      <c r="K28" s="20">
        <v>220.20926439972243</v>
      </c>
      <c r="L28" s="20"/>
      <c r="M28" s="30"/>
      <c r="N28" s="20">
        <v>246.83665338645417</v>
      </c>
      <c r="O28" s="20"/>
      <c r="P28" s="30"/>
    </row>
    <row r="29" spans="1:16">
      <c r="A29" s="14">
        <v>40057</v>
      </c>
      <c r="B29" s="20">
        <v>164.03513996426443</v>
      </c>
      <c r="C29" s="20"/>
      <c r="D29" s="30"/>
      <c r="E29" s="20">
        <v>113.65678346810422</v>
      </c>
      <c r="F29" s="20"/>
      <c r="G29" s="30"/>
      <c r="H29" s="20">
        <v>338.25126017836368</v>
      </c>
      <c r="I29" s="20"/>
      <c r="J29" s="30"/>
      <c r="K29" s="20">
        <v>209.16659994662396</v>
      </c>
      <c r="L29" s="20"/>
      <c r="M29" s="30"/>
      <c r="N29" s="20">
        <v>243.10850271972515</v>
      </c>
      <c r="O29" s="20"/>
      <c r="P29" s="30"/>
    </row>
    <row r="30" spans="1:16">
      <c r="A30" s="14">
        <v>40087</v>
      </c>
      <c r="B30" s="20">
        <v>159.77262180974478</v>
      </c>
      <c r="C30" s="20"/>
      <c r="D30" s="30"/>
      <c r="E30" s="20">
        <v>115.22979109900091</v>
      </c>
      <c r="F30" s="20"/>
      <c r="G30" s="30"/>
      <c r="H30" s="20">
        <v>344.80851063829789</v>
      </c>
      <c r="I30" s="20"/>
      <c r="J30" s="30"/>
      <c r="K30" s="20">
        <v>209.2272832907274</v>
      </c>
      <c r="L30" s="20"/>
      <c r="M30" s="30"/>
      <c r="N30" s="20">
        <v>249.31227821149753</v>
      </c>
      <c r="O30" s="20"/>
      <c r="P30" s="30"/>
    </row>
    <row r="31" spans="1:16">
      <c r="A31" s="14">
        <v>40118</v>
      </c>
      <c r="B31" s="20">
        <v>162.43227665706053</v>
      </c>
      <c r="C31" s="20"/>
      <c r="D31" s="30"/>
      <c r="E31" s="20">
        <v>116.10062893081761</v>
      </c>
      <c r="F31" s="20"/>
      <c r="G31" s="30"/>
      <c r="H31" s="20">
        <v>351.08586830958797</v>
      </c>
      <c r="I31" s="20"/>
      <c r="J31" s="30"/>
      <c r="K31" s="20">
        <v>205.79339414495999</v>
      </c>
      <c r="L31" s="20"/>
      <c r="M31" s="30"/>
      <c r="N31" s="20">
        <v>250.06062307044624</v>
      </c>
      <c r="O31" s="20"/>
      <c r="P31" s="30"/>
    </row>
    <row r="32" spans="1:16">
      <c r="A32" s="14">
        <v>40148</v>
      </c>
      <c r="B32" s="20">
        <v>167.0385064177363</v>
      </c>
      <c r="C32" s="20"/>
      <c r="D32" s="30"/>
      <c r="E32" s="20">
        <v>113.7469244288225</v>
      </c>
      <c r="F32" s="20"/>
      <c r="G32" s="30"/>
      <c r="H32" s="20">
        <v>351.1869266055046</v>
      </c>
      <c r="I32" s="20"/>
      <c r="J32" s="30"/>
      <c r="K32" s="20">
        <v>208.79020699310024</v>
      </c>
      <c r="L32" s="20"/>
      <c r="M32" s="30"/>
      <c r="N32" s="20">
        <v>248.42465753424656</v>
      </c>
      <c r="O32" s="20"/>
      <c r="P32" s="30"/>
    </row>
    <row r="33" spans="1:16">
      <c r="A33" s="14">
        <v>40179</v>
      </c>
      <c r="B33" s="20">
        <v>170.84079601990049</v>
      </c>
      <c r="C33" s="20"/>
      <c r="D33" s="30"/>
      <c r="E33" s="20">
        <v>117.49714285714286</v>
      </c>
      <c r="F33" s="20"/>
      <c r="G33" s="30"/>
      <c r="H33" s="20">
        <v>345.91234010534237</v>
      </c>
      <c r="I33" s="20"/>
      <c r="J33" s="30"/>
      <c r="K33" s="20">
        <v>217.70651050637272</v>
      </c>
      <c r="L33" s="20"/>
      <c r="M33" s="30"/>
      <c r="N33" s="20">
        <v>251.71911085450347</v>
      </c>
      <c r="O33" s="20"/>
      <c r="P33" s="30"/>
    </row>
    <row r="34" spans="1:16">
      <c r="A34" s="14">
        <v>40210</v>
      </c>
      <c r="B34" s="20">
        <v>167.15548589341694</v>
      </c>
      <c r="C34" s="20"/>
      <c r="D34" s="30"/>
      <c r="E34" s="20">
        <v>118.57862903225806</v>
      </c>
      <c r="F34" s="20"/>
      <c r="G34" s="30"/>
      <c r="H34" s="20">
        <v>343.00376647834275</v>
      </c>
      <c r="I34" s="20"/>
      <c r="J34" s="30"/>
      <c r="K34" s="20">
        <v>218.63907653736334</v>
      </c>
      <c r="L34" s="20"/>
      <c r="M34" s="30"/>
      <c r="N34" s="20">
        <v>248.42332613390928</v>
      </c>
      <c r="O34" s="20"/>
      <c r="P34" s="30"/>
    </row>
    <row r="35" spans="1:16">
      <c r="A35" s="14">
        <v>40238</v>
      </c>
      <c r="B35" s="20">
        <v>166.87932080048515</v>
      </c>
      <c r="C35" s="20"/>
      <c r="D35" s="30"/>
      <c r="E35" s="20">
        <v>117.64044943820225</v>
      </c>
      <c r="F35" s="20"/>
      <c r="G35" s="30"/>
      <c r="H35" s="20">
        <v>339.11156261544147</v>
      </c>
      <c r="I35" s="20"/>
      <c r="J35" s="30"/>
      <c r="K35" s="20">
        <v>217.51547245316866</v>
      </c>
      <c r="L35" s="20"/>
      <c r="M35" s="30"/>
      <c r="N35" s="20">
        <v>249.78461538461539</v>
      </c>
      <c r="O35" s="20"/>
      <c r="P35" s="30"/>
    </row>
    <row r="36" spans="1:16">
      <c r="A36" s="14">
        <v>40269</v>
      </c>
      <c r="B36" s="20">
        <v>165.71652593486127</v>
      </c>
      <c r="C36" s="20"/>
      <c r="D36" s="30"/>
      <c r="E36" s="20">
        <v>106.59041211101766</v>
      </c>
      <c r="F36" s="20"/>
      <c r="G36" s="30"/>
      <c r="H36" s="20">
        <v>340.80260707635011</v>
      </c>
      <c r="I36" s="20"/>
      <c r="J36" s="30"/>
      <c r="K36" s="20">
        <v>218.18991243432575</v>
      </c>
      <c r="L36" s="20"/>
      <c r="M36" s="30"/>
      <c r="N36" s="20">
        <v>247.97657352526107</v>
      </c>
      <c r="O36" s="20"/>
      <c r="P36" s="30"/>
    </row>
    <row r="37" spans="1:16">
      <c r="A37" s="14">
        <v>40299</v>
      </c>
      <c r="B37" s="20">
        <v>171.5661938534279</v>
      </c>
      <c r="C37" s="20"/>
      <c r="D37" s="30"/>
      <c r="E37" s="20">
        <v>108.23529411764706</v>
      </c>
      <c r="F37" s="20"/>
      <c r="G37" s="30"/>
      <c r="H37" s="20">
        <v>340.38123167155425</v>
      </c>
      <c r="I37" s="20"/>
      <c r="J37" s="30"/>
      <c r="K37" s="20">
        <v>218.58451553411831</v>
      </c>
      <c r="L37" s="20"/>
      <c r="M37" s="30"/>
      <c r="N37" s="20">
        <v>249.20802919708029</v>
      </c>
      <c r="O37" s="20"/>
      <c r="P37" s="30"/>
    </row>
    <row r="38" spans="1:16">
      <c r="A38" s="14">
        <v>40330</v>
      </c>
      <c r="B38" s="20">
        <v>170.16657255787692</v>
      </c>
      <c r="C38" s="20"/>
      <c r="D38" s="30"/>
      <c r="E38" s="20">
        <v>112.10722100656456</v>
      </c>
      <c r="F38" s="20"/>
      <c r="G38" s="30"/>
      <c r="H38" s="20">
        <v>342.6885065885798</v>
      </c>
      <c r="I38" s="20"/>
      <c r="J38" s="30"/>
      <c r="K38" s="20">
        <v>216.16505977632087</v>
      </c>
      <c r="L38" s="20"/>
      <c r="M38" s="30"/>
      <c r="N38" s="20">
        <v>250.44812239221142</v>
      </c>
      <c r="O38" s="20"/>
      <c r="P38" s="30"/>
    </row>
    <row r="39" spans="1:16">
      <c r="A39" s="14">
        <v>40360</v>
      </c>
      <c r="B39" s="20">
        <v>162.72640080767289</v>
      </c>
      <c r="C39" s="20"/>
      <c r="D39" s="30"/>
      <c r="E39" s="20">
        <v>111.8754141815772</v>
      </c>
      <c r="F39" s="20"/>
      <c r="G39" s="30"/>
      <c r="H39" s="20">
        <v>348.63288370397373</v>
      </c>
      <c r="I39" s="20"/>
      <c r="J39" s="30"/>
      <c r="K39" s="20">
        <v>213.05213022087301</v>
      </c>
      <c r="L39" s="20"/>
      <c r="M39" s="30"/>
      <c r="N39" s="20">
        <v>255.34392782789729</v>
      </c>
      <c r="O39" s="20"/>
      <c r="P39" s="30"/>
    </row>
    <row r="40" spans="1:16">
      <c r="A40" s="14">
        <v>40391</v>
      </c>
      <c r="B40" s="20">
        <v>162.89386006663494</v>
      </c>
      <c r="C40" s="20"/>
      <c r="D40" s="30"/>
      <c r="E40" s="20">
        <v>113.03030303030303</v>
      </c>
      <c r="F40" s="20"/>
      <c r="G40" s="30"/>
      <c r="H40" s="20">
        <v>348.89511754068718</v>
      </c>
      <c r="I40" s="20"/>
      <c r="J40" s="30"/>
      <c r="K40" s="20">
        <v>208.56907693354194</v>
      </c>
      <c r="L40" s="20"/>
      <c r="M40" s="30"/>
      <c r="N40" s="20">
        <v>252.09838753757856</v>
      </c>
      <c r="O40" s="20"/>
      <c r="P40" s="30"/>
    </row>
    <row r="41" spans="1:16">
      <c r="A41" s="14">
        <v>40422</v>
      </c>
      <c r="B41" s="20">
        <v>162.42448785135778</v>
      </c>
      <c r="C41" s="20"/>
      <c r="D41" s="30"/>
      <c r="E41" s="20">
        <v>111.5522984676882</v>
      </c>
      <c r="F41" s="20"/>
      <c r="G41" s="30"/>
      <c r="H41" s="20">
        <v>351.81204379562041</v>
      </c>
      <c r="I41" s="20"/>
      <c r="J41" s="30"/>
      <c r="K41" s="20">
        <v>199.07735315398276</v>
      </c>
      <c r="L41" s="20"/>
      <c r="M41" s="30"/>
      <c r="N41" s="20">
        <v>246.12806718278441</v>
      </c>
      <c r="O41" s="20"/>
      <c r="P41" s="30"/>
    </row>
    <row r="42" spans="1:16">
      <c r="A42" s="14">
        <v>40452</v>
      </c>
      <c r="B42" s="20">
        <v>160.69906542056074</v>
      </c>
      <c r="C42" s="20"/>
      <c r="D42" s="30"/>
      <c r="E42" s="20">
        <v>114.95025234318673</v>
      </c>
      <c r="F42" s="20"/>
      <c r="G42" s="30"/>
      <c r="H42" s="20">
        <v>351.2822402358143</v>
      </c>
      <c r="I42" s="20"/>
      <c r="J42" s="30"/>
      <c r="K42" s="20">
        <v>197.91728578504211</v>
      </c>
      <c r="L42" s="20"/>
      <c r="M42" s="30"/>
      <c r="N42" s="20">
        <v>249.90904297389929</v>
      </c>
      <c r="O42" s="20"/>
      <c r="P42" s="30"/>
    </row>
    <row r="43" spans="1:16">
      <c r="A43" s="14">
        <v>40483</v>
      </c>
      <c r="B43" s="20">
        <v>158.1078799249531</v>
      </c>
      <c r="C43" s="20"/>
      <c r="D43" s="30"/>
      <c r="E43" s="20">
        <v>113.41092973740241</v>
      </c>
      <c r="F43" s="20"/>
      <c r="G43" s="30"/>
      <c r="H43" s="20">
        <v>350.94113372093022</v>
      </c>
      <c r="I43" s="20"/>
      <c r="J43" s="30"/>
      <c r="K43" s="20">
        <v>197.68545154444706</v>
      </c>
      <c r="L43" s="20"/>
      <c r="M43" s="30"/>
      <c r="N43" s="20">
        <v>250.46035125066524</v>
      </c>
      <c r="O43" s="20"/>
      <c r="P43" s="30"/>
    </row>
    <row r="44" spans="1:16">
      <c r="A44" s="14">
        <v>40513</v>
      </c>
      <c r="B44" s="20">
        <v>155.97350993377484</v>
      </c>
      <c r="C44" s="20"/>
      <c r="D44" s="30"/>
      <c r="E44" s="20">
        <v>111.96288365453248</v>
      </c>
      <c r="F44" s="20"/>
      <c r="G44" s="30"/>
      <c r="H44" s="20">
        <v>354.00362976406535</v>
      </c>
      <c r="I44" s="20"/>
      <c r="J44" s="30"/>
      <c r="K44" s="20">
        <v>196.97699386503066</v>
      </c>
      <c r="L44" s="20"/>
      <c r="M44" s="30"/>
      <c r="N44" s="20">
        <v>249.32700026759431</v>
      </c>
      <c r="O44" s="20"/>
      <c r="P44" s="30"/>
    </row>
    <row r="45" spans="1:16">
      <c r="A45" s="14">
        <v>40544</v>
      </c>
      <c r="B45" s="20">
        <v>160.69398616285258</v>
      </c>
      <c r="C45" s="20"/>
      <c r="D45" s="30"/>
      <c r="E45" s="20">
        <v>111.32288401253919</v>
      </c>
      <c r="F45" s="20"/>
      <c r="G45" s="30"/>
      <c r="H45" s="20">
        <v>351.54562043795619</v>
      </c>
      <c r="I45" s="20"/>
      <c r="J45" s="30"/>
      <c r="K45" s="20">
        <v>204.90156024372203</v>
      </c>
      <c r="L45" s="20"/>
      <c r="M45" s="30"/>
      <c r="N45" s="20">
        <v>253.94260239621065</v>
      </c>
      <c r="O45" s="20"/>
      <c r="P45" s="30"/>
    </row>
    <row r="46" spans="1:16">
      <c r="A46" s="14">
        <v>40575</v>
      </c>
      <c r="B46" s="20">
        <v>165.3228346456693</v>
      </c>
      <c r="C46" s="20"/>
      <c r="D46" s="30"/>
      <c r="E46" s="20">
        <v>114.3142144638404</v>
      </c>
      <c r="F46" s="20"/>
      <c r="G46" s="30"/>
      <c r="H46" s="20">
        <v>348.60144927536231</v>
      </c>
      <c r="I46" s="20"/>
      <c r="J46" s="30"/>
      <c r="K46" s="20">
        <v>206.96541445194657</v>
      </c>
      <c r="L46" s="20"/>
      <c r="M46" s="30"/>
      <c r="N46" s="20">
        <v>252.12867956265771</v>
      </c>
      <c r="O46" s="20"/>
      <c r="P46" s="30"/>
    </row>
    <row r="47" spans="1:16">
      <c r="A47" s="14">
        <v>40603</v>
      </c>
      <c r="B47" s="20">
        <v>164.14457831325302</v>
      </c>
      <c r="C47" s="20"/>
      <c r="D47" s="30"/>
      <c r="E47" s="20">
        <v>113.98514851485149</v>
      </c>
      <c r="F47" s="20"/>
      <c r="G47" s="30"/>
      <c r="H47" s="20">
        <v>350.54455445544556</v>
      </c>
      <c r="I47" s="20"/>
      <c r="J47" s="30"/>
      <c r="K47" s="20">
        <v>207.96184702508441</v>
      </c>
      <c r="L47" s="20"/>
      <c r="M47" s="30"/>
      <c r="N47" s="20">
        <v>252.364161849711</v>
      </c>
      <c r="O47" s="20"/>
      <c r="P47" s="30"/>
    </row>
    <row r="48" spans="1:16">
      <c r="A48" s="14">
        <v>40634</v>
      </c>
      <c r="B48" s="20">
        <v>160.55048076923077</v>
      </c>
      <c r="C48" s="20"/>
      <c r="D48" s="30"/>
      <c r="E48" s="20">
        <v>103.69969969969969</v>
      </c>
      <c r="F48" s="20"/>
      <c r="G48" s="30"/>
      <c r="H48" s="20">
        <v>347.77286135693214</v>
      </c>
      <c r="I48" s="20"/>
      <c r="J48" s="30"/>
      <c r="K48" s="20">
        <v>212.49405888140467</v>
      </c>
      <c r="L48" s="20"/>
      <c r="M48" s="30"/>
      <c r="N48" s="20">
        <v>250.55301455301455</v>
      </c>
      <c r="O48" s="20"/>
      <c r="P48" s="30"/>
    </row>
    <row r="49" spans="1:16">
      <c r="A49" s="14">
        <v>40664</v>
      </c>
      <c r="B49" s="20">
        <v>163.80000000000001</v>
      </c>
      <c r="C49" s="20"/>
      <c r="D49" s="30"/>
      <c r="E49" s="20">
        <v>108.31623931623932</v>
      </c>
      <c r="F49" s="20"/>
      <c r="G49" s="30"/>
      <c r="H49" s="20">
        <v>346.58753709198811</v>
      </c>
      <c r="I49" s="20"/>
      <c r="J49" s="30"/>
      <c r="K49" s="20">
        <v>212.67799438671017</v>
      </c>
      <c r="L49" s="20"/>
      <c r="M49" s="30"/>
      <c r="N49" s="20">
        <v>250.8515337423313</v>
      </c>
      <c r="O49" s="20"/>
      <c r="P49" s="30"/>
    </row>
    <row r="50" spans="1:16">
      <c r="A50" s="14">
        <v>40695</v>
      </c>
      <c r="B50" s="20">
        <v>169.14669286182055</v>
      </c>
      <c r="C50" s="20"/>
      <c r="D50" s="30"/>
      <c r="E50" s="20">
        <v>110.17171717171718</v>
      </c>
      <c r="F50" s="20"/>
      <c r="G50" s="30"/>
      <c r="H50" s="20">
        <v>349.70059880239523</v>
      </c>
      <c r="I50" s="20"/>
      <c r="J50" s="30"/>
      <c r="K50" s="20">
        <v>208.34716124148372</v>
      </c>
      <c r="L50" s="20"/>
      <c r="M50" s="30"/>
      <c r="N50" s="20">
        <v>250.70691281498449</v>
      </c>
      <c r="O50" s="20"/>
      <c r="P50" s="30"/>
    </row>
    <row r="51" spans="1:16">
      <c r="A51" s="14">
        <v>40725</v>
      </c>
      <c r="B51" s="20">
        <v>159.35990190067443</v>
      </c>
      <c r="C51" s="20"/>
      <c r="D51" s="30"/>
      <c r="E51" s="20">
        <v>109.03234686854783</v>
      </c>
      <c r="F51" s="20"/>
      <c r="G51" s="30"/>
      <c r="H51" s="20">
        <v>355.00192901234567</v>
      </c>
      <c r="I51" s="20"/>
      <c r="J51" s="30"/>
      <c r="K51" s="20">
        <v>208.6178764938708</v>
      </c>
      <c r="L51" s="20"/>
      <c r="M51" s="30"/>
      <c r="N51" s="20">
        <v>256.84447144592951</v>
      </c>
      <c r="O51" s="20"/>
      <c r="P51" s="30"/>
    </row>
    <row r="52" spans="1:16">
      <c r="A52" s="14">
        <v>40756</v>
      </c>
      <c r="B52" s="20">
        <v>162.10047846889952</v>
      </c>
      <c r="C52" s="20"/>
      <c r="D52" s="30"/>
      <c r="E52" s="20">
        <v>110.1949860724234</v>
      </c>
      <c r="F52" s="20"/>
      <c r="G52" s="30"/>
      <c r="H52" s="20">
        <v>360.01560671088566</v>
      </c>
      <c r="I52" s="20"/>
      <c r="J52" s="30"/>
      <c r="K52" s="20">
        <v>201.89073634204274</v>
      </c>
      <c r="L52" s="20"/>
      <c r="M52" s="30"/>
      <c r="N52" s="20">
        <v>251.10747725174733</v>
      </c>
      <c r="O52" s="20"/>
      <c r="P52" s="30"/>
    </row>
    <row r="53" spans="1:16">
      <c r="A53" s="14">
        <v>40787</v>
      </c>
      <c r="B53" s="20">
        <v>162.54380664652567</v>
      </c>
      <c r="C53" s="20"/>
      <c r="D53" s="30"/>
      <c r="E53" s="20">
        <v>108.57218543046358</v>
      </c>
      <c r="F53" s="20"/>
      <c r="G53" s="30"/>
      <c r="H53" s="20">
        <v>357.80718701700152</v>
      </c>
      <c r="I53" s="20"/>
      <c r="J53" s="30"/>
      <c r="K53" s="20">
        <v>191.22719154364862</v>
      </c>
      <c r="L53" s="20"/>
      <c r="M53" s="30"/>
      <c r="N53" s="20">
        <v>244.26827105763141</v>
      </c>
      <c r="O53" s="20"/>
      <c r="P53" s="30"/>
    </row>
    <row r="54" spans="1:16">
      <c r="A54" s="14">
        <v>40817</v>
      </c>
      <c r="B54" s="20">
        <v>159.7350680070964</v>
      </c>
      <c r="C54" s="20"/>
      <c r="D54" s="30"/>
      <c r="E54" s="20">
        <v>107.23376623376623</v>
      </c>
      <c r="F54" s="20"/>
      <c r="G54" s="30"/>
      <c r="H54" s="20">
        <v>358.7404725609756</v>
      </c>
      <c r="I54" s="20"/>
      <c r="J54" s="30"/>
      <c r="K54" s="20">
        <v>191.9381412967526</v>
      </c>
      <c r="L54" s="20"/>
      <c r="M54" s="30"/>
      <c r="N54" s="20">
        <v>250.21276595744681</v>
      </c>
      <c r="O54" s="20"/>
      <c r="P54" s="30"/>
    </row>
    <row r="55" spans="1:16">
      <c r="A55" s="14">
        <v>40848</v>
      </c>
      <c r="B55" s="20">
        <v>160.46041055718476</v>
      </c>
      <c r="C55" s="20"/>
      <c r="D55" s="30"/>
      <c r="E55" s="20">
        <v>108.47154471544715</v>
      </c>
      <c r="F55" s="20"/>
      <c r="G55" s="30"/>
      <c r="H55" s="20">
        <v>359.83753822629967</v>
      </c>
      <c r="I55" s="20"/>
      <c r="J55" s="30"/>
      <c r="K55" s="20">
        <v>189.87438752783964</v>
      </c>
      <c r="L55" s="20"/>
      <c r="M55" s="30"/>
      <c r="N55" s="20">
        <v>251.46748278500382</v>
      </c>
      <c r="O55" s="20"/>
      <c r="P55" s="30"/>
    </row>
    <row r="56" spans="1:16">
      <c r="A56" s="14">
        <v>40878</v>
      </c>
      <c r="B56" s="20">
        <v>158.24638519375361</v>
      </c>
      <c r="C56" s="20"/>
      <c r="D56" s="30"/>
      <c r="E56" s="20">
        <v>113.70576271186441</v>
      </c>
      <c r="F56" s="20"/>
      <c r="G56" s="30"/>
      <c r="H56" s="20">
        <v>361.59409020217731</v>
      </c>
      <c r="I56" s="20"/>
      <c r="J56" s="30"/>
      <c r="K56" s="20">
        <v>188.39307116104868</v>
      </c>
      <c r="L56" s="20"/>
      <c r="M56" s="30"/>
      <c r="N56" s="20">
        <v>249.41611947985066</v>
      </c>
      <c r="O56" s="20"/>
      <c r="P56" s="30"/>
    </row>
    <row r="57" spans="1:16">
      <c r="A57" s="14">
        <v>40909</v>
      </c>
      <c r="B57" s="20">
        <v>158.3698296836983</v>
      </c>
      <c r="C57" s="20"/>
      <c r="D57" s="30"/>
      <c r="E57" s="20">
        <v>114.46269781461945</v>
      </c>
      <c r="F57" s="20"/>
      <c r="G57" s="30"/>
      <c r="H57" s="20">
        <v>358.92137877614255</v>
      </c>
      <c r="I57" s="20"/>
      <c r="J57" s="30"/>
      <c r="K57" s="20">
        <v>198.21396493146406</v>
      </c>
      <c r="L57" s="20"/>
      <c r="M57" s="30"/>
      <c r="N57" s="20">
        <v>257.27640086206895</v>
      </c>
      <c r="O57" s="20"/>
      <c r="P57" s="30"/>
    </row>
    <row r="58" spans="1:16">
      <c r="A58" s="14">
        <v>40940</v>
      </c>
      <c r="B58" s="20">
        <v>161.615099009901</v>
      </c>
      <c r="C58" s="20"/>
      <c r="D58" s="30"/>
      <c r="E58" s="20">
        <v>120.19005613472333</v>
      </c>
      <c r="F58" s="20"/>
      <c r="G58" s="30"/>
      <c r="H58" s="20">
        <v>360.01634877384197</v>
      </c>
      <c r="I58" s="20"/>
      <c r="J58" s="30"/>
      <c r="K58" s="20">
        <v>197.11757131150739</v>
      </c>
      <c r="L58" s="20"/>
      <c r="M58" s="30"/>
      <c r="N58" s="20">
        <v>251.37811078405139</v>
      </c>
      <c r="O58" s="20"/>
      <c r="P58" s="30"/>
    </row>
    <row r="59" spans="1:16">
      <c r="A59" s="14">
        <v>40969</v>
      </c>
      <c r="B59" s="20">
        <v>166.36363636363637</v>
      </c>
      <c r="C59" s="20"/>
      <c r="D59" s="30"/>
      <c r="E59" s="20">
        <v>111.25888324873097</v>
      </c>
      <c r="F59" s="20"/>
      <c r="G59" s="30"/>
      <c r="H59" s="20">
        <v>361.13716295427901</v>
      </c>
      <c r="I59" s="20"/>
      <c r="J59" s="30"/>
      <c r="K59" s="20">
        <v>193.37642204311442</v>
      </c>
      <c r="L59" s="20"/>
      <c r="M59" s="30"/>
      <c r="N59" s="20">
        <v>248.52205690420257</v>
      </c>
      <c r="O59" s="20"/>
      <c r="P59" s="30"/>
    </row>
    <row r="60" spans="1:16">
      <c r="A60" s="14">
        <v>41000</v>
      </c>
      <c r="B60" s="20">
        <v>166.66879387364389</v>
      </c>
      <c r="C60" s="20"/>
      <c r="D60" s="30"/>
      <c r="E60" s="20">
        <v>104.68354430379746</v>
      </c>
      <c r="F60" s="20"/>
      <c r="G60" s="30"/>
      <c r="H60" s="20">
        <v>365.8535414165666</v>
      </c>
      <c r="I60" s="20"/>
      <c r="J60" s="30"/>
      <c r="K60" s="20">
        <v>196.6730121833921</v>
      </c>
      <c r="L60" s="20"/>
      <c r="M60" s="30"/>
      <c r="N60" s="20">
        <v>249.6257891202149</v>
      </c>
      <c r="O60" s="20"/>
      <c r="P60" s="30"/>
    </row>
    <row r="61" spans="1:16">
      <c r="A61" s="14">
        <v>41030</v>
      </c>
      <c r="B61" s="20">
        <v>171.76813391196529</v>
      </c>
      <c r="C61" s="20"/>
      <c r="D61" s="30"/>
      <c r="E61" s="20">
        <v>106.33838690115222</v>
      </c>
      <c r="F61" s="20"/>
      <c r="G61" s="30"/>
      <c r="H61" s="20">
        <v>366</v>
      </c>
      <c r="I61" s="20"/>
      <c r="J61" s="30"/>
      <c r="K61" s="20">
        <v>193.9251929546804</v>
      </c>
      <c r="L61" s="20"/>
      <c r="M61" s="30"/>
      <c r="N61" s="20">
        <v>248.45243949786462</v>
      </c>
      <c r="O61" s="20"/>
      <c r="P61" s="30"/>
    </row>
    <row r="62" spans="1:16">
      <c r="A62" s="14">
        <v>41061</v>
      </c>
      <c r="B62" s="20">
        <v>169.20660146699265</v>
      </c>
      <c r="C62" s="20"/>
      <c r="D62" s="30"/>
      <c r="E62" s="20">
        <v>110.20546244568591</v>
      </c>
      <c r="F62" s="20"/>
      <c r="G62" s="30"/>
      <c r="H62" s="20">
        <v>364.97355769230768</v>
      </c>
      <c r="I62" s="20"/>
      <c r="J62" s="30"/>
      <c r="K62" s="20">
        <v>189.45320392983572</v>
      </c>
      <c r="L62" s="20"/>
      <c r="M62" s="30"/>
      <c r="N62" s="20">
        <v>252.67351686700272</v>
      </c>
      <c r="O62" s="20"/>
      <c r="P62" s="30"/>
    </row>
    <row r="63" spans="1:16">
      <c r="A63" s="14">
        <v>41091</v>
      </c>
      <c r="B63" s="20">
        <v>160.47761194029852</v>
      </c>
      <c r="C63" s="20"/>
      <c r="D63" s="30"/>
      <c r="E63" s="20">
        <v>105.88776655443323</v>
      </c>
      <c r="F63" s="20"/>
      <c r="G63" s="30"/>
      <c r="H63" s="20">
        <v>363.70892018779341</v>
      </c>
      <c r="I63" s="20"/>
      <c r="J63" s="30"/>
      <c r="K63" s="20">
        <v>188.49303114773966</v>
      </c>
      <c r="L63" s="20"/>
      <c r="M63" s="30"/>
      <c r="N63" s="20">
        <v>255.06504275719098</v>
      </c>
      <c r="O63" s="20"/>
      <c r="P63" s="30"/>
    </row>
    <row r="64" spans="1:16">
      <c r="A64" s="14">
        <v>41122</v>
      </c>
      <c r="B64" s="20">
        <v>164.01343784994401</v>
      </c>
      <c r="C64" s="20"/>
      <c r="D64" s="30"/>
      <c r="E64" s="20">
        <v>112.78251121076234</v>
      </c>
      <c r="F64" s="20"/>
      <c r="G64" s="30"/>
      <c r="H64" s="20">
        <v>359.46428571428572</v>
      </c>
      <c r="I64" s="20"/>
      <c r="J64" s="30"/>
      <c r="K64" s="20">
        <v>179.75032245456322</v>
      </c>
      <c r="L64" s="20"/>
      <c r="M64" s="30"/>
      <c r="N64" s="20">
        <v>247.76903273262229</v>
      </c>
      <c r="O64" s="20"/>
      <c r="P64" s="30"/>
    </row>
    <row r="65" spans="1:17">
      <c r="A65" s="14">
        <v>41153</v>
      </c>
      <c r="B65" s="20">
        <v>167.70752089136491</v>
      </c>
      <c r="C65" s="20"/>
      <c r="D65" s="30"/>
      <c r="E65" s="20">
        <v>110.96646509070918</v>
      </c>
      <c r="F65" s="20"/>
      <c r="G65" s="30"/>
      <c r="H65" s="20">
        <v>366</v>
      </c>
      <c r="I65" s="20"/>
      <c r="J65" s="30"/>
      <c r="K65" s="20">
        <v>173.33107642873537</v>
      </c>
      <c r="L65" s="20"/>
      <c r="M65" s="30"/>
      <c r="N65" s="20">
        <v>242.56725632197555</v>
      </c>
      <c r="O65" s="20"/>
      <c r="P65" s="30"/>
    </row>
    <row r="66" spans="1:17">
      <c r="A66" s="14">
        <v>41183</v>
      </c>
      <c r="B66" s="20">
        <v>164.28571428571428</v>
      </c>
      <c r="C66" s="20"/>
      <c r="D66" s="30"/>
      <c r="E66" s="20">
        <v>111.49499443826474</v>
      </c>
      <c r="F66" s="20"/>
      <c r="G66" s="30"/>
      <c r="H66" s="20">
        <v>362.94393638170976</v>
      </c>
      <c r="I66" s="20"/>
      <c r="J66" s="30"/>
      <c r="K66" s="20">
        <v>173.60650658404339</v>
      </c>
      <c r="L66" s="20"/>
      <c r="M66" s="30"/>
      <c r="N66" s="20">
        <v>246.12730061349694</v>
      </c>
      <c r="O66" s="20"/>
      <c r="P66" s="30"/>
    </row>
    <row r="67" spans="1:17">
      <c r="A67" s="14">
        <v>41214</v>
      </c>
      <c r="B67" s="20">
        <v>164.90109890109889</v>
      </c>
      <c r="C67" s="20"/>
      <c r="D67" s="30"/>
      <c r="E67" s="20">
        <v>114.80083983203359</v>
      </c>
      <c r="F67" s="20"/>
      <c r="G67" s="30"/>
      <c r="H67" s="20">
        <v>367.32502011263074</v>
      </c>
      <c r="I67" s="20"/>
      <c r="J67" s="30"/>
      <c r="K67" s="20">
        <v>171.89623049408436</v>
      </c>
      <c r="L67" s="20"/>
      <c r="M67" s="30"/>
      <c r="N67" s="20">
        <v>247.72696897374701</v>
      </c>
      <c r="O67" s="20"/>
      <c r="P67" s="30"/>
    </row>
    <row r="68" spans="1:17">
      <c r="A68" s="14">
        <v>41244</v>
      </c>
      <c r="B68" s="20">
        <v>164.72380952380954</v>
      </c>
      <c r="C68" s="20"/>
      <c r="D68" s="30"/>
      <c r="E68" s="20">
        <v>115.43004513217279</v>
      </c>
      <c r="F68" s="20"/>
      <c r="G68" s="30"/>
      <c r="H68" s="20">
        <v>364.96149169031213</v>
      </c>
      <c r="I68" s="20"/>
      <c r="J68" s="30"/>
      <c r="K68" s="20">
        <v>170.65739192739431</v>
      </c>
      <c r="L68" s="20"/>
      <c r="M68" s="30"/>
      <c r="N68" s="20">
        <v>243.18192698982645</v>
      </c>
      <c r="O68" s="20"/>
      <c r="P68" s="30"/>
    </row>
    <row r="69" spans="1:17">
      <c r="A69" s="14">
        <v>41275</v>
      </c>
      <c r="B69" s="20">
        <v>162.40088593576965</v>
      </c>
      <c r="C69" s="20"/>
      <c r="D69" s="30"/>
      <c r="E69" s="20">
        <v>117.00780695528744</v>
      </c>
      <c r="F69" s="20"/>
      <c r="G69" s="30"/>
      <c r="H69" s="20">
        <v>362.86029411764707</v>
      </c>
      <c r="I69" s="20"/>
      <c r="J69" s="30"/>
      <c r="K69" s="20">
        <v>181.43013976269899</v>
      </c>
      <c r="L69" s="20"/>
      <c r="M69" s="30"/>
      <c r="N69" s="20">
        <v>253.69384673461684</v>
      </c>
      <c r="O69" s="20"/>
      <c r="P69" s="30"/>
    </row>
    <row r="70" spans="1:17" ht="14.45" customHeight="1">
      <c r="A70" s="14">
        <v>41306</v>
      </c>
      <c r="B70" s="20">
        <v>164.91575302942874</v>
      </c>
      <c r="C70" s="20"/>
      <c r="D70" s="30"/>
      <c r="E70" s="20">
        <v>120.32085561497327</v>
      </c>
      <c r="F70" s="20"/>
      <c r="G70" s="30"/>
      <c r="H70" s="20">
        <v>362.01431492842534</v>
      </c>
      <c r="I70" s="20"/>
      <c r="J70" s="30"/>
      <c r="K70" s="20">
        <v>182.64719456433485</v>
      </c>
      <c r="L70" s="20"/>
      <c r="M70" s="30"/>
      <c r="N70" s="20">
        <v>248.75075528700907</v>
      </c>
      <c r="O70" s="20"/>
      <c r="P70" s="30"/>
    </row>
    <row r="71" spans="1:17">
      <c r="A71" s="14">
        <v>41334</v>
      </c>
      <c r="B71" s="20">
        <v>162.08870490833826</v>
      </c>
      <c r="C71" s="20"/>
      <c r="D71" s="30"/>
      <c r="E71" s="20">
        <v>110.48410404624278</v>
      </c>
      <c r="F71" s="20"/>
      <c r="G71" s="30"/>
      <c r="H71" s="20">
        <v>365.1502057613169</v>
      </c>
      <c r="I71" s="20"/>
      <c r="J71" s="30"/>
      <c r="K71" s="20">
        <v>180.89460890702318</v>
      </c>
      <c r="L71" s="20"/>
      <c r="M71" s="30"/>
      <c r="N71" s="20">
        <v>247.88025767336111</v>
      </c>
      <c r="O71" s="20"/>
      <c r="P71" s="30"/>
    </row>
    <row r="72" spans="1:17">
      <c r="A72" s="14">
        <v>41365</v>
      </c>
      <c r="B72" s="20">
        <v>168.49849849849849</v>
      </c>
      <c r="C72" s="20"/>
      <c r="D72" s="30"/>
      <c r="E72" s="20">
        <v>105.64965986394557</v>
      </c>
      <c r="F72" s="20"/>
      <c r="G72" s="30"/>
      <c r="H72" s="20">
        <v>359.38688789963578</v>
      </c>
      <c r="I72" s="20"/>
      <c r="J72" s="30"/>
      <c r="K72" s="20">
        <v>184.15073779795688</v>
      </c>
      <c r="L72" s="20"/>
      <c r="M72" s="30"/>
      <c r="N72" s="20">
        <v>257.5810401579987</v>
      </c>
      <c r="O72" s="20"/>
      <c r="P72" s="30"/>
      <c r="Q72" s="13"/>
    </row>
    <row r="73" spans="1:17">
      <c r="A73" s="14">
        <v>41395</v>
      </c>
      <c r="B73" s="20">
        <v>176.06521739130434</v>
      </c>
      <c r="C73" s="20"/>
      <c r="D73" s="30"/>
      <c r="E73" s="20">
        <v>109.94553514882837</v>
      </c>
      <c r="F73" s="20"/>
      <c r="G73" s="30"/>
      <c r="H73" s="20">
        <v>363.20197044334975</v>
      </c>
      <c r="I73" s="20"/>
      <c r="J73" s="30"/>
      <c r="K73" s="20">
        <v>185.13491627779302</v>
      </c>
      <c r="L73" s="20"/>
      <c r="M73" s="30"/>
      <c r="N73" s="20">
        <v>254.91731366459626</v>
      </c>
      <c r="O73" s="20"/>
      <c r="P73" s="30"/>
      <c r="Q73" s="13"/>
    </row>
    <row r="74" spans="1:17">
      <c r="A74" s="14">
        <v>41426</v>
      </c>
      <c r="B74" s="20">
        <v>176.59610705596108</v>
      </c>
      <c r="C74" s="20"/>
      <c r="D74" s="30"/>
      <c r="E74" s="20">
        <v>110.68208469055375</v>
      </c>
      <c r="F74" s="20"/>
      <c r="G74" s="30"/>
      <c r="H74" s="20">
        <v>363.7838400666389</v>
      </c>
      <c r="I74" s="20"/>
      <c r="J74" s="30"/>
      <c r="K74" s="20">
        <v>185.87912860154603</v>
      </c>
      <c r="L74" s="20"/>
      <c r="M74" s="30"/>
      <c r="N74" s="20">
        <v>259.33985904463589</v>
      </c>
      <c r="O74" s="20"/>
      <c r="P74" s="30"/>
      <c r="Q74" s="13"/>
    </row>
    <row r="75" spans="1:17">
      <c r="A75" s="14">
        <v>41456</v>
      </c>
      <c r="B75" s="20">
        <v>167.95402951191826</v>
      </c>
      <c r="C75" s="20"/>
      <c r="D75" s="30"/>
      <c r="E75" s="20">
        <v>112.25846925972397</v>
      </c>
      <c r="F75" s="20"/>
      <c r="G75" s="30"/>
      <c r="H75" s="20">
        <v>366.52528207271206</v>
      </c>
      <c r="I75" s="20"/>
      <c r="J75" s="30"/>
      <c r="K75" s="20">
        <v>186.9257329607351</v>
      </c>
      <c r="L75" s="20"/>
      <c r="M75" s="30"/>
      <c r="N75" s="20">
        <v>263.89641693811075</v>
      </c>
      <c r="O75" s="20"/>
      <c r="P75" s="30"/>
      <c r="Q75" s="13"/>
    </row>
    <row r="76" spans="1:17">
      <c r="A76" s="14">
        <v>41487</v>
      </c>
      <c r="B76" s="20">
        <v>171.7130242825607</v>
      </c>
      <c r="C76" s="20"/>
      <c r="D76" s="30"/>
      <c r="E76" s="20">
        <v>117.09664153529815</v>
      </c>
      <c r="F76" s="20"/>
      <c r="G76" s="30"/>
      <c r="H76" s="20">
        <v>371.36808510638298</v>
      </c>
      <c r="I76" s="20"/>
      <c r="J76" s="30"/>
      <c r="K76" s="20">
        <v>178.89971267031237</v>
      </c>
      <c r="L76" s="20"/>
      <c r="M76" s="30"/>
      <c r="N76" s="20">
        <v>254.17098710254118</v>
      </c>
      <c r="O76" s="20"/>
      <c r="P76" s="30"/>
      <c r="Q76" s="13"/>
    </row>
    <row r="77" spans="1:17">
      <c r="A77" s="14">
        <v>41518</v>
      </c>
      <c r="B77" s="20">
        <v>169.44072447859494</v>
      </c>
      <c r="C77" s="20"/>
      <c r="D77" s="30"/>
      <c r="E77" s="20">
        <v>116.76203389830509</v>
      </c>
      <c r="F77" s="20"/>
      <c r="G77" s="30"/>
      <c r="H77" s="20">
        <v>368.87802804929879</v>
      </c>
      <c r="I77" s="20"/>
      <c r="J77" s="30"/>
      <c r="K77" s="20">
        <v>173.64944767841592</v>
      </c>
      <c r="L77" s="20"/>
      <c r="M77" s="30"/>
      <c r="N77" s="20">
        <v>251.77407547646095</v>
      </c>
      <c r="O77" s="20"/>
      <c r="P77" s="30"/>
      <c r="Q77" s="13"/>
    </row>
    <row r="78" spans="1:17">
      <c r="A78" s="14">
        <v>41548</v>
      </c>
      <c r="B78" s="20">
        <v>172.59829059829059</v>
      </c>
      <c r="C78" s="20"/>
      <c r="D78" s="30"/>
      <c r="E78" s="20">
        <v>119.25452016689847</v>
      </c>
      <c r="F78" s="20"/>
      <c r="G78" s="30"/>
      <c r="H78" s="20">
        <v>373.97033898305085</v>
      </c>
      <c r="I78" s="20"/>
      <c r="J78" s="30"/>
      <c r="K78" s="20">
        <v>175.93734290023309</v>
      </c>
      <c r="L78" s="20"/>
      <c r="M78" s="30"/>
      <c r="N78" s="20">
        <v>253.55949367088607</v>
      </c>
      <c r="O78" s="20"/>
      <c r="P78" s="30"/>
      <c r="Q78" s="13"/>
    </row>
    <row r="79" spans="1:17">
      <c r="A79" s="14">
        <v>41579</v>
      </c>
      <c r="B79" s="20">
        <v>175.12686155543298</v>
      </c>
      <c r="C79" s="20"/>
      <c r="D79" s="30"/>
      <c r="E79" s="20">
        <v>111.97067039106145</v>
      </c>
      <c r="F79" s="20"/>
      <c r="G79" s="30"/>
      <c r="H79" s="20">
        <v>376.24037639007702</v>
      </c>
      <c r="I79" s="20"/>
      <c r="J79" s="30"/>
      <c r="K79" s="20">
        <v>173.65383382925154</v>
      </c>
      <c r="L79" s="20"/>
      <c r="M79" s="30"/>
      <c r="N79" s="20">
        <v>250.77691425659319</v>
      </c>
      <c r="O79" s="20"/>
      <c r="P79" s="30"/>
      <c r="Q79" s="13"/>
    </row>
    <row r="80" spans="1:17">
      <c r="A80" s="14">
        <v>41609</v>
      </c>
      <c r="B80" s="20">
        <v>173.10592069527431</v>
      </c>
      <c r="C80" s="20"/>
      <c r="D80" s="30"/>
      <c r="E80" s="20">
        <v>113.99852398523986</v>
      </c>
      <c r="F80" s="20"/>
      <c r="G80" s="30"/>
      <c r="H80" s="20">
        <v>376.59957627118644</v>
      </c>
      <c r="I80" s="20"/>
      <c r="J80" s="30"/>
      <c r="K80" s="20">
        <v>176.79445274561076</v>
      </c>
      <c r="L80" s="20"/>
      <c r="M80" s="30"/>
      <c r="N80" s="20">
        <v>251.61298735167557</v>
      </c>
      <c r="O80" s="20"/>
      <c r="P80" s="30"/>
      <c r="Q80" s="13"/>
    </row>
    <row r="81" spans="1:17">
      <c r="A81" s="14">
        <v>41640</v>
      </c>
      <c r="B81" s="20">
        <v>174.66743515850143</v>
      </c>
      <c r="C81" s="20"/>
      <c r="D81" s="30"/>
      <c r="E81" s="20">
        <v>113.90215492137449</v>
      </c>
      <c r="F81" s="20"/>
      <c r="G81" s="30"/>
      <c r="H81" s="20">
        <v>371.0781383432963</v>
      </c>
      <c r="I81" s="20"/>
      <c r="J81" s="30"/>
      <c r="K81" s="20">
        <v>186.38058618688333</v>
      </c>
      <c r="L81" s="20"/>
      <c r="M81" s="30"/>
      <c r="N81" s="20">
        <v>256.54397705544932</v>
      </c>
      <c r="O81" s="20"/>
      <c r="P81" s="30"/>
      <c r="Q81" s="13"/>
    </row>
    <row r="82" spans="1:17">
      <c r="A82" s="14">
        <v>41671</v>
      </c>
      <c r="B82" s="20">
        <v>174.3447860156721</v>
      </c>
      <c r="C82" s="20"/>
      <c r="D82" s="30"/>
      <c r="E82" s="20">
        <v>116.32958801498127</v>
      </c>
      <c r="F82" s="20"/>
      <c r="G82" s="30"/>
      <c r="H82" s="20">
        <v>371.01213697442569</v>
      </c>
      <c r="I82" s="20"/>
      <c r="J82" s="30"/>
      <c r="K82" s="20">
        <v>187.78513850212516</v>
      </c>
      <c r="L82" s="20"/>
      <c r="M82" s="30"/>
      <c r="N82" s="20">
        <v>254.14177215189872</v>
      </c>
      <c r="O82" s="20"/>
      <c r="P82" s="30"/>
      <c r="Q82" s="13"/>
    </row>
    <row r="83" spans="1:17">
      <c r="A83" s="14">
        <v>41699</v>
      </c>
      <c r="B83" s="20">
        <v>170.32325724861198</v>
      </c>
      <c r="C83" s="20"/>
      <c r="D83" s="30"/>
      <c r="E83" s="20">
        <v>118.12445278298937</v>
      </c>
      <c r="F83" s="20"/>
      <c r="G83" s="30"/>
      <c r="H83" s="20">
        <v>374.76106970626915</v>
      </c>
      <c r="I83" s="20"/>
      <c r="J83" s="30"/>
      <c r="K83" s="20">
        <v>190.41885625965998</v>
      </c>
      <c r="L83" s="20"/>
      <c r="M83" s="30"/>
      <c r="N83" s="20">
        <v>256.38382099827885</v>
      </c>
      <c r="O83" s="20"/>
      <c r="P83" s="30"/>
      <c r="Q83" s="13"/>
    </row>
    <row r="84" spans="1:17">
      <c r="A84" s="14">
        <v>41730</v>
      </c>
      <c r="B84" s="20">
        <v>175.23490378234905</v>
      </c>
      <c r="C84" s="20"/>
      <c r="D84" s="30"/>
      <c r="E84" s="20">
        <v>113.95997574287446</v>
      </c>
      <c r="F84" s="20"/>
      <c r="G84" s="30"/>
      <c r="H84" s="20">
        <v>368.4958641706574</v>
      </c>
      <c r="I84" s="20"/>
      <c r="J84" s="30"/>
      <c r="K84" s="20">
        <v>194.6611686613698</v>
      </c>
      <c r="L84" s="20"/>
      <c r="M84" s="30"/>
      <c r="N84" s="20">
        <v>253.48856851609145</v>
      </c>
      <c r="O84" s="20"/>
      <c r="P84" s="30"/>
      <c r="Q84" s="13"/>
    </row>
    <row r="85" spans="1:17">
      <c r="A85" s="14">
        <v>41760</v>
      </c>
      <c r="B85" s="20">
        <v>175.41880341880341</v>
      </c>
      <c r="C85" s="20"/>
      <c r="D85" s="30"/>
      <c r="E85" s="20">
        <v>110.31096563011457</v>
      </c>
      <c r="F85" s="20"/>
      <c r="G85" s="30"/>
      <c r="H85" s="20">
        <v>369.55660783469654</v>
      </c>
      <c r="I85" s="20"/>
      <c r="J85" s="30"/>
      <c r="K85" s="20">
        <v>195.69392453207888</v>
      </c>
      <c r="L85" s="20"/>
      <c r="M85" s="30"/>
      <c r="N85" s="20">
        <v>254.70574579222287</v>
      </c>
      <c r="O85" s="20"/>
      <c r="P85" s="30"/>
      <c r="Q85" s="13"/>
    </row>
    <row r="86" spans="1:17">
      <c r="A86" s="14">
        <v>41791</v>
      </c>
      <c r="B86" s="20">
        <v>180.87876758204956</v>
      </c>
      <c r="C86" s="20"/>
      <c r="D86" s="30"/>
      <c r="E86" s="20">
        <v>113.01472995090016</v>
      </c>
      <c r="F86" s="20"/>
      <c r="G86" s="30"/>
      <c r="H86" s="20">
        <v>371.99531516183987</v>
      </c>
      <c r="I86" s="20"/>
      <c r="J86" s="30"/>
      <c r="K86" s="20">
        <v>198.79809660253787</v>
      </c>
      <c r="L86" s="20"/>
      <c r="M86" s="30"/>
      <c r="N86" s="20">
        <v>259.38536585365853</v>
      </c>
      <c r="O86" s="20"/>
      <c r="P86" s="30"/>
      <c r="Q86" s="13"/>
    </row>
    <row r="87" spans="1:17">
      <c r="A87" s="14">
        <v>41821</v>
      </c>
      <c r="B87" s="20">
        <v>178.0788330229671</v>
      </c>
      <c r="C87" s="20"/>
      <c r="D87" s="30"/>
      <c r="E87" s="20">
        <v>113.77457539886773</v>
      </c>
      <c r="F87" s="20"/>
      <c r="G87" s="30"/>
      <c r="H87" s="20">
        <v>371.47928994082838</v>
      </c>
      <c r="I87" s="20"/>
      <c r="J87" s="30"/>
      <c r="K87" s="20">
        <v>198.80370911656505</v>
      </c>
      <c r="L87" s="20"/>
      <c r="M87" s="30"/>
      <c r="N87" s="20">
        <v>262.01830498702799</v>
      </c>
      <c r="O87" s="20"/>
      <c r="P87" s="30"/>
      <c r="Q87" s="13"/>
    </row>
    <row r="88" spans="1:17">
      <c r="A88" s="14">
        <v>41852</v>
      </c>
      <c r="B88" s="20">
        <v>176.71942446043167</v>
      </c>
      <c r="C88" s="20"/>
      <c r="D88" s="30"/>
      <c r="E88" s="20">
        <v>114.75837563451776</v>
      </c>
      <c r="F88" s="20"/>
      <c r="G88" s="30"/>
      <c r="H88" s="20">
        <v>371.73940411246326</v>
      </c>
      <c r="I88" s="20"/>
      <c r="J88" s="30"/>
      <c r="K88" s="20">
        <v>191.89648012655724</v>
      </c>
      <c r="L88" s="20"/>
      <c r="M88" s="30"/>
      <c r="N88" s="20">
        <v>256.31836850304489</v>
      </c>
      <c r="O88" s="20"/>
      <c r="P88" s="30"/>
      <c r="Q88" s="13"/>
    </row>
    <row r="89" spans="1:17">
      <c r="A89" s="14">
        <v>41883</v>
      </c>
      <c r="B89" s="20">
        <v>174.85062006764375</v>
      </c>
      <c r="C89" s="20"/>
      <c r="D89" s="70"/>
      <c r="E89" s="20">
        <v>118.43237597911227</v>
      </c>
      <c r="F89" s="20"/>
      <c r="G89" s="70"/>
      <c r="H89" s="20">
        <v>366.48133116883116</v>
      </c>
      <c r="I89" s="20"/>
      <c r="J89" s="30"/>
      <c r="K89" s="20">
        <v>188.03300169861683</v>
      </c>
      <c r="L89" s="20"/>
      <c r="M89" s="30"/>
      <c r="N89" s="20">
        <v>252.19407757542055</v>
      </c>
      <c r="O89" s="20"/>
      <c r="P89" s="30"/>
      <c r="Q89" s="13"/>
    </row>
    <row r="90" spans="1:17">
      <c r="A90" s="14">
        <v>41913</v>
      </c>
      <c r="B90" s="20">
        <v>173.80581459133296</v>
      </c>
      <c r="C90" s="20"/>
      <c r="D90" s="70"/>
      <c r="E90" s="20">
        <v>115.79729729729729</v>
      </c>
      <c r="F90" s="20"/>
      <c r="G90" s="70"/>
      <c r="H90" s="20">
        <v>373.29876346230554</v>
      </c>
      <c r="I90" s="20"/>
      <c r="J90" s="30"/>
      <c r="K90" s="20">
        <v>188.49306883365202</v>
      </c>
      <c r="L90" s="20"/>
      <c r="M90" s="30"/>
      <c r="N90" s="20">
        <v>248.2995510814855</v>
      </c>
      <c r="O90" s="20"/>
      <c r="P90" s="30"/>
      <c r="Q90" s="13"/>
    </row>
    <row r="91" spans="1:17">
      <c r="A91" s="14">
        <v>41944</v>
      </c>
      <c r="B91" s="20">
        <v>172.07310267857142</v>
      </c>
      <c r="C91" s="20"/>
      <c r="D91" s="70"/>
      <c r="E91" s="20">
        <v>119.12171581769437</v>
      </c>
      <c r="F91" s="20"/>
      <c r="G91" s="70"/>
      <c r="H91" s="20">
        <v>376.24200000000002</v>
      </c>
      <c r="I91" s="20"/>
      <c r="J91" s="30"/>
      <c r="K91" s="20">
        <v>187.66697199055102</v>
      </c>
      <c r="L91" s="20"/>
      <c r="M91" s="30"/>
      <c r="N91" s="20">
        <v>251.18535846979498</v>
      </c>
      <c r="O91" s="20"/>
      <c r="P91" s="30"/>
      <c r="Q91" s="13"/>
    </row>
    <row r="92" spans="1:17">
      <c r="A92" s="14">
        <v>41974</v>
      </c>
      <c r="B92" s="20">
        <v>170.57080610021785</v>
      </c>
      <c r="C92" s="20"/>
      <c r="D92" s="70"/>
      <c r="E92" s="20">
        <v>117.25027808676307</v>
      </c>
      <c r="F92" s="20"/>
      <c r="G92" s="70"/>
      <c r="H92" s="20">
        <v>376.81602842479276</v>
      </c>
      <c r="I92" s="20"/>
      <c r="J92" s="30"/>
      <c r="K92" s="20">
        <v>191.0901369728509</v>
      </c>
      <c r="L92" s="20"/>
      <c r="M92" s="30"/>
      <c r="N92" s="20">
        <v>249.13587934135879</v>
      </c>
      <c r="O92" s="20"/>
      <c r="P92" s="30"/>
      <c r="Q92" s="13"/>
    </row>
    <row r="93" spans="1:17">
      <c r="A93" s="14">
        <v>42005</v>
      </c>
      <c r="B93" s="20">
        <v>175.60583941605839</v>
      </c>
      <c r="C93" s="20"/>
      <c r="D93" s="70"/>
      <c r="E93" s="20">
        <v>118.95344506517691</v>
      </c>
      <c r="F93" s="20"/>
      <c r="G93" s="70"/>
      <c r="H93" s="20">
        <v>375.35869136775722</v>
      </c>
      <c r="I93" s="20"/>
      <c r="J93" s="30"/>
      <c r="K93" s="20">
        <v>201.91905669121056</v>
      </c>
      <c r="L93" s="20"/>
      <c r="M93" s="30"/>
      <c r="N93" s="20">
        <v>253.46170520231215</v>
      </c>
      <c r="O93" s="20"/>
      <c r="P93" s="30"/>
      <c r="Q93" s="13"/>
    </row>
    <row r="94" spans="1:17">
      <c r="A94" s="14">
        <v>42036</v>
      </c>
      <c r="B94" s="20">
        <v>172.19078520441272</v>
      </c>
      <c r="C94" s="20"/>
      <c r="D94" s="70"/>
      <c r="E94" s="20">
        <v>116.68909825033647</v>
      </c>
      <c r="F94" s="20"/>
      <c r="G94" s="70"/>
      <c r="H94" s="20">
        <v>371.25145971195019</v>
      </c>
      <c r="I94" s="20"/>
      <c r="J94" s="30"/>
      <c r="K94" s="20">
        <v>203.0723932160804</v>
      </c>
      <c r="L94" s="20"/>
      <c r="M94" s="30"/>
      <c r="N94" s="20">
        <v>251.6328947368421</v>
      </c>
      <c r="O94" s="20"/>
      <c r="P94" s="30"/>
      <c r="Q94" s="13"/>
    </row>
    <row r="95" spans="1:17">
      <c r="A95" s="14">
        <v>42064</v>
      </c>
      <c r="B95" s="20">
        <v>170.47169811320754</v>
      </c>
      <c r="C95" s="20"/>
      <c r="D95" s="70"/>
      <c r="E95" s="20">
        <v>118.90266666666666</v>
      </c>
      <c r="F95" s="20"/>
      <c r="G95" s="70"/>
      <c r="H95" s="20">
        <v>362.91983282674772</v>
      </c>
      <c r="I95" s="20"/>
      <c r="J95" s="30"/>
      <c r="K95" s="20">
        <v>207.19647071443896</v>
      </c>
      <c r="L95" s="20"/>
      <c r="M95" s="30"/>
      <c r="N95" s="20">
        <v>256.36391935962052</v>
      </c>
      <c r="O95" s="20"/>
      <c r="P95" s="30"/>
      <c r="Q95" s="13"/>
    </row>
    <row r="96" spans="1:17">
      <c r="A96" s="14">
        <v>42095</v>
      </c>
      <c r="B96" s="20">
        <v>175.4424284717376</v>
      </c>
      <c r="C96" s="20"/>
      <c r="D96" s="70"/>
      <c r="E96" s="20">
        <v>119.34649421375084</v>
      </c>
      <c r="F96" s="20"/>
      <c r="G96" s="70"/>
      <c r="H96" s="20">
        <v>365.27279521674143</v>
      </c>
      <c r="I96" s="20"/>
      <c r="J96" s="30"/>
      <c r="K96" s="20">
        <v>211.38617975071068</v>
      </c>
      <c r="L96" s="20"/>
      <c r="M96" s="30"/>
      <c r="N96" s="20">
        <v>255.68312695807847</v>
      </c>
      <c r="O96" s="20"/>
      <c r="P96" s="30"/>
      <c r="Q96" s="13"/>
    </row>
    <row r="97" spans="1:17">
      <c r="A97" s="14">
        <v>42125</v>
      </c>
      <c r="B97" s="20">
        <v>180.07339449541286</v>
      </c>
      <c r="C97" s="20"/>
      <c r="D97" s="70"/>
      <c r="E97" s="20">
        <v>113.7917485265226</v>
      </c>
      <c r="F97" s="20"/>
      <c r="G97" s="70"/>
      <c r="H97" s="20">
        <v>365.41274029400677</v>
      </c>
      <c r="I97" s="20"/>
      <c r="J97" s="30"/>
      <c r="K97" s="20">
        <v>215.85326909070537</v>
      </c>
      <c r="L97" s="20"/>
      <c r="M97" s="30"/>
      <c r="N97" s="20">
        <v>261.81596752368063</v>
      </c>
      <c r="O97" s="20"/>
      <c r="P97" s="30"/>
      <c r="Q97" s="13"/>
    </row>
    <row r="98" spans="1:17">
      <c r="A98" s="14">
        <v>42156</v>
      </c>
      <c r="B98" s="20">
        <v>188.13802816901409</v>
      </c>
      <c r="C98" s="20"/>
      <c r="D98" s="70"/>
      <c r="E98" s="20">
        <v>113.12727272727273</v>
      </c>
      <c r="F98" s="20"/>
      <c r="G98" s="70"/>
      <c r="H98" s="20">
        <v>360.97130242825608</v>
      </c>
      <c r="I98" s="20"/>
      <c r="J98" s="30"/>
      <c r="K98" s="20">
        <v>217.84716808071542</v>
      </c>
      <c r="L98" s="20"/>
      <c r="M98" s="30"/>
      <c r="N98" s="20">
        <v>263.15965383467619</v>
      </c>
      <c r="O98" s="20"/>
      <c r="P98" s="30"/>
      <c r="Q98" s="13"/>
    </row>
    <row r="99" spans="1:17">
      <c r="A99" s="14">
        <v>42186</v>
      </c>
      <c r="B99" s="20">
        <v>177.00735294117646</v>
      </c>
      <c r="C99" s="20"/>
      <c r="D99" s="70"/>
      <c r="E99" s="20">
        <v>116.1603229527105</v>
      </c>
      <c r="F99" s="20"/>
      <c r="G99" s="70"/>
      <c r="H99" s="20">
        <v>362.73209064327483</v>
      </c>
      <c r="I99" s="20"/>
      <c r="J99" s="30"/>
      <c r="K99" s="20">
        <v>216.57575236457438</v>
      </c>
      <c r="L99" s="20"/>
      <c r="M99" s="30"/>
      <c r="N99" s="20">
        <v>260.82283464566927</v>
      </c>
      <c r="O99" s="20"/>
      <c r="P99" s="30"/>
      <c r="Q99" s="13"/>
    </row>
    <row r="100" spans="1:17">
      <c r="A100" s="14">
        <v>42217</v>
      </c>
      <c r="B100" s="20">
        <v>171.08771929824562</v>
      </c>
      <c r="C100" s="20"/>
      <c r="D100" s="70"/>
      <c r="E100" s="20">
        <v>114.57072368421052</v>
      </c>
      <c r="F100" s="20"/>
      <c r="G100" s="70"/>
      <c r="H100" s="20">
        <v>362.35794426348173</v>
      </c>
      <c r="I100" s="20"/>
      <c r="J100" s="30"/>
      <c r="K100" s="20">
        <v>211.26870962209136</v>
      </c>
      <c r="L100" s="20"/>
      <c r="M100" s="30"/>
      <c r="N100" s="20">
        <v>255.39902536906979</v>
      </c>
      <c r="O100" s="20"/>
      <c r="P100" s="30"/>
      <c r="Q100" s="13"/>
    </row>
    <row r="101" spans="1:17">
      <c r="A101" s="14">
        <v>42248</v>
      </c>
      <c r="B101" s="20">
        <v>172.24132138857783</v>
      </c>
      <c r="C101" s="20"/>
      <c r="D101" s="70"/>
      <c r="E101" s="20">
        <v>109.55102040816327</v>
      </c>
      <c r="F101" s="20"/>
      <c r="G101" s="70"/>
      <c r="H101" s="20">
        <v>371.18198198198201</v>
      </c>
      <c r="I101" s="20"/>
      <c r="J101" s="30"/>
      <c r="K101" s="20">
        <v>204.62750764101139</v>
      </c>
      <c r="L101" s="20"/>
      <c r="M101" s="30"/>
      <c r="N101" s="20">
        <v>247.18972817921048</v>
      </c>
      <c r="O101" s="20"/>
      <c r="P101" s="30"/>
      <c r="Q101" s="13"/>
    </row>
    <row r="102" spans="1:17">
      <c r="A102" s="14">
        <v>42278</v>
      </c>
      <c r="B102" s="20">
        <v>169.83858898984499</v>
      </c>
      <c r="C102" s="20"/>
      <c r="D102" s="70"/>
      <c r="E102" s="20">
        <v>113.42135121196493</v>
      </c>
      <c r="F102" s="20"/>
      <c r="G102" s="70"/>
      <c r="H102" s="20">
        <v>379.07933042212517</v>
      </c>
      <c r="I102" s="20"/>
      <c r="J102" s="30"/>
      <c r="K102" s="20">
        <v>203.73613399231192</v>
      </c>
      <c r="L102" s="20"/>
      <c r="M102" s="30"/>
      <c r="N102" s="20">
        <v>250.44153063955045</v>
      </c>
      <c r="O102" s="20"/>
      <c r="P102" s="30"/>
      <c r="Q102" s="13"/>
    </row>
    <row r="103" spans="1:17">
      <c r="A103" s="14">
        <v>42309</v>
      </c>
      <c r="B103" s="20">
        <v>166.3200628601362</v>
      </c>
      <c r="C103" s="20">
        <v>169.66059899861096</v>
      </c>
      <c r="D103" s="30"/>
      <c r="E103" s="26">
        <v>115.44790547798067</v>
      </c>
      <c r="F103" s="20">
        <v>115.93006247958935</v>
      </c>
      <c r="G103" s="48"/>
      <c r="H103" s="26">
        <v>372.37765957446811</v>
      </c>
      <c r="I103" s="20">
        <v>372.89695692072326</v>
      </c>
      <c r="J103" s="30"/>
      <c r="K103" s="26">
        <v>203.97644683714671</v>
      </c>
      <c r="L103" s="20">
        <v>202.68994233287316</v>
      </c>
      <c r="M103" s="30"/>
      <c r="N103" s="26">
        <v>256.02470793608165</v>
      </c>
      <c r="O103" s="20">
        <v>251.23837104674257</v>
      </c>
      <c r="P103" s="30"/>
      <c r="Q103" s="13"/>
    </row>
    <row r="104" spans="1:17">
      <c r="A104" s="14">
        <v>42339</v>
      </c>
      <c r="B104" s="20">
        <v>169.33983739837399</v>
      </c>
      <c r="C104" s="20">
        <v>172.37174266865543</v>
      </c>
      <c r="D104" s="30"/>
      <c r="E104" s="26">
        <v>111.49714937286203</v>
      </c>
      <c r="F104" s="20">
        <v>113.60256846480399</v>
      </c>
      <c r="G104" s="48"/>
      <c r="H104" s="26">
        <v>371.66198666198665</v>
      </c>
      <c r="I104" s="20">
        <v>372.44997846915936</v>
      </c>
      <c r="J104" s="30"/>
      <c r="K104" s="26">
        <v>205.90380761523045</v>
      </c>
      <c r="L104" s="20">
        <v>204.64411545490617</v>
      </c>
      <c r="M104" s="30"/>
      <c r="N104" s="26">
        <v>251.56014531754576</v>
      </c>
      <c r="O104" s="20">
        <v>247.77059387067808</v>
      </c>
      <c r="P104" s="30"/>
      <c r="Q104" s="13"/>
    </row>
    <row r="105" spans="1:17">
      <c r="A105" s="14">
        <v>42370</v>
      </c>
      <c r="B105" s="20">
        <v>175.81730769230768</v>
      </c>
      <c r="C105" s="20">
        <v>171.16242942689885</v>
      </c>
      <c r="D105" s="30"/>
      <c r="E105" s="26">
        <v>117.33397312859884</v>
      </c>
      <c r="F105" s="20">
        <v>115.72806909907038</v>
      </c>
      <c r="G105" s="48"/>
      <c r="H105" s="26">
        <v>367.89582614694723</v>
      </c>
      <c r="I105" s="20">
        <v>370.28819405803853</v>
      </c>
      <c r="J105" s="30"/>
      <c r="K105" s="26">
        <v>213.4104473202151</v>
      </c>
      <c r="L105" s="20">
        <v>214.39156141116231</v>
      </c>
      <c r="M105" s="30"/>
      <c r="N105" s="26">
        <v>255.1943147486954</v>
      </c>
      <c r="O105" s="20">
        <v>254.80159667347337</v>
      </c>
      <c r="P105" s="30"/>
      <c r="Q105" s="13"/>
    </row>
    <row r="106" spans="1:17">
      <c r="A106" s="14">
        <v>42401</v>
      </c>
      <c r="B106" s="20">
        <v>176.81645569620252</v>
      </c>
      <c r="C106" s="20">
        <v>169.2126386577167</v>
      </c>
      <c r="D106" s="30"/>
      <c r="E106" s="26">
        <v>114.52674897119341</v>
      </c>
      <c r="F106" s="20">
        <v>114.07765561476739</v>
      </c>
      <c r="G106" s="48"/>
      <c r="H106" s="26">
        <v>366.50154162384376</v>
      </c>
      <c r="I106" s="20">
        <v>368.34236654616018</v>
      </c>
      <c r="J106" s="30"/>
      <c r="K106" s="26">
        <v>217.44911610129</v>
      </c>
      <c r="L106" s="20">
        <v>214.47527283948278</v>
      </c>
      <c r="M106" s="30"/>
      <c r="N106" s="26">
        <v>254.81076604554866</v>
      </c>
      <c r="O106" s="20">
        <v>252.68590795972301</v>
      </c>
      <c r="P106" s="30"/>
      <c r="Q106" s="13"/>
    </row>
    <row r="107" spans="1:17">
      <c r="A107" s="14">
        <v>42430</v>
      </c>
      <c r="B107" s="20">
        <v>177.89410272669625</v>
      </c>
      <c r="C107" s="20">
        <v>173.31590706789828</v>
      </c>
      <c r="D107" s="30"/>
      <c r="E107" s="26">
        <v>119.1333794056669</v>
      </c>
      <c r="F107" s="20">
        <v>116.58869496209326</v>
      </c>
      <c r="G107" s="48"/>
      <c r="H107" s="26">
        <v>364.11080523055745</v>
      </c>
      <c r="I107" s="20">
        <v>369.10878458238454</v>
      </c>
      <c r="J107" s="30"/>
      <c r="K107" s="26">
        <v>221.48327092644038</v>
      </c>
      <c r="L107" s="20">
        <v>217.41050960327954</v>
      </c>
      <c r="M107" s="30"/>
      <c r="N107" s="26">
        <v>254.10731164859604</v>
      </c>
      <c r="O107" s="20">
        <v>253.69485400778379</v>
      </c>
      <c r="P107" s="30"/>
      <c r="Q107" s="13"/>
    </row>
    <row r="108" spans="1:17">
      <c r="A108" s="14">
        <v>42461</v>
      </c>
      <c r="B108" s="20">
        <v>182.35639686684073</v>
      </c>
      <c r="C108" s="20">
        <v>177.1566116061733</v>
      </c>
      <c r="D108" s="30"/>
      <c r="E108" s="26">
        <v>116.37376400791035</v>
      </c>
      <c r="F108" s="20">
        <v>117.29738846448193</v>
      </c>
      <c r="G108" s="48"/>
      <c r="H108" s="26">
        <v>364.22698961937715</v>
      </c>
      <c r="I108" s="20">
        <v>369.03250022163627</v>
      </c>
      <c r="J108" s="30"/>
      <c r="K108" s="26">
        <v>221.00335263639136</v>
      </c>
      <c r="L108" s="20">
        <v>220.40756922517883</v>
      </c>
      <c r="M108" s="30"/>
      <c r="N108" s="26">
        <v>255.39864491150442</v>
      </c>
      <c r="O108" s="20">
        <v>255.0790831208343</v>
      </c>
      <c r="P108" s="30"/>
      <c r="Q108" s="13"/>
    </row>
    <row r="109" spans="1:17">
      <c r="A109" s="14">
        <v>42491</v>
      </c>
      <c r="B109" s="20">
        <v>183.46893017296605</v>
      </c>
      <c r="C109" s="20">
        <v>182.47412472178084</v>
      </c>
      <c r="D109" s="30"/>
      <c r="E109" s="26">
        <v>112.69253731343284</v>
      </c>
      <c r="F109" s="20">
        <v>112.02312310758265</v>
      </c>
      <c r="G109" s="48"/>
      <c r="H109" s="26">
        <v>364.37721691678036</v>
      </c>
      <c r="I109" s="20">
        <v>367.64847195808841</v>
      </c>
      <c r="J109" s="30"/>
      <c r="K109" s="26">
        <v>222.0438649932984</v>
      </c>
      <c r="L109" s="20">
        <v>223.41560702546354</v>
      </c>
      <c r="M109" s="30"/>
      <c r="N109" s="26">
        <v>258.92313993174059</v>
      </c>
      <c r="O109" s="20">
        <v>257.83830214305345</v>
      </c>
      <c r="P109" s="30"/>
      <c r="Q109" s="13"/>
    </row>
    <row r="110" spans="1:17">
      <c r="A110" s="14">
        <v>42522</v>
      </c>
      <c r="B110" s="20">
        <v>180.871667699938</v>
      </c>
      <c r="C110" s="20">
        <v>174.04187709019104</v>
      </c>
      <c r="D110" s="30"/>
      <c r="E110" s="26">
        <v>114.02065404475043</v>
      </c>
      <c r="F110" s="20">
        <v>111.58947871827843</v>
      </c>
      <c r="G110" s="48"/>
      <c r="H110" s="26">
        <v>369.3773069036227</v>
      </c>
      <c r="I110" s="20">
        <v>368.17165775666638</v>
      </c>
      <c r="J110" s="30"/>
      <c r="K110" s="26">
        <v>224.17595054095827</v>
      </c>
      <c r="L110" s="20">
        <v>224.02452301540325</v>
      </c>
      <c r="M110" s="30"/>
      <c r="N110" s="26">
        <v>258.93980294236741</v>
      </c>
      <c r="O110" s="20">
        <v>259.85652273716545</v>
      </c>
      <c r="P110" s="30"/>
      <c r="Q110" s="13"/>
    </row>
    <row r="111" spans="1:17">
      <c r="A111" s="14">
        <v>42552</v>
      </c>
      <c r="B111" s="20">
        <v>169.48038658328596</v>
      </c>
      <c r="C111" s="20">
        <v>171.74695444176376</v>
      </c>
      <c r="D111" s="30"/>
      <c r="E111" s="26">
        <v>116.35383714118336</v>
      </c>
      <c r="F111" s="20">
        <v>114.81626310980977</v>
      </c>
      <c r="G111" s="48"/>
      <c r="H111" s="26">
        <v>372.67515485203029</v>
      </c>
      <c r="I111" s="20">
        <v>368.86103366000719</v>
      </c>
      <c r="J111" s="30"/>
      <c r="K111" s="26">
        <v>222.61762527770921</v>
      </c>
      <c r="L111" s="20">
        <v>221.45523368709075</v>
      </c>
      <c r="M111" s="30"/>
      <c r="N111" s="26">
        <v>260.52444805634565</v>
      </c>
      <c r="O111" s="20">
        <v>261.34137032327112</v>
      </c>
      <c r="P111" s="30"/>
      <c r="Q111" s="13"/>
    </row>
    <row r="112" spans="1:17">
      <c r="A112" s="14">
        <v>42583</v>
      </c>
      <c r="B112" s="20">
        <v>168.22282905516113</v>
      </c>
      <c r="C112" s="20">
        <v>171.75753521453024</v>
      </c>
      <c r="D112" s="30"/>
      <c r="E112" s="26">
        <v>116.61318553092183</v>
      </c>
      <c r="F112" s="20">
        <v>113.40018178018404</v>
      </c>
      <c r="G112" s="48"/>
      <c r="H112" s="26">
        <v>370.93760539629005</v>
      </c>
      <c r="I112" s="20">
        <v>371.24809140167105</v>
      </c>
      <c r="J112" s="30"/>
      <c r="K112" s="26">
        <v>214.29946140035906</v>
      </c>
      <c r="L112" s="20">
        <v>214.7213399557229</v>
      </c>
      <c r="M112" s="30"/>
      <c r="N112" s="26">
        <v>254.15469179426776</v>
      </c>
      <c r="O112" s="20">
        <v>254.57513561693693</v>
      </c>
      <c r="P112" s="30"/>
      <c r="Q112" s="13"/>
    </row>
    <row r="113" spans="1:17">
      <c r="A113" s="14">
        <v>42614</v>
      </c>
      <c r="B113" s="20">
        <v>169.64090177133656</v>
      </c>
      <c r="C113" s="20">
        <v>171.08518983717104</v>
      </c>
      <c r="D113" s="30"/>
      <c r="E113" s="26">
        <v>117.73220747889023</v>
      </c>
      <c r="F113" s="20">
        <v>108.58798678966673</v>
      </c>
      <c r="G113" s="48"/>
      <c r="H113" s="26">
        <v>369.93680672268908</v>
      </c>
      <c r="I113" s="20">
        <v>371.24809140167105</v>
      </c>
      <c r="J113" s="30"/>
      <c r="K113" s="26">
        <v>206.31354154527443</v>
      </c>
      <c r="L113" s="20">
        <v>206.88467656184034</v>
      </c>
      <c r="M113" s="30"/>
      <c r="N113" s="26">
        <v>250.35895152054968</v>
      </c>
      <c r="O113" s="20">
        <v>248.35212469325629</v>
      </c>
      <c r="P113" s="30"/>
      <c r="Q113" s="13"/>
    </row>
    <row r="114" spans="1:17">
      <c r="A114" s="14">
        <v>42644</v>
      </c>
      <c r="B114" s="20"/>
      <c r="C114" s="20">
        <v>170.86499791928227</v>
      </c>
      <c r="D114" s="48">
        <v>166.91642644892414</v>
      </c>
      <c r="E114" s="20"/>
      <c r="F114" s="20">
        <v>109.85044101656619</v>
      </c>
      <c r="G114" s="48">
        <v>116.70814546357104</v>
      </c>
      <c r="H114" s="20"/>
      <c r="I114" s="20">
        <v>371.24809140167105</v>
      </c>
      <c r="J114" s="48">
        <v>369.57344223649</v>
      </c>
      <c r="K114" s="20"/>
      <c r="L114" s="20">
        <v>205.179022767269</v>
      </c>
      <c r="M114" s="48">
        <v>205.985066634699</v>
      </c>
      <c r="N114" s="20"/>
      <c r="O114" s="20">
        <v>248.56790009664337</v>
      </c>
      <c r="P114" s="48">
        <v>252.22701463984896</v>
      </c>
      <c r="Q114" s="13"/>
    </row>
    <row r="115" spans="1:17">
      <c r="A115" s="14">
        <v>42675</v>
      </c>
      <c r="B115" s="20"/>
      <c r="C115" s="20">
        <v>169.36878754403944</v>
      </c>
      <c r="D115" s="48">
        <v>163.8992503077225</v>
      </c>
      <c r="E115" s="20"/>
      <c r="F115" s="20">
        <v>115.1563111109681</v>
      </c>
      <c r="G115" s="48">
        <v>117.52011689459354</v>
      </c>
      <c r="H115" s="20"/>
      <c r="I115" s="20">
        <v>371.24809140167105</v>
      </c>
      <c r="J115" s="48">
        <v>369.475689461927</v>
      </c>
      <c r="K115" s="20"/>
      <c r="L115" s="20">
        <v>202.62664730827265</v>
      </c>
      <c r="M115" s="48">
        <v>205.19946810570173</v>
      </c>
      <c r="N115" s="20"/>
      <c r="O115" s="20">
        <v>250.61556868347881</v>
      </c>
      <c r="P115" s="48">
        <v>254.11428166797793</v>
      </c>
      <c r="Q115" s="13"/>
    </row>
    <row r="116" spans="1:17">
      <c r="A116" s="14">
        <v>42705</v>
      </c>
      <c r="B116" s="20"/>
      <c r="C116" s="20">
        <v>172.12518493485172</v>
      </c>
      <c r="D116" s="48">
        <v>167.28960971672888</v>
      </c>
      <c r="E116" s="20"/>
      <c r="F116" s="20">
        <v>112.92856015982323</v>
      </c>
      <c r="G116" s="48">
        <v>115.63492545469082</v>
      </c>
      <c r="H116" s="20"/>
      <c r="I116" s="20">
        <v>371.24809140167105</v>
      </c>
      <c r="J116" s="48">
        <v>368.87312030885181</v>
      </c>
      <c r="K116" s="20"/>
      <c r="L116" s="20">
        <v>203.55978359140911</v>
      </c>
      <c r="M116" s="48">
        <v>206.45349567632942</v>
      </c>
      <c r="N116" s="20"/>
      <c r="O116" s="20">
        <v>248.36267642663546</v>
      </c>
      <c r="P116" s="48">
        <v>251.5960140867189</v>
      </c>
      <c r="Q116" s="13"/>
    </row>
    <row r="117" spans="1:17">
      <c r="A117" s="14">
        <v>42736</v>
      </c>
      <c r="B117" s="20"/>
      <c r="C117" s="20">
        <v>170.95410752881682</v>
      </c>
      <c r="D117" s="48">
        <v>174.04100670776197</v>
      </c>
      <c r="E117" s="20"/>
      <c r="F117" s="20">
        <v>115.14086885469499</v>
      </c>
      <c r="G117" s="48">
        <v>118.39782659858629</v>
      </c>
      <c r="H117" s="20"/>
      <c r="I117" s="20">
        <v>371.24809140167105</v>
      </c>
      <c r="J117" s="48">
        <v>369.02463777110842</v>
      </c>
      <c r="K117" s="20"/>
      <c r="L117" s="20">
        <v>212.36095531527999</v>
      </c>
      <c r="M117" s="48">
        <v>214.46370354222034</v>
      </c>
      <c r="N117" s="20"/>
      <c r="O117" s="20">
        <v>254.7889292074891</v>
      </c>
      <c r="P117" s="48">
        <v>255.42441850165662</v>
      </c>
      <c r="Q117" s="13"/>
    </row>
    <row r="118" spans="1:17">
      <c r="A118" s="14">
        <v>42767</v>
      </c>
      <c r="B118" s="20"/>
      <c r="C118" s="20">
        <v>169.03662303431284</v>
      </c>
      <c r="D118" s="48">
        <v>175.2426342009791</v>
      </c>
      <c r="E118" s="20"/>
      <c r="F118" s="20">
        <v>113.56606304669796</v>
      </c>
      <c r="G118" s="48">
        <v>116.2238867648868</v>
      </c>
      <c r="H118" s="20"/>
      <c r="I118" s="20">
        <v>371.24809140167105</v>
      </c>
      <c r="J118" s="48">
        <v>368.0409505427495</v>
      </c>
      <c r="K118" s="20"/>
      <c r="L118" s="20">
        <v>211.57275152161731</v>
      </c>
      <c r="M118" s="48">
        <v>217.88661363190667</v>
      </c>
      <c r="N118" s="20"/>
      <c r="O118" s="20">
        <v>252.01912596424921</v>
      </c>
      <c r="P118" s="48">
        <v>253.35761153574069</v>
      </c>
      <c r="Q118" s="13"/>
    </row>
    <row r="119" spans="1:17">
      <c r="A119" s="14">
        <v>42795</v>
      </c>
      <c r="B119" s="20"/>
      <c r="C119" s="20">
        <v>173.1671877063358</v>
      </c>
      <c r="D119" s="48">
        <v>176.46994880323683</v>
      </c>
      <c r="E119" s="20"/>
      <c r="F119" s="20">
        <v>116.14299646322731</v>
      </c>
      <c r="G119" s="48">
        <v>119.41499539589935</v>
      </c>
      <c r="H119" s="20"/>
      <c r="I119" s="20">
        <v>371.24809140167105</v>
      </c>
      <c r="J119" s="48">
        <v>368.10227633551472</v>
      </c>
      <c r="K119" s="20"/>
      <c r="L119" s="20">
        <v>213.71989506512128</v>
      </c>
      <c r="M119" s="48">
        <v>221.69777281896057</v>
      </c>
      <c r="N119" s="20"/>
      <c r="O119" s="20">
        <v>254.26963066206676</v>
      </c>
      <c r="P119" s="48">
        <v>254.93727120415542</v>
      </c>
      <c r="Q119" s="13"/>
    </row>
    <row r="120" spans="1:17">
      <c r="A120" s="14">
        <v>42826</v>
      </c>
      <c r="B120" s="20"/>
      <c r="C120" s="20">
        <v>177.03095543954535</v>
      </c>
      <c r="D120" s="48">
        <v>181.04287331938988</v>
      </c>
      <c r="E120" s="20"/>
      <c r="F120" s="20">
        <v>116.90909573286393</v>
      </c>
      <c r="G120" s="48">
        <v>117.71771751512362</v>
      </c>
      <c r="H120" s="20"/>
      <c r="I120" s="20">
        <v>371.24809140167105</v>
      </c>
      <c r="J120" s="48">
        <v>368.55649568461735</v>
      </c>
      <c r="K120" s="20"/>
      <c r="L120" s="20">
        <v>216.01351808860971</v>
      </c>
      <c r="M120" s="48">
        <v>221.98837330894585</v>
      </c>
      <c r="N120" s="20"/>
      <c r="O120" s="20">
        <v>254.93216938451462</v>
      </c>
      <c r="P120" s="48">
        <v>255.17827414838519</v>
      </c>
      <c r="Q120" s="13"/>
    </row>
    <row r="121" spans="1:17">
      <c r="A121" s="14">
        <v>42856</v>
      </c>
      <c r="B121" s="20"/>
      <c r="C121" s="20">
        <v>182.36795514139979</v>
      </c>
      <c r="D121" s="48">
        <v>182.23718172182726</v>
      </c>
      <c r="E121" s="20"/>
      <c r="F121" s="20">
        <v>111.68483790468352</v>
      </c>
      <c r="G121" s="48">
        <v>113.43046000964964</v>
      </c>
      <c r="H121" s="20"/>
      <c r="I121" s="20">
        <v>371.24809140167105</v>
      </c>
      <c r="J121" s="48">
        <v>369.99807508332754</v>
      </c>
      <c r="K121" s="20"/>
      <c r="L121" s="20">
        <v>218.42338944015</v>
      </c>
      <c r="M121" s="48">
        <v>223.75399393464352</v>
      </c>
      <c r="N121" s="20"/>
      <c r="O121" s="20">
        <v>257.71512439675234</v>
      </c>
      <c r="P121" s="48">
        <v>258.36594808501638</v>
      </c>
      <c r="Q121" s="13"/>
    </row>
    <row r="122" spans="1:17">
      <c r="A122" s="14">
        <v>42887</v>
      </c>
      <c r="B122" s="20"/>
      <c r="C122" s="20">
        <v>173.95217214294667</v>
      </c>
      <c r="D122" s="48">
        <v>179.70036527292123</v>
      </c>
      <c r="E122" s="20"/>
      <c r="F122" s="20">
        <v>111.29476197251606</v>
      </c>
      <c r="G122" s="48">
        <v>114.42464290665764</v>
      </c>
      <c r="H122" s="20"/>
      <c r="I122" s="20">
        <v>371.24809140167105</v>
      </c>
      <c r="J122" s="48">
        <v>370.87713028292274</v>
      </c>
      <c r="K122" s="20"/>
      <c r="L122" s="20">
        <v>218.534519722998</v>
      </c>
      <c r="M122" s="48">
        <v>225.89942442381567</v>
      </c>
      <c r="N122" s="20"/>
      <c r="O122" s="20">
        <v>260.32932175777495</v>
      </c>
      <c r="P122" s="48">
        <v>260.07164188995301</v>
      </c>
      <c r="Q122" s="13"/>
    </row>
    <row r="123" spans="1:17">
      <c r="A123" s="14">
        <v>42917</v>
      </c>
      <c r="B123" s="20"/>
      <c r="C123" s="20">
        <v>171.67116081489593</v>
      </c>
      <c r="D123" s="48">
        <v>168.35376428502406</v>
      </c>
      <c r="E123" s="20"/>
      <c r="F123" s="20">
        <v>114.55950417318104</v>
      </c>
      <c r="G123" s="48">
        <v>116.67233079315574</v>
      </c>
      <c r="H123" s="20"/>
      <c r="I123" s="20">
        <v>371.24809140167105</v>
      </c>
      <c r="J123" s="48">
        <v>369.61546823428796</v>
      </c>
      <c r="K123" s="20"/>
      <c r="L123" s="20">
        <v>215.56192208204703</v>
      </c>
      <c r="M123" s="48">
        <v>224.03312309268716</v>
      </c>
      <c r="N123" s="20"/>
      <c r="O123" s="20">
        <v>261.07714798899286</v>
      </c>
      <c r="P123" s="48">
        <v>260.76394610903731</v>
      </c>
      <c r="Q123" s="13"/>
    </row>
    <row r="124" spans="1:17">
      <c r="A124" s="14">
        <v>42948</v>
      </c>
      <c r="B124" s="20"/>
      <c r="C124" s="20">
        <v>171.69349555952513</v>
      </c>
      <c r="D124" s="48">
        <v>167.12923314588917</v>
      </c>
      <c r="E124" s="20"/>
      <c r="F124" s="20">
        <v>113.17649147044524</v>
      </c>
      <c r="G124" s="48">
        <v>115.64861348394666</v>
      </c>
      <c r="H124" s="20"/>
      <c r="I124" s="20">
        <v>371.24809140167105</v>
      </c>
      <c r="J124" s="48">
        <v>368.57527256135796</v>
      </c>
      <c r="K124" s="20"/>
      <c r="L124" s="20">
        <v>208.52952697391129</v>
      </c>
      <c r="M124" s="48">
        <v>215.98950502247081</v>
      </c>
      <c r="N124" s="20"/>
      <c r="O124" s="20">
        <v>254.62316524756133</v>
      </c>
      <c r="P124" s="48">
        <v>254.69478102503152</v>
      </c>
      <c r="Q124" s="13"/>
    </row>
    <row r="125" spans="1:17">
      <c r="A125" s="14">
        <v>42979</v>
      </c>
      <c r="B125" s="20"/>
      <c r="C125" s="20">
        <v>171.03108136416813</v>
      </c>
      <c r="D125" s="48">
        <v>168.57171810974856</v>
      </c>
      <c r="E125" s="20"/>
      <c r="F125" s="20">
        <v>108.39310608886096</v>
      </c>
      <c r="G125" s="48">
        <v>116.27634718628558</v>
      </c>
      <c r="H125" s="20"/>
      <c r="I125" s="20">
        <v>371.24809140167105</v>
      </c>
      <c r="J125" s="48">
        <v>368.57527256135796</v>
      </c>
      <c r="K125" s="20"/>
      <c r="L125" s="20">
        <v>200.48499956872047</v>
      </c>
      <c r="M125" s="48">
        <v>208.3110734450585</v>
      </c>
      <c r="N125" s="20"/>
      <c r="O125" s="20">
        <v>248.56240739995974</v>
      </c>
      <c r="P125" s="48">
        <v>249.672406984156</v>
      </c>
      <c r="Q125" s="13"/>
    </row>
    <row r="126" spans="1:17">
      <c r="A126" s="14">
        <v>43009</v>
      </c>
      <c r="B126" s="20"/>
      <c r="C126" s="20">
        <v>170.8192805141764</v>
      </c>
      <c r="D126" s="48">
        <v>166.86528768583125</v>
      </c>
      <c r="E126" s="20"/>
      <c r="F126" s="20">
        <v>109.68065956697787</v>
      </c>
      <c r="G126" s="48">
        <v>115.96996215755017</v>
      </c>
      <c r="H126" s="20"/>
      <c r="I126" s="20">
        <v>371.24809140167105</v>
      </c>
      <c r="J126" s="48">
        <v>368.57527256135796</v>
      </c>
      <c r="K126" s="20"/>
      <c r="L126" s="20">
        <v>198.65762555033538</v>
      </c>
      <c r="M126" s="48">
        <v>207.92253973642948</v>
      </c>
      <c r="N126" s="20"/>
      <c r="O126" s="20">
        <v>248.3200247587576</v>
      </c>
      <c r="P126" s="48">
        <v>251.07957613829254</v>
      </c>
      <c r="Q126" s="13"/>
    </row>
    <row r="127" spans="1:17">
      <c r="A127" s="14">
        <v>43040</v>
      </c>
      <c r="B127" s="20"/>
      <c r="C127" s="20">
        <v>169.33015993151187</v>
      </c>
      <c r="D127" s="48">
        <v>163.86144986422698</v>
      </c>
      <c r="E127" s="20"/>
      <c r="F127" s="20">
        <v>115.0083962880321</v>
      </c>
      <c r="G127" s="48">
        <v>116.83681815866409</v>
      </c>
      <c r="H127" s="20"/>
      <c r="I127" s="20">
        <v>371.24809140167105</v>
      </c>
      <c r="J127" s="48">
        <v>368.57527256135796</v>
      </c>
      <c r="K127" s="20"/>
      <c r="L127" s="20">
        <v>196.06739522771701</v>
      </c>
      <c r="M127" s="48">
        <v>207.07868816738636</v>
      </c>
      <c r="N127" s="20"/>
      <c r="O127" s="20">
        <v>250.76349249761856</v>
      </c>
      <c r="P127" s="48">
        <v>253.80576825244759</v>
      </c>
      <c r="Q127" s="13"/>
    </row>
    <row r="128" spans="1:17">
      <c r="A128" s="14">
        <v>43070</v>
      </c>
      <c r="B128" s="20"/>
      <c r="C128" s="20">
        <v>172.09254763957821</v>
      </c>
      <c r="D128" s="48">
        <v>167.26166861213346</v>
      </c>
      <c r="E128" s="20"/>
      <c r="F128" s="20">
        <v>112.79969568273943</v>
      </c>
      <c r="G128" s="48">
        <v>114.84793354664102</v>
      </c>
      <c r="H128" s="20"/>
      <c r="I128" s="20">
        <v>371.24809140167105</v>
      </c>
      <c r="J128" s="48">
        <v>368.57527256135796</v>
      </c>
      <c r="K128" s="20"/>
      <c r="L128" s="20">
        <v>197.03931396538306</v>
      </c>
      <c r="M128" s="48">
        <v>208.27621416314804</v>
      </c>
      <c r="N128" s="20"/>
      <c r="O128" s="20">
        <v>248.42017486700982</v>
      </c>
      <c r="P128" s="48">
        <v>250.97941949444493</v>
      </c>
      <c r="Q128" s="13"/>
    </row>
    <row r="129" spans="1:17">
      <c r="A129" s="14">
        <v>43101</v>
      </c>
      <c r="B129" s="20"/>
      <c r="C129" s="20">
        <v>170.92653158060077</v>
      </c>
      <c r="D129" s="48">
        <v>174.02035337002786</v>
      </c>
      <c r="E129" s="20"/>
      <c r="F129" s="20">
        <v>115.02860118675393</v>
      </c>
      <c r="G129" s="48">
        <v>117.74897416742444</v>
      </c>
      <c r="H129" s="20"/>
      <c r="I129" s="20">
        <v>371.24809140167105</v>
      </c>
      <c r="J129" s="48">
        <v>368.57527256135796</v>
      </c>
      <c r="K129" s="20"/>
      <c r="L129" s="20">
        <v>205.95077665849834</v>
      </c>
      <c r="M129" s="48">
        <v>216.2316192589204</v>
      </c>
      <c r="N129" s="20"/>
      <c r="O129" s="20">
        <v>254.64421185921714</v>
      </c>
      <c r="P129" s="48">
        <v>255.19676690323894</v>
      </c>
      <c r="Q129" s="13"/>
    </row>
    <row r="130" spans="1:17">
      <c r="A130" s="14">
        <v>43132</v>
      </c>
      <c r="B130" s="20"/>
      <c r="C130" s="20">
        <v>169.01332352638357</v>
      </c>
      <c r="D130" s="48">
        <v>175.22736779094501</v>
      </c>
      <c r="E130" s="20"/>
      <c r="F130" s="20">
        <v>113.46825464096216</v>
      </c>
      <c r="G130" s="48">
        <v>115.6684310004019</v>
      </c>
      <c r="H130" s="20"/>
      <c r="I130" s="20">
        <v>371.24809140167105</v>
      </c>
      <c r="J130" s="48">
        <v>368.57527256135796</v>
      </c>
      <c r="K130" s="20"/>
      <c r="L130" s="20">
        <v>205.33924041676977</v>
      </c>
      <c r="M130" s="48">
        <v>219.60137430611832</v>
      </c>
      <c r="N130" s="20"/>
      <c r="O130" s="20">
        <v>252.17593798765458</v>
      </c>
      <c r="P130" s="48">
        <v>253.46627690689974</v>
      </c>
      <c r="Q130" s="13"/>
    </row>
    <row r="131" spans="1:17">
      <c r="A131" s="14">
        <v>43160</v>
      </c>
      <c r="B131" s="20"/>
      <c r="C131" s="20">
        <v>173.14750145418981</v>
      </c>
      <c r="D131" s="48">
        <v>176.45866427003793</v>
      </c>
      <c r="E131" s="20"/>
      <c r="F131" s="20">
        <v>116.05778506930389</v>
      </c>
      <c r="G131" s="48">
        <v>118.88404763267992</v>
      </c>
      <c r="H131" s="20"/>
      <c r="I131" s="20">
        <v>371.24809140167105</v>
      </c>
      <c r="J131" s="48">
        <v>368.57527256135796</v>
      </c>
      <c r="K131" s="20"/>
      <c r="L131" s="20">
        <v>207.72355005355274</v>
      </c>
      <c r="M131" s="48">
        <v>223.36097663690686</v>
      </c>
      <c r="N131" s="20"/>
      <c r="O131" s="20">
        <v>254.2323468908518</v>
      </c>
      <c r="P131" s="48">
        <v>254.5746199279952</v>
      </c>
      <c r="Q131" s="13"/>
    </row>
    <row r="132" spans="1:17">
      <c r="A132" s="14">
        <v>43191</v>
      </c>
      <c r="B132" s="20"/>
      <c r="C132" s="20">
        <v>177.01432210442377</v>
      </c>
      <c r="D132" s="48">
        <v>181.03453208597398</v>
      </c>
      <c r="E132" s="20"/>
      <c r="F132" s="20">
        <v>116.83485894738004</v>
      </c>
      <c r="G132" s="48">
        <v>117.2385751855643</v>
      </c>
      <c r="H132" s="20"/>
      <c r="I132" s="20">
        <v>371.24809140167105</v>
      </c>
      <c r="J132" s="48">
        <v>368.57527256135796</v>
      </c>
      <c r="K132" s="20"/>
      <c r="L132" s="20">
        <v>210.30885840656615</v>
      </c>
      <c r="M132" s="48">
        <v>223.60157040497958</v>
      </c>
      <c r="N132" s="20"/>
      <c r="O132" s="20">
        <v>254.87484072298489</v>
      </c>
      <c r="P132" s="48">
        <v>255.08112433432217</v>
      </c>
      <c r="Q132" s="13"/>
    </row>
    <row r="133" spans="1:17">
      <c r="A133" s="14">
        <v>43221</v>
      </c>
      <c r="B133" s="20"/>
      <c r="C133" s="20">
        <v>182.35390128111115</v>
      </c>
      <c r="D133" s="48">
        <v>182.23101609905206</v>
      </c>
      <c r="E133" s="20"/>
      <c r="F133" s="20">
        <v>111.62016227822932</v>
      </c>
      <c r="G133" s="48">
        <v>113.00632472094881</v>
      </c>
      <c r="H133" s="20"/>
      <c r="I133" s="20">
        <v>371.24809140167105</v>
      </c>
      <c r="J133" s="48">
        <v>368.57527256135796</v>
      </c>
      <c r="K133" s="20"/>
      <c r="L133" s="20">
        <v>213.05736372893108</v>
      </c>
      <c r="M133" s="48">
        <v>225.31868783599899</v>
      </c>
      <c r="N133" s="20"/>
      <c r="O133" s="20">
        <v>257.82732465169198</v>
      </c>
      <c r="P133" s="48">
        <v>258.24219912037819</v>
      </c>
      <c r="Q133" s="13"/>
    </row>
    <row r="134" spans="1:17">
      <c r="A134" s="14">
        <v>43252</v>
      </c>
      <c r="B134" s="20"/>
      <c r="C134" s="20">
        <v>173.94029773606621</v>
      </c>
      <c r="D134" s="48">
        <v>179.69580780494132</v>
      </c>
      <c r="E134" s="20"/>
      <c r="F134" s="20">
        <v>111.23841609707345</v>
      </c>
      <c r="G134" s="48">
        <v>114.03842612811995</v>
      </c>
      <c r="H134" s="20"/>
      <c r="I134" s="20">
        <v>371.24809140167105</v>
      </c>
      <c r="J134" s="48">
        <v>368.57527256135796</v>
      </c>
      <c r="K134" s="20"/>
      <c r="L134" s="20">
        <v>213.5468247263598</v>
      </c>
      <c r="M134" s="48">
        <v>227.41707345192165</v>
      </c>
      <c r="N134" s="20"/>
      <c r="O134" s="20">
        <v>260.25889362512891</v>
      </c>
      <c r="P134" s="48">
        <v>259.74052471601306</v>
      </c>
      <c r="Q134" s="13"/>
    </row>
    <row r="135" spans="1:17">
      <c r="A135" s="15">
        <v>43282</v>
      </c>
      <c r="B135" s="20"/>
      <c r="C135" s="20">
        <v>171.66112787477365</v>
      </c>
      <c r="D135" s="48">
        <v>168.35039552323869</v>
      </c>
      <c r="E135" s="20"/>
      <c r="F135" s="20">
        <v>114.51041523725597</v>
      </c>
      <c r="G135" s="48">
        <v>116.32183286238458</v>
      </c>
      <c r="H135" s="20"/>
      <c r="I135" s="20">
        <v>371.24809140167105</v>
      </c>
      <c r="J135" s="48">
        <v>368.57527256135796</v>
      </c>
      <c r="K135" s="20"/>
      <c r="L135" s="20">
        <v>210.98539977673576</v>
      </c>
      <c r="M135" s="48">
        <v>225.50514172234742</v>
      </c>
      <c r="N135" s="20"/>
      <c r="O135" s="20">
        <v>261.08191578365012</v>
      </c>
      <c r="P135" s="48">
        <v>260.74182699674321</v>
      </c>
    </row>
    <row r="136" spans="1:17">
      <c r="A136" s="15">
        <v>43313</v>
      </c>
      <c r="B136" s="20"/>
      <c r="C136" s="20">
        <v>171.68501851401791</v>
      </c>
      <c r="D136" s="48">
        <v>167.12674304480311</v>
      </c>
      <c r="E136" s="20"/>
      <c r="F136" s="20">
        <v>113.13372483298001</v>
      </c>
      <c r="G136" s="48">
        <v>115.33346559529677</v>
      </c>
      <c r="H136" s="20"/>
      <c r="I136" s="20">
        <v>371.24809140167105</v>
      </c>
      <c r="J136" s="48">
        <v>368.57527256135796</v>
      </c>
      <c r="K136" s="20"/>
      <c r="L136" s="20">
        <v>204.38934194886855</v>
      </c>
      <c r="M136" s="48">
        <v>217.41726520017872</v>
      </c>
      <c r="N136" s="20"/>
      <c r="O136" s="20">
        <v>254.68336044061002</v>
      </c>
      <c r="P136" s="48">
        <v>254.56590372288147</v>
      </c>
    </row>
    <row r="137" spans="1:17">
      <c r="A137" s="15">
        <v>43344</v>
      </c>
      <c r="B137" s="20"/>
      <c r="C137" s="20">
        <v>171.02391892726968</v>
      </c>
      <c r="D137" s="48">
        <v>168.56987749179638</v>
      </c>
      <c r="E137" s="20"/>
      <c r="F137" s="20">
        <v>108.35584748372753</v>
      </c>
      <c r="G137" s="48">
        <v>115.99165084978384</v>
      </c>
      <c r="H137" s="20"/>
      <c r="I137" s="20">
        <v>371.24809140167105</v>
      </c>
      <c r="J137" s="48">
        <v>368.57527256135796</v>
      </c>
      <c r="K137" s="20"/>
      <c r="L137" s="20">
        <v>196.7996558266444</v>
      </c>
      <c r="M137" s="48">
        <v>209.69590586767467</v>
      </c>
      <c r="N137" s="20"/>
      <c r="O137" s="20">
        <v>248.4988682559619</v>
      </c>
      <c r="P137" s="48">
        <v>249.51302185847771</v>
      </c>
    </row>
    <row r="138" spans="1:17">
      <c r="A138" s="15">
        <v>43374</v>
      </c>
      <c r="B138" s="20"/>
      <c r="C138" s="20">
        <v>170.81322881818392</v>
      </c>
      <c r="D138" s="48">
        <v>166.86392714891775</v>
      </c>
      <c r="E138" s="20"/>
      <c r="F138" s="20">
        <v>109.64819959960168</v>
      </c>
      <c r="G138" s="48">
        <v>115.71233593902902</v>
      </c>
      <c r="H138" s="20"/>
      <c r="I138" s="20">
        <v>371.24809140167105</v>
      </c>
      <c r="J138" s="48">
        <v>368.57527256135796</v>
      </c>
      <c r="K138" s="20"/>
      <c r="L138" s="20">
        <v>195.4392613462513</v>
      </c>
      <c r="M138" s="48">
        <v>209.26573509141389</v>
      </c>
      <c r="N138" s="20"/>
      <c r="O138" s="20">
        <v>248.35403416850548</v>
      </c>
      <c r="P138" s="48">
        <v>251.09689908836665</v>
      </c>
    </row>
    <row r="139" spans="1:17">
      <c r="A139" s="15">
        <v>43405</v>
      </c>
      <c r="B139" s="20"/>
      <c r="C139" s="20">
        <v>169.3250467242467</v>
      </c>
      <c r="D139" s="48">
        <v>163.86044419072977</v>
      </c>
      <c r="E139" s="20"/>
      <c r="F139" s="20">
        <v>114.98011692872157</v>
      </c>
      <c r="G139" s="48">
        <v>116.60424332375166</v>
      </c>
      <c r="H139" s="20"/>
      <c r="I139" s="20">
        <v>371.24809140167105</v>
      </c>
      <c r="J139" s="48">
        <v>368.57527256135796</v>
      </c>
      <c r="K139" s="20"/>
      <c r="L139" s="20">
        <v>193.32191303223613</v>
      </c>
      <c r="M139" s="48">
        <v>208.3814983357411</v>
      </c>
      <c r="N139" s="20"/>
      <c r="O139" s="20">
        <v>250.78101271745945</v>
      </c>
      <c r="P139" s="48">
        <v>253.67309832549392</v>
      </c>
    </row>
    <row r="140" spans="1:17">
      <c r="A140" s="15">
        <v>43435</v>
      </c>
      <c r="B140" s="20"/>
      <c r="C140" s="20">
        <v>172.08822738149368</v>
      </c>
      <c r="D140" s="48">
        <v>167.26092524444314</v>
      </c>
      <c r="E140" s="20"/>
      <c r="F140" s="20">
        <v>112.77505849953788</v>
      </c>
      <c r="G140" s="48">
        <v>114.63792110130321</v>
      </c>
      <c r="H140" s="20"/>
      <c r="I140" s="20">
        <v>371.24809140167105</v>
      </c>
      <c r="J140" s="48">
        <v>368.57527256135796</v>
      </c>
      <c r="K140" s="20"/>
      <c r="L140" s="20">
        <v>194.76688398647124</v>
      </c>
      <c r="M140" s="48">
        <v>209.53985338619182</v>
      </c>
      <c r="N140" s="20"/>
      <c r="O140" s="20">
        <v>248.37904554553444</v>
      </c>
      <c r="P140" s="48">
        <v>250.90094877886864</v>
      </c>
    </row>
    <row r="141" spans="1:17">
      <c r="A141" s="15">
        <v>43466</v>
      </c>
      <c r="B141" s="20"/>
      <c r="C141" s="20">
        <v>170.9228813022238</v>
      </c>
      <c r="D141" s="48">
        <v>174.01980389196709</v>
      </c>
      <c r="E141" s="20"/>
      <c r="F141" s="20">
        <v>115.00713709382784</v>
      </c>
      <c r="G141" s="48">
        <v>117.55918474776429</v>
      </c>
      <c r="H141" s="20"/>
      <c r="I141" s="20">
        <v>371.24809140167105</v>
      </c>
      <c r="J141" s="48">
        <v>368.57527256135796</v>
      </c>
      <c r="K141" s="20"/>
      <c r="L141" s="20">
        <v>204.14618558004722</v>
      </c>
      <c r="M141" s="48">
        <v>217.45726526998217</v>
      </c>
      <c r="N141" s="20"/>
      <c r="O141" s="20">
        <v>254.68243368481961</v>
      </c>
      <c r="P141" s="48">
        <v>255.18899335051421</v>
      </c>
    </row>
    <row r="142" spans="1:17">
      <c r="A142" s="15">
        <v>43497</v>
      </c>
      <c r="B142" s="20"/>
      <c r="C142" s="20">
        <v>169.01023932817861</v>
      </c>
      <c r="D142" s="48">
        <v>175.2269616310551</v>
      </c>
      <c r="E142" s="20"/>
      <c r="F142" s="20">
        <v>113.44955496732764</v>
      </c>
      <c r="G142" s="48">
        <v>115.49698403938929</v>
      </c>
      <c r="H142" s="20"/>
      <c r="I142" s="20">
        <v>371.24809140167105</v>
      </c>
      <c r="J142" s="48">
        <v>368.57527256135796</v>
      </c>
      <c r="K142" s="20"/>
      <c r="L142" s="20">
        <v>203.9922426519561</v>
      </c>
      <c r="M142" s="48">
        <v>220.79016942820482</v>
      </c>
      <c r="N142" s="20"/>
      <c r="O142" s="20">
        <v>252.16814465787868</v>
      </c>
      <c r="P142" s="48">
        <v>253.35491148695797</v>
      </c>
    </row>
    <row r="143" spans="1:17">
      <c r="A143" s="15">
        <v>43525</v>
      </c>
      <c r="B143" s="20"/>
      <c r="C143" s="20">
        <v>173.14489554921897</v>
      </c>
      <c r="D143" s="48">
        <v>176.45836404721203</v>
      </c>
      <c r="E143" s="20"/>
      <c r="F143" s="20">
        <v>116.04149377783227</v>
      </c>
      <c r="G143" s="48">
        <v>118.72919368945058</v>
      </c>
      <c r="H143" s="20"/>
      <c r="I143" s="20">
        <v>371.24809140167105</v>
      </c>
      <c r="J143" s="48">
        <v>368.57527256135796</v>
      </c>
      <c r="K143" s="20"/>
      <c r="L143" s="20">
        <v>206.81927747634214</v>
      </c>
      <c r="M143" s="48">
        <v>224.51402884736717</v>
      </c>
      <c r="N143" s="20"/>
      <c r="O143" s="20">
        <v>254.21469827699454</v>
      </c>
      <c r="P143" s="48">
        <v>254.55144355866889</v>
      </c>
    </row>
    <row r="144" spans="1:17">
      <c r="A144" s="15">
        <v>43556</v>
      </c>
      <c r="B144" s="20"/>
      <c r="C144" s="20">
        <v>177.01212031962729</v>
      </c>
      <c r="D144" s="48">
        <v>181.03431016907024</v>
      </c>
      <c r="E144" s="20"/>
      <c r="F144" s="20">
        <v>116.82066585593893</v>
      </c>
      <c r="G144" s="48">
        <v>117.09868023844928</v>
      </c>
      <c r="H144" s="20"/>
      <c r="I144" s="20">
        <v>371.24809140167105</v>
      </c>
      <c r="J144" s="48">
        <v>368.57527256135796</v>
      </c>
      <c r="K144" s="20"/>
      <c r="L144" s="20">
        <v>209.82824038626839</v>
      </c>
      <c r="M144" s="48">
        <v>224.71995436815899</v>
      </c>
      <c r="N144" s="20"/>
      <c r="O144" s="20">
        <v>254.90408943472747</v>
      </c>
      <c r="P144" s="48">
        <v>255.05828794476059</v>
      </c>
    </row>
    <row r="145" spans="1:16">
      <c r="A145" s="15">
        <v>43586</v>
      </c>
      <c r="B145" s="20"/>
      <c r="C145" s="20">
        <v>182.35204094608576</v>
      </c>
      <c r="D145" s="48">
        <v>182.23085206384914</v>
      </c>
      <c r="E145" s="20"/>
      <c r="F145" s="20">
        <v>111.60779715389234</v>
      </c>
      <c r="G145" s="48">
        <v>112.87994610042698</v>
      </c>
      <c r="H145" s="20"/>
      <c r="I145" s="20">
        <v>371.24809140167105</v>
      </c>
      <c r="J145" s="48">
        <v>368.57527256135796</v>
      </c>
      <c r="K145" s="20"/>
      <c r="L145" s="20">
        <v>212.97766973505313</v>
      </c>
      <c r="M145" s="48">
        <v>226.4034459048444</v>
      </c>
      <c r="N145" s="20"/>
      <c r="O145" s="20">
        <v>257.80997956671348</v>
      </c>
      <c r="P145" s="48">
        <v>258.16868843147819</v>
      </c>
    </row>
    <row r="146" spans="1:16">
      <c r="A146" s="15">
        <v>43617</v>
      </c>
      <c r="B146" s="20"/>
      <c r="C146" s="20">
        <v>173.93872589924902</v>
      </c>
      <c r="D146" s="48">
        <v>179.6956865543861</v>
      </c>
      <c r="E146" s="20"/>
      <c r="F146" s="20">
        <v>111.22764351095273</v>
      </c>
      <c r="G146" s="48">
        <v>113.92426565877862</v>
      </c>
      <c r="H146" s="20"/>
      <c r="I146" s="20">
        <v>371.24809140167105</v>
      </c>
      <c r="J146" s="48">
        <v>368.57527256135796</v>
      </c>
      <c r="K146" s="20"/>
      <c r="L146" s="20">
        <v>213.84218648157193</v>
      </c>
      <c r="M146" s="48">
        <v>228.46921663947239</v>
      </c>
      <c r="N146" s="20"/>
      <c r="O146" s="20">
        <v>260.25799904517726</v>
      </c>
      <c r="P146" s="48">
        <v>259.74002679514899</v>
      </c>
    </row>
    <row r="147" spans="1:16">
      <c r="A147" s="15">
        <v>43647</v>
      </c>
      <c r="B147" s="20"/>
      <c r="C147" s="20">
        <v>171.6597997962576</v>
      </c>
      <c r="D147" s="48">
        <v>168.35030589798214</v>
      </c>
      <c r="E147" s="20"/>
      <c r="F147" s="20">
        <v>114.50103008199463</v>
      </c>
      <c r="G147" s="48">
        <v>116.21870598064353</v>
      </c>
      <c r="H147" s="20"/>
      <c r="I147" s="20">
        <v>371.24809140167105</v>
      </c>
      <c r="J147" s="48">
        <v>368.57527256135796</v>
      </c>
      <c r="K147" s="20"/>
      <c r="L147" s="20">
        <v>211.62730691822165</v>
      </c>
      <c r="M147" s="48">
        <v>226.52565064401668</v>
      </c>
      <c r="N147" s="20"/>
      <c r="O147" s="20">
        <v>261.09829008472667</v>
      </c>
      <c r="P147" s="48">
        <v>260.70776032504398</v>
      </c>
    </row>
    <row r="148" spans="1:16">
      <c r="A148" s="15">
        <v>43678</v>
      </c>
      <c r="B148" s="20"/>
      <c r="C148" s="20">
        <v>171.68389639209946</v>
      </c>
      <c r="D148" s="48">
        <v>167.12667679614472</v>
      </c>
      <c r="E148" s="20"/>
      <c r="F148" s="20">
        <v>113.12554841755919</v>
      </c>
      <c r="G148" s="48">
        <v>115.24030467396723</v>
      </c>
      <c r="H148" s="20"/>
      <c r="I148" s="20">
        <v>371.24809140167105</v>
      </c>
      <c r="J148" s="48">
        <v>368.57527256135796</v>
      </c>
      <c r="K148" s="20"/>
      <c r="L148" s="20">
        <v>205.34720287296997</v>
      </c>
      <c r="M148" s="48">
        <v>218.40709098770378</v>
      </c>
      <c r="N148" s="20"/>
      <c r="O148" s="20">
        <v>254.66672275032056</v>
      </c>
      <c r="P148" s="48">
        <v>254.52401534675641</v>
      </c>
    </row>
    <row r="149" spans="1:16">
      <c r="A149" s="15">
        <v>43709</v>
      </c>
      <c r="B149" s="20"/>
      <c r="C149" s="20">
        <v>171.02297082248171</v>
      </c>
      <c r="D149" s="48">
        <v>168.5698285225113</v>
      </c>
      <c r="E149" s="20"/>
      <c r="F149" s="20">
        <v>108.34872413123392</v>
      </c>
      <c r="G149" s="48">
        <v>115.90749422479514</v>
      </c>
      <c r="H149" s="20"/>
      <c r="I149" s="20">
        <v>371.24809140167105</v>
      </c>
      <c r="J149" s="48">
        <v>368.57527256135796</v>
      </c>
      <c r="K149" s="20"/>
      <c r="L149" s="20">
        <v>198.04128563314077</v>
      </c>
      <c r="M149" s="48">
        <v>210.65597105558797</v>
      </c>
      <c r="N149" s="20"/>
      <c r="O149" s="20">
        <v>248.50641344782429</v>
      </c>
      <c r="P149" s="48">
        <v>249.51563823489698</v>
      </c>
    </row>
    <row r="150" spans="1:16">
      <c r="A150" s="15">
        <v>43739</v>
      </c>
      <c r="B150" s="20"/>
      <c r="C150" s="20">
        <v>170.81242774418811</v>
      </c>
      <c r="D150" s="48">
        <v>166.863890952096</v>
      </c>
      <c r="E150" s="20"/>
      <c r="F150" s="20">
        <v>109.64199368317784</v>
      </c>
      <c r="G150" s="48">
        <v>115.63631321219383</v>
      </c>
      <c r="H150" s="20"/>
      <c r="I150" s="20">
        <v>371.24809140167105</v>
      </c>
      <c r="J150" s="48">
        <v>368.57527256135796</v>
      </c>
      <c r="K150" s="20"/>
      <c r="L150" s="20">
        <v>196.93135077009993</v>
      </c>
      <c r="M150" s="48">
        <v>210.19693447686097</v>
      </c>
      <c r="N150" s="20"/>
      <c r="O150" s="20">
        <v>248.35945144329872</v>
      </c>
      <c r="P150" s="48">
        <v>251.06262339037903</v>
      </c>
    </row>
    <row r="151" spans="1:16">
      <c r="A151" s="15">
        <v>43770</v>
      </c>
      <c r="B151" s="20"/>
      <c r="C151" s="20">
        <v>169.3243698797092</v>
      </c>
      <c r="D151" s="48">
        <v>163.86041743498063</v>
      </c>
      <c r="E151" s="20"/>
      <c r="F151" s="20">
        <v>114.97471028926435</v>
      </c>
      <c r="G151" s="48">
        <v>116.53556794063263</v>
      </c>
      <c r="H151" s="20"/>
      <c r="I151" s="20">
        <v>371.24809140167105</v>
      </c>
      <c r="J151" s="48">
        <v>368.57527256135796</v>
      </c>
      <c r="K151" s="20"/>
      <c r="L151" s="20">
        <v>195.03049065373065</v>
      </c>
      <c r="M151" s="48">
        <v>209.2846998124468</v>
      </c>
      <c r="N151" s="20"/>
      <c r="O151" s="20">
        <v>250.76977170789215</v>
      </c>
      <c r="P151" s="48">
        <v>253.65479540459972</v>
      </c>
    </row>
    <row r="152" spans="1:16">
      <c r="A152" s="15">
        <v>43800</v>
      </c>
      <c r="B152" s="20"/>
      <c r="C152" s="20">
        <v>172.08765550108018</v>
      </c>
      <c r="D152" s="48">
        <v>167.26090546728935</v>
      </c>
      <c r="E152" s="20"/>
      <c r="F152" s="20">
        <v>112.7703481959785</v>
      </c>
      <c r="G152" s="48">
        <v>114.5758831310719</v>
      </c>
      <c r="H152" s="20"/>
      <c r="I152" s="20">
        <v>371.24809140167105</v>
      </c>
      <c r="J152" s="48">
        <v>368.57527256135796</v>
      </c>
      <c r="K152" s="20"/>
      <c r="L152" s="20">
        <v>196.65774354669682</v>
      </c>
      <c r="M152" s="48">
        <v>210.41589875335202</v>
      </c>
      <c r="N152" s="20"/>
      <c r="O152" s="20">
        <v>248.38848286767811</v>
      </c>
      <c r="P152" s="48">
        <v>250.89973166028778</v>
      </c>
    </row>
    <row r="153" spans="1:16">
      <c r="A153" s="15">
        <v>43831</v>
      </c>
      <c r="B153" s="20"/>
      <c r="C153" s="20">
        <v>170.92239810824168</v>
      </c>
      <c r="D153" s="48">
        <v>174.01978927320943</v>
      </c>
      <c r="E153" s="20"/>
      <c r="F153" s="20">
        <v>115.00303344315961</v>
      </c>
      <c r="G153" s="48">
        <v>117.50314275569404</v>
      </c>
      <c r="H153" s="20"/>
      <c r="I153" s="20">
        <v>371.24809140167105</v>
      </c>
      <c r="J153" s="48">
        <v>368.57527256135796</v>
      </c>
      <c r="K153" s="20"/>
      <c r="L153" s="20">
        <v>206.1852898288482</v>
      </c>
      <c r="M153" s="48">
        <v>218.30697101683509</v>
      </c>
      <c r="N153" s="20"/>
      <c r="O153" s="20">
        <v>254.68103820949653</v>
      </c>
      <c r="P153" s="48">
        <v>255.16145200137044</v>
      </c>
    </row>
    <row r="154" spans="1:16">
      <c r="A154" s="15">
        <v>43862</v>
      </c>
      <c r="B154" s="20"/>
      <c r="C154" s="20">
        <v>169.00983106725755</v>
      </c>
      <c r="D154" s="48">
        <v>175.2269508252497</v>
      </c>
      <c r="E154" s="20"/>
      <c r="F154" s="20">
        <v>113.44597983706385</v>
      </c>
      <c r="G154" s="48">
        <v>115.44635844119999</v>
      </c>
      <c r="H154" s="20"/>
      <c r="I154" s="20">
        <v>371.24809140167105</v>
      </c>
      <c r="J154" s="48">
        <v>368.57527256135796</v>
      </c>
      <c r="K154" s="20"/>
      <c r="L154" s="20">
        <v>206.14610338567815</v>
      </c>
      <c r="M154" s="48">
        <v>221.61432749501282</v>
      </c>
      <c r="N154" s="20"/>
      <c r="O154" s="20">
        <v>252.16290327981511</v>
      </c>
      <c r="P154" s="48">
        <v>253.34971371559413</v>
      </c>
    </row>
    <row r="155" spans="1:16">
      <c r="A155" s="15">
        <v>43891</v>
      </c>
      <c r="B155" s="20"/>
      <c r="C155" s="20">
        <v>173.14455060084248</v>
      </c>
      <c r="D155" s="48">
        <v>176.45835605984175</v>
      </c>
      <c r="E155" s="20"/>
      <c r="F155" s="20">
        <v>116.03837909838303</v>
      </c>
      <c r="G155" s="48">
        <v>118.68346100140519</v>
      </c>
      <c r="H155" s="20"/>
      <c r="I155" s="20">
        <v>371.24809140167105</v>
      </c>
      <c r="J155" s="48">
        <v>368.57527256135796</v>
      </c>
      <c r="K155" s="20"/>
      <c r="L155" s="20">
        <v>209.05530720629395</v>
      </c>
      <c r="M155" s="48">
        <v>225.31340736351871</v>
      </c>
      <c r="N155" s="20"/>
      <c r="O155" s="20">
        <v>254.22227908515458</v>
      </c>
      <c r="P155" s="48">
        <v>254.54529407502099</v>
      </c>
    </row>
    <row r="156" spans="1:16">
      <c r="A156" s="15">
        <v>43922</v>
      </c>
      <c r="B156" s="20"/>
      <c r="C156" s="20">
        <v>177.01182886537265</v>
      </c>
      <c r="D156" s="48">
        <v>181.03430426501387</v>
      </c>
      <c r="E156" s="20"/>
      <c r="F156" s="20">
        <v>116.81795232458325</v>
      </c>
      <c r="G156" s="48">
        <v>117.05736758641427</v>
      </c>
      <c r="H156" s="20"/>
      <c r="I156" s="20">
        <v>371.24809140167105</v>
      </c>
      <c r="J156" s="48">
        <v>368.57527256135796</v>
      </c>
      <c r="K156" s="20"/>
      <c r="L156" s="20">
        <v>212.11507467666755</v>
      </c>
      <c r="M156" s="48">
        <v>225.49529836807821</v>
      </c>
      <c r="N156" s="20"/>
      <c r="O156" s="20">
        <v>254.8998741730569</v>
      </c>
      <c r="P156" s="48">
        <v>255.03979764533756</v>
      </c>
    </row>
    <row r="157" spans="1:16">
      <c r="A157" s="15">
        <v>43952</v>
      </c>
      <c r="B157" s="20"/>
      <c r="C157" s="20">
        <v>182.35179469015782</v>
      </c>
      <c r="D157" s="48">
        <v>182.23084769972425</v>
      </c>
      <c r="E157" s="20"/>
      <c r="F157" s="20">
        <v>111.60543310566898</v>
      </c>
      <c r="G157" s="48">
        <v>112.84262628242739</v>
      </c>
      <c r="H157" s="20"/>
      <c r="I157" s="20">
        <v>371.24809140167105</v>
      </c>
      <c r="J157" s="48">
        <v>368.57527256135796</v>
      </c>
      <c r="K157" s="20"/>
      <c r="L157" s="20">
        <v>215.28545078914325</v>
      </c>
      <c r="M157" s="48">
        <v>227.15547802237606</v>
      </c>
      <c r="N157" s="20"/>
      <c r="O157" s="20">
        <v>257.80921781819018</v>
      </c>
      <c r="P157" s="48">
        <v>258.16877666590182</v>
      </c>
    </row>
    <row r="158" spans="1:16">
      <c r="A158" s="15">
        <v>43983</v>
      </c>
      <c r="B158" s="20"/>
      <c r="C158" s="20">
        <v>173.93851783235314</v>
      </c>
      <c r="D158" s="48">
        <v>179.69568332853851</v>
      </c>
      <c r="E158" s="20"/>
      <c r="F158" s="20">
        <v>111.22558393497229</v>
      </c>
      <c r="G158" s="48">
        <v>113.890552767234</v>
      </c>
      <c r="H158" s="20"/>
      <c r="I158" s="20">
        <v>371.24809140167105</v>
      </c>
      <c r="J158" s="48">
        <v>368.57527256135796</v>
      </c>
      <c r="K158" s="20"/>
      <c r="L158" s="20">
        <v>216.14280926268637</v>
      </c>
      <c r="M158" s="48">
        <v>229.19863778138884</v>
      </c>
      <c r="N158" s="20"/>
      <c r="O158" s="20">
        <v>260.26245756232669</v>
      </c>
      <c r="P158" s="48">
        <v>259.73130369399047</v>
      </c>
    </row>
    <row r="159" spans="1:16">
      <c r="A159" s="15">
        <v>44013</v>
      </c>
      <c r="B159" s="20"/>
      <c r="C159" s="20">
        <v>171.65962399609103</v>
      </c>
      <c r="D159" s="48">
        <v>168.35030351351949</v>
      </c>
      <c r="E159" s="20"/>
      <c r="F159" s="20">
        <v>114.49923576444336</v>
      </c>
      <c r="G159" s="48">
        <v>116.18825141304883</v>
      </c>
      <c r="H159" s="20"/>
      <c r="I159" s="20">
        <v>371.24809140167105</v>
      </c>
      <c r="J159" s="48">
        <v>368.57527256135796</v>
      </c>
      <c r="K159" s="20"/>
      <c r="L159" s="20">
        <v>213.89462955577366</v>
      </c>
      <c r="M159" s="48">
        <v>227.23314064327496</v>
      </c>
      <c r="N159" s="20"/>
      <c r="O159" s="20">
        <v>261.09400039592333</v>
      </c>
      <c r="P159" s="48">
        <v>260.69755076043162</v>
      </c>
    </row>
    <row r="160" spans="1:16">
      <c r="A160" s="15">
        <v>44044</v>
      </c>
      <c r="B160" s="20"/>
      <c r="C160" s="20">
        <v>171.68374785478196</v>
      </c>
      <c r="D160" s="48">
        <v>167.12667503361197</v>
      </c>
      <c r="E160" s="20"/>
      <c r="F160" s="20">
        <v>113.12398519507778</v>
      </c>
      <c r="G160" s="48">
        <v>115.21279351573861</v>
      </c>
      <c r="H160" s="20"/>
      <c r="I160" s="20">
        <v>371.24809140167105</v>
      </c>
      <c r="J160" s="48">
        <v>368.57527256135796</v>
      </c>
      <c r="K160" s="20"/>
      <c r="L160" s="20">
        <v>207.55721621160777</v>
      </c>
      <c r="M160" s="48">
        <v>219.09330923706165</v>
      </c>
      <c r="N160" s="20"/>
      <c r="O160" s="20">
        <v>254.66836237987752</v>
      </c>
      <c r="P160" s="48">
        <v>254.52481472999085</v>
      </c>
    </row>
    <row r="161" spans="1:16">
      <c r="A161" s="15">
        <v>44075</v>
      </c>
      <c r="B161" s="20"/>
      <c r="C161" s="20">
        <v>171.022845320128</v>
      </c>
      <c r="D161" s="48">
        <v>168.56982721969294</v>
      </c>
      <c r="E161" s="20"/>
      <c r="F161" s="20">
        <v>108.34736224045564</v>
      </c>
      <c r="G161" s="48">
        <v>115.88264199674616</v>
      </c>
      <c r="H161" s="20"/>
      <c r="I161" s="20">
        <v>371.24809140167105</v>
      </c>
      <c r="J161" s="48">
        <v>368.57527256135796</v>
      </c>
      <c r="K161" s="20"/>
      <c r="L161" s="20">
        <v>200.17224714748875</v>
      </c>
      <c r="M161" s="48">
        <v>211.32155712216903</v>
      </c>
      <c r="N161" s="20"/>
      <c r="O161" s="20">
        <v>248.50806021443856</v>
      </c>
      <c r="P161" s="48">
        <v>249.50694938727446</v>
      </c>
    </row>
    <row r="162" spans="1:16">
      <c r="A162" s="15">
        <v>44105</v>
      </c>
      <c r="B162" s="20"/>
      <c r="C162" s="20">
        <v>170.81232170456755</v>
      </c>
      <c r="D162" s="48">
        <v>166.86388998908654</v>
      </c>
      <c r="E162" s="20"/>
      <c r="F162" s="20">
        <v>109.64080719404144</v>
      </c>
      <c r="G162" s="48">
        <v>115.61386293137969</v>
      </c>
      <c r="H162" s="20"/>
      <c r="I162" s="20">
        <v>371.24809140167105</v>
      </c>
      <c r="J162" s="48">
        <v>368.57527256135796</v>
      </c>
      <c r="K162" s="20"/>
      <c r="L162" s="20">
        <v>198.96388404385121</v>
      </c>
      <c r="M162" s="48">
        <v>210.84250869824226</v>
      </c>
      <c r="N162" s="20"/>
      <c r="O162" s="20">
        <v>248.35641914421865</v>
      </c>
      <c r="P162" s="48">
        <v>251.05823331356436</v>
      </c>
    </row>
    <row r="163" spans="1:16">
      <c r="A163" s="15">
        <v>44136</v>
      </c>
      <c r="B163" s="20"/>
      <c r="C163" s="20">
        <v>169.32428028456778</v>
      </c>
      <c r="D163" s="48">
        <v>163.86041672314909</v>
      </c>
      <c r="E163" s="20"/>
      <c r="F163" s="20">
        <v>114.97367661131217</v>
      </c>
      <c r="G163" s="48">
        <v>116.51528746102558</v>
      </c>
      <c r="H163" s="20"/>
      <c r="I163" s="20">
        <v>371.24809140167105</v>
      </c>
      <c r="J163" s="48">
        <v>368.57527256135796</v>
      </c>
      <c r="K163" s="20"/>
      <c r="L163" s="20">
        <v>196.94765070417392</v>
      </c>
      <c r="M163" s="48">
        <v>209.91086387482403</v>
      </c>
      <c r="N163" s="20"/>
      <c r="O163" s="20">
        <v>250.77208961326679</v>
      </c>
      <c r="P163" s="48">
        <v>253.65445178947039</v>
      </c>
    </row>
    <row r="164" spans="1:16">
      <c r="A164" s="15">
        <v>44166</v>
      </c>
      <c r="B164" s="20"/>
      <c r="C164" s="20">
        <v>172.0875798002306</v>
      </c>
      <c r="D164" s="48">
        <v>167.26090494112199</v>
      </c>
      <c r="E164" s="20"/>
      <c r="F164" s="20">
        <v>112.76944764823975</v>
      </c>
      <c r="G164" s="48">
        <v>114.55756274298187</v>
      </c>
      <c r="H164" s="20"/>
      <c r="I164" s="20">
        <v>371.24809140167105</v>
      </c>
      <c r="J164" s="48">
        <v>368.57527256135796</v>
      </c>
      <c r="K164" s="20"/>
      <c r="L164" s="20">
        <v>198.44505039905121</v>
      </c>
      <c r="M164" s="48">
        <v>211.02323625232128</v>
      </c>
      <c r="N164" s="20"/>
      <c r="O164" s="20">
        <v>248.3882979713627</v>
      </c>
      <c r="P164" s="48">
        <v>250.8927979234048</v>
      </c>
    </row>
    <row r="165" spans="1:16">
      <c r="A165" s="15">
        <v>44197</v>
      </c>
      <c r="B165" s="20"/>
      <c r="C165" s="20">
        <v>170.9223341469762</v>
      </c>
      <c r="D165" s="48">
        <v>174.01978888428019</v>
      </c>
      <c r="E165" s="20"/>
      <c r="F165" s="20">
        <v>115.00224887942963</v>
      </c>
      <c r="G165" s="48">
        <v>117.48659301791044</v>
      </c>
      <c r="H165" s="20"/>
      <c r="I165" s="20">
        <v>371.24809140167105</v>
      </c>
      <c r="J165" s="48">
        <v>368.57527256135796</v>
      </c>
      <c r="K165" s="20"/>
      <c r="L165" s="20">
        <v>207.83073190001755</v>
      </c>
      <c r="M165" s="48">
        <v>218.896048001314</v>
      </c>
      <c r="N165" s="20"/>
      <c r="O165" s="20">
        <v>254.67952297285254</v>
      </c>
      <c r="P165" s="48">
        <v>255.16029234784506</v>
      </c>
    </row>
    <row r="166" spans="1:16">
      <c r="A166" s="15">
        <v>44228</v>
      </c>
      <c r="B166" s="20"/>
      <c r="C166" s="20">
        <v>169.00977702501754</v>
      </c>
      <c r="D166" s="48">
        <v>175.22695053776334</v>
      </c>
      <c r="E166" s="20"/>
      <c r="F166" s="20">
        <v>113.44529631944461</v>
      </c>
      <c r="G166" s="48">
        <v>115.43140822189376</v>
      </c>
      <c r="H166" s="20"/>
      <c r="I166" s="20">
        <v>371.24809140167105</v>
      </c>
      <c r="J166" s="48">
        <v>368.57527256135796</v>
      </c>
      <c r="K166" s="20"/>
      <c r="L166" s="20">
        <v>207.64011227303718</v>
      </c>
      <c r="M166" s="48">
        <v>222.18569299480774</v>
      </c>
      <c r="N166" s="20"/>
      <c r="O166" s="20">
        <v>252.16486420261381</v>
      </c>
      <c r="P166" s="48">
        <v>253.34811766991425</v>
      </c>
    </row>
    <row r="167" spans="1:16">
      <c r="A167" s="15">
        <v>44256</v>
      </c>
      <c r="B167" s="20"/>
      <c r="C167" s="20">
        <v>173.14450493939904</v>
      </c>
      <c r="D167" s="48">
        <v>176.45835584733931</v>
      </c>
      <c r="E167" s="20"/>
      <c r="F167" s="20">
        <v>116.03778361286929</v>
      </c>
      <c r="G167" s="48">
        <v>118.66995570841732</v>
      </c>
      <c r="H167" s="20"/>
      <c r="I167" s="20">
        <v>371.24809140167105</v>
      </c>
      <c r="J167" s="48">
        <v>368.57527256135796</v>
      </c>
      <c r="K167" s="20"/>
      <c r="L167" s="20">
        <v>210.39070583084683</v>
      </c>
      <c r="M167" s="48">
        <v>225.86759390102989</v>
      </c>
      <c r="N167" s="20"/>
      <c r="O167" s="20">
        <v>254.22127534942143</v>
      </c>
      <c r="P167" s="48">
        <v>254.54070214411828</v>
      </c>
    </row>
    <row r="168" spans="1:16">
      <c r="A168" s="15">
        <v>44287</v>
      </c>
      <c r="B168" s="20"/>
      <c r="C168" s="20">
        <v>177.01179028504333</v>
      </c>
      <c r="D168" s="48">
        <v>181.0343041079376</v>
      </c>
      <c r="E168" s="20"/>
      <c r="F168" s="20">
        <v>116.81743353327913</v>
      </c>
      <c r="G168" s="48">
        <v>117.04516756880287</v>
      </c>
      <c r="H168" s="20"/>
      <c r="I168" s="20">
        <v>371.24809140167105</v>
      </c>
      <c r="J168" s="48">
        <v>368.57527256135796</v>
      </c>
      <c r="K168" s="20"/>
      <c r="L168" s="20">
        <v>213.2870008150411</v>
      </c>
      <c r="M168" s="48">
        <v>226.03282245461978</v>
      </c>
      <c r="N168" s="20"/>
      <c r="O168" s="20">
        <v>254.89954522675629</v>
      </c>
      <c r="P168" s="48">
        <v>255.03989574905722</v>
      </c>
    </row>
    <row r="169" spans="1:16">
      <c r="A169" s="15">
        <v>44317</v>
      </c>
      <c r="B169" s="20"/>
      <c r="C169" s="20">
        <v>182.35176209281315</v>
      </c>
      <c r="D169" s="48">
        <v>182.23084758361756</v>
      </c>
      <c r="E169" s="20"/>
      <c r="F169" s="20">
        <v>111.60498113091725</v>
      </c>
      <c r="G169" s="48">
        <v>112.83160538641826</v>
      </c>
      <c r="H169" s="20"/>
      <c r="I169" s="20">
        <v>371.24809140167105</v>
      </c>
      <c r="J169" s="48">
        <v>368.57527256135796</v>
      </c>
      <c r="K169" s="20"/>
      <c r="L169" s="20">
        <v>216.29125875160406</v>
      </c>
      <c r="M169" s="48">
        <v>227.67684063957336</v>
      </c>
      <c r="N169" s="20"/>
      <c r="O169" s="20">
        <v>257.81042747665288</v>
      </c>
      <c r="P169" s="48">
        <v>258.1665378437034</v>
      </c>
    </row>
    <row r="170" spans="1:16">
      <c r="A170" s="15">
        <v>44348</v>
      </c>
      <c r="B170" s="20"/>
      <c r="C170" s="20">
        <v>173.93849029016002</v>
      </c>
      <c r="D170" s="48">
        <v>179.69568324271546</v>
      </c>
      <c r="E170" s="20"/>
      <c r="F170" s="20">
        <v>111.22519017128624</v>
      </c>
      <c r="G170" s="48">
        <v>113.88059703170016</v>
      </c>
      <c r="H170" s="20"/>
      <c r="I170" s="20">
        <v>371.24809140167105</v>
      </c>
      <c r="J170" s="48">
        <v>368.57527256135796</v>
      </c>
      <c r="K170" s="20"/>
      <c r="L170" s="20">
        <v>216.98195239549602</v>
      </c>
      <c r="M170" s="48">
        <v>229.70432484810192</v>
      </c>
      <c r="N170" s="20"/>
      <c r="O170" s="20">
        <v>260.26136327346751</v>
      </c>
      <c r="P170" s="48">
        <v>259.72880177061938</v>
      </c>
    </row>
    <row r="171" spans="1:16">
      <c r="A171" s="15">
        <v>44378</v>
      </c>
      <c r="B171" s="20"/>
      <c r="C171" s="20">
        <v>171.6596007251035</v>
      </c>
      <c r="D171" s="48">
        <v>168.35030345008133</v>
      </c>
      <c r="E171" s="20"/>
      <c r="F171" s="20">
        <v>114.49889271466047</v>
      </c>
      <c r="G171" s="48">
        <v>116.17925789110943</v>
      </c>
      <c r="H171" s="20"/>
      <c r="I171" s="20">
        <v>371.24809140167105</v>
      </c>
      <c r="J171" s="48">
        <v>368.57527256135796</v>
      </c>
      <c r="K171" s="20"/>
      <c r="L171" s="20">
        <v>214.56852613192618</v>
      </c>
      <c r="M171" s="48">
        <v>227.72362346848317</v>
      </c>
      <c r="N171" s="20"/>
      <c r="O171" s="20">
        <v>261.0943430558217</v>
      </c>
      <c r="P171" s="48">
        <v>260.69777172985573</v>
      </c>
    </row>
    <row r="172" spans="1:16">
      <c r="A172" s="15">
        <v>44409</v>
      </c>
      <c r="B172" s="20"/>
      <c r="C172" s="20">
        <v>171.68372819262731</v>
      </c>
      <c r="D172" s="48">
        <v>167.12667498672013</v>
      </c>
      <c r="E172" s="20"/>
      <c r="F172" s="20">
        <v>113.12368632761562</v>
      </c>
      <c r="G172" s="48">
        <v>115.2046692102476</v>
      </c>
      <c r="H172" s="20"/>
      <c r="I172" s="20">
        <v>371.24809140167105</v>
      </c>
      <c r="J172" s="48">
        <v>368.57527256135796</v>
      </c>
      <c r="K172" s="20"/>
      <c r="L172" s="20">
        <v>208.06910167792807</v>
      </c>
      <c r="M172" s="48">
        <v>219.56904495913167</v>
      </c>
      <c r="N172" s="20"/>
      <c r="O172" s="20">
        <v>254.66885327851929</v>
      </c>
      <c r="P172" s="48">
        <v>254.52260905196243</v>
      </c>
    </row>
    <row r="173" spans="1:16">
      <c r="A173" s="15">
        <v>44440</v>
      </c>
      <c r="B173" s="20"/>
      <c r="C173" s="20">
        <v>171.02282870715337</v>
      </c>
      <c r="D173" s="48">
        <v>168.5698271850317</v>
      </c>
      <c r="E173" s="20"/>
      <c r="F173" s="20">
        <v>108.34710186495217</v>
      </c>
      <c r="G173" s="48">
        <v>115.87530289865407</v>
      </c>
      <c r="H173" s="20"/>
      <c r="I173" s="20">
        <v>371.24809140167105</v>
      </c>
      <c r="J173" s="48">
        <v>368.57527256135796</v>
      </c>
      <c r="K173" s="20"/>
      <c r="L173" s="20">
        <v>200.52701532221769</v>
      </c>
      <c r="M173" s="48">
        <v>211.78298913491568</v>
      </c>
      <c r="N173" s="20"/>
      <c r="O173" s="20">
        <v>248.50725088839786</v>
      </c>
      <c r="P173" s="48">
        <v>249.50590237696449</v>
      </c>
    </row>
    <row r="174" spans="1:16">
      <c r="A174" s="15">
        <v>44470</v>
      </c>
      <c r="B174" s="20"/>
      <c r="C174" s="20">
        <v>170.81230766791029</v>
      </c>
      <c r="D174" s="48">
        <v>166.86388996346585</v>
      </c>
      <c r="E174" s="20"/>
      <c r="F174" s="20">
        <v>109.64058035301191</v>
      </c>
      <c r="G174" s="48">
        <v>115.60723315104106</v>
      </c>
      <c r="H174" s="20"/>
      <c r="I174" s="20">
        <v>371.24809140167105</v>
      </c>
      <c r="J174" s="48">
        <v>368.57527256135796</v>
      </c>
      <c r="K174" s="20"/>
      <c r="L174" s="20">
        <v>199.16791978552817</v>
      </c>
      <c r="M174" s="48">
        <v>211.29006706417906</v>
      </c>
      <c r="N174" s="20"/>
      <c r="O174" s="20">
        <v>248.35698456565999</v>
      </c>
      <c r="P174" s="48">
        <v>251.05814099803476</v>
      </c>
    </row>
    <row r="175" spans="1:16">
      <c r="A175" s="15">
        <v>44501</v>
      </c>
      <c r="B175" s="20"/>
      <c r="C175" s="20">
        <v>169.3242684246961</v>
      </c>
      <c r="D175" s="48">
        <v>163.86041670421093</v>
      </c>
      <c r="E175" s="20"/>
      <c r="F175" s="20">
        <v>114.97347898575987</v>
      </c>
      <c r="G175" s="48">
        <v>116.50929844346692</v>
      </c>
      <c r="H175" s="20"/>
      <c r="I175" s="20">
        <v>371.24809140167105</v>
      </c>
      <c r="J175" s="48">
        <v>368.57527256135796</v>
      </c>
      <c r="K175" s="20"/>
      <c r="L175" s="20">
        <v>197.00865656793763</v>
      </c>
      <c r="M175" s="48">
        <v>210.34496572598886</v>
      </c>
      <c r="N175" s="20"/>
      <c r="O175" s="20">
        <v>250.77209045257493</v>
      </c>
      <c r="P175" s="48">
        <v>253.65270998817036</v>
      </c>
    </row>
    <row r="176" spans="1:16">
      <c r="A176" s="15">
        <v>44531</v>
      </c>
      <c r="B176" s="20"/>
      <c r="C176" s="20">
        <v>172.08756977957157</v>
      </c>
      <c r="D176" s="48">
        <v>167.26090492712342</v>
      </c>
      <c r="E176" s="20"/>
      <c r="F176" s="20">
        <v>112.76927547542338</v>
      </c>
      <c r="G176" s="48">
        <v>114.5521525590112</v>
      </c>
      <c r="H176" s="20"/>
      <c r="I176" s="20">
        <v>371.24809140167105</v>
      </c>
      <c r="J176" s="48">
        <v>368.57527256135796</v>
      </c>
      <c r="K176" s="20"/>
      <c r="L176" s="20">
        <v>198.37186963187287</v>
      </c>
      <c r="M176" s="48">
        <v>211.44428617905044</v>
      </c>
      <c r="N176" s="20"/>
      <c r="O176" s="20">
        <v>248.38786825768182</v>
      </c>
      <c r="P176" s="48">
        <v>250.89254325535697</v>
      </c>
    </row>
    <row r="177" spans="1:16">
      <c r="A177" s="15">
        <v>44562</v>
      </c>
      <c r="B177" s="20"/>
      <c r="C177" s="20">
        <v>170.92232568030727</v>
      </c>
      <c r="D177" s="48">
        <v>174.01978887393281</v>
      </c>
      <c r="E177" s="20"/>
      <c r="F177" s="20">
        <v>115.00209888122166</v>
      </c>
      <c r="G177" s="48">
        <v>117.48170572374072</v>
      </c>
      <c r="H177" s="20"/>
      <c r="I177" s="20">
        <v>371.24809140167105</v>
      </c>
      <c r="J177" s="48">
        <v>368.57527256135796</v>
      </c>
      <c r="K177" s="20"/>
      <c r="L177" s="20">
        <v>207.6331700243087</v>
      </c>
      <c r="M177" s="48">
        <v>219.30443842932746</v>
      </c>
      <c r="N177" s="20"/>
      <c r="O177" s="20">
        <v>254.68002822029078</v>
      </c>
      <c r="P177" s="48">
        <v>255.15987663855532</v>
      </c>
    </row>
    <row r="178" spans="1:16">
      <c r="A178" s="15">
        <v>44593</v>
      </c>
      <c r="B178" s="20"/>
      <c r="C178" s="20">
        <v>169.00976987134803</v>
      </c>
      <c r="D178" s="48">
        <v>175.22695053011483</v>
      </c>
      <c r="E178" s="20"/>
      <c r="F178" s="20">
        <v>113.4451656399165</v>
      </c>
      <c r="G178" s="48">
        <v>115.42699328065868</v>
      </c>
      <c r="H178" s="20"/>
      <c r="I178" s="20">
        <v>371.24809140167105</v>
      </c>
      <c r="J178" s="48">
        <v>368.57527256135796</v>
      </c>
      <c r="K178" s="20"/>
      <c r="L178" s="20">
        <v>207.3287594026261</v>
      </c>
      <c r="M178" s="48">
        <v>222.58180455095652</v>
      </c>
      <c r="N178" s="20"/>
      <c r="O178" s="20">
        <v>252.16463027253582</v>
      </c>
      <c r="P178" s="48">
        <v>253.34697686408862</v>
      </c>
    </row>
    <row r="179" spans="1:16">
      <c r="A179" s="15">
        <v>44621</v>
      </c>
      <c r="B179" s="20"/>
      <c r="C179" s="20">
        <v>173.14449889511079</v>
      </c>
      <c r="D179" s="48">
        <v>176.45835584168572</v>
      </c>
      <c r="E179" s="20"/>
      <c r="F179" s="20">
        <v>116.03766976391537</v>
      </c>
      <c r="G179" s="48">
        <v>118.66596746759689</v>
      </c>
      <c r="H179" s="20"/>
      <c r="I179" s="20">
        <v>371.24809140167105</v>
      </c>
      <c r="J179" s="48">
        <v>368.57527256135796</v>
      </c>
      <c r="K179" s="20"/>
      <c r="L179" s="20">
        <v>209.97676173054225</v>
      </c>
      <c r="M179" s="48">
        <v>226.2517957680468</v>
      </c>
      <c r="N179" s="20"/>
      <c r="O179" s="20">
        <v>254.22115705018382</v>
      </c>
      <c r="P179" s="48">
        <v>254.54074471427413</v>
      </c>
    </row>
    <row r="180" spans="1:16">
      <c r="A180" s="15">
        <v>44652</v>
      </c>
      <c r="B180" s="20"/>
      <c r="C180" s="20">
        <v>177.01178517809504</v>
      </c>
      <c r="D180" s="48">
        <v>181.03430410375861</v>
      </c>
      <c r="E180" s="20"/>
      <c r="F180" s="20">
        <v>116.81733434724369</v>
      </c>
      <c r="G180" s="48">
        <v>117.04156478815534</v>
      </c>
      <c r="H180" s="20"/>
      <c r="I180" s="20">
        <v>371.24809140167105</v>
      </c>
      <c r="J180" s="48">
        <v>368.57527256135796</v>
      </c>
      <c r="K180" s="20"/>
      <c r="L180" s="20">
        <v>212.78210457495058</v>
      </c>
      <c r="M180" s="48">
        <v>226.40547271520404</v>
      </c>
      <c r="N180" s="20"/>
      <c r="O180" s="20">
        <v>254.89987174146302</v>
      </c>
      <c r="P180" s="48">
        <v>255.03932138702106</v>
      </c>
    </row>
    <row r="181" spans="1:16">
      <c r="A181" s="15">
        <v>44682</v>
      </c>
      <c r="B181" s="20"/>
      <c r="C181" s="20">
        <v>182.3517577778434</v>
      </c>
      <c r="D181" s="48">
        <v>182.23084758052858</v>
      </c>
      <c r="E181" s="20"/>
      <c r="F181" s="20">
        <v>111.60489471932286</v>
      </c>
      <c r="G181" s="48">
        <v>112.82835081153709</v>
      </c>
      <c r="H181" s="20"/>
      <c r="I181" s="20">
        <v>371.24809140167105</v>
      </c>
      <c r="J181" s="48">
        <v>368.57527256135796</v>
      </c>
      <c r="K181" s="20"/>
      <c r="L181" s="20">
        <v>215.70732475198542</v>
      </c>
      <c r="M181" s="48">
        <v>228.03828661012977</v>
      </c>
      <c r="N181" s="20"/>
      <c r="O181" s="20">
        <v>257.81015104109133</v>
      </c>
      <c r="P181" s="48">
        <v>258.16592588121262</v>
      </c>
    </row>
    <row r="182" spans="1:16">
      <c r="A182" s="15">
        <v>44713</v>
      </c>
      <c r="B182" s="20"/>
      <c r="C182" s="20">
        <v>173.93848664434987</v>
      </c>
      <c r="D182" s="48">
        <v>179.69568324043215</v>
      </c>
      <c r="E182" s="20"/>
      <c r="F182" s="20">
        <v>111.22511488887767</v>
      </c>
      <c r="G182" s="48">
        <v>113.87765700878636</v>
      </c>
      <c r="H182" s="20"/>
      <c r="I182" s="20">
        <v>371.24809140167105</v>
      </c>
      <c r="J182" s="48">
        <v>368.57527256135796</v>
      </c>
      <c r="K182" s="20"/>
      <c r="L182" s="20">
        <v>216.33101404719343</v>
      </c>
      <c r="M182" s="48">
        <v>230.05490340244575</v>
      </c>
      <c r="N182" s="20"/>
      <c r="O182" s="20">
        <v>260.26143045993388</v>
      </c>
      <c r="P182" s="48">
        <v>259.72886212242287</v>
      </c>
    </row>
    <row r="183" spans="1:16">
      <c r="A183" s="15">
        <v>44743</v>
      </c>
      <c r="B183" s="20"/>
      <c r="C183" s="20">
        <v>171.65959764468059</v>
      </c>
      <c r="D183" s="48">
        <v>168.35030344839356</v>
      </c>
      <c r="E183" s="20"/>
      <c r="F183" s="20">
        <v>114.4988271280794</v>
      </c>
      <c r="G183" s="48">
        <v>116.1766020189758</v>
      </c>
      <c r="H183" s="20"/>
      <c r="I183" s="20">
        <v>371.24809140167105</v>
      </c>
      <c r="J183" s="48">
        <v>368.57527256135796</v>
      </c>
      <c r="K183" s="20"/>
      <c r="L183" s="20">
        <v>213.86258869407402</v>
      </c>
      <c r="M183" s="48">
        <v>228.06366135181216</v>
      </c>
      <c r="N183" s="20"/>
      <c r="O183" s="20">
        <v>261.09448681383918</v>
      </c>
      <c r="P183" s="48">
        <v>260.69721211812066</v>
      </c>
    </row>
    <row r="184" spans="1:16">
      <c r="A184" s="15">
        <v>44774</v>
      </c>
      <c r="B184" s="20"/>
      <c r="C184" s="20">
        <v>171.68372558991217</v>
      </c>
      <c r="D184" s="48">
        <v>167.12667498547259</v>
      </c>
      <c r="E184" s="20"/>
      <c r="F184" s="20">
        <v>113.12362918810989</v>
      </c>
      <c r="G184" s="48">
        <v>115.20227002595654</v>
      </c>
      <c r="H184" s="20"/>
      <c r="I184" s="20">
        <v>371.24809140167105</v>
      </c>
      <c r="J184" s="48">
        <v>368.57527256135796</v>
      </c>
      <c r="K184" s="20"/>
      <c r="L184" s="20">
        <v>207.32000523962239</v>
      </c>
      <c r="M184" s="48">
        <v>219.89885909255827</v>
      </c>
      <c r="N184" s="20"/>
      <c r="O184" s="20">
        <v>254.66863917347243</v>
      </c>
      <c r="P184" s="48">
        <v>254.52236006932768</v>
      </c>
    </row>
    <row r="185" spans="1:16">
      <c r="A185" s="15">
        <v>44805</v>
      </c>
      <c r="B185" s="20"/>
      <c r="C185" s="20">
        <v>171.02282650806373</v>
      </c>
      <c r="D185" s="48">
        <v>168.56982718410956</v>
      </c>
      <c r="E185" s="20"/>
      <c r="F185" s="20">
        <v>108.34705208459981</v>
      </c>
      <c r="G185" s="48">
        <v>115.87313559353814</v>
      </c>
      <c r="H185" s="20"/>
      <c r="I185" s="20">
        <v>371.24809140167105</v>
      </c>
      <c r="J185" s="48">
        <v>368.57527256135796</v>
      </c>
      <c r="K185" s="20"/>
      <c r="L185" s="20">
        <v>199.74630884661792</v>
      </c>
      <c r="M185" s="48">
        <v>212.1028869108429</v>
      </c>
      <c r="N185" s="20"/>
      <c r="O185" s="20">
        <v>248.5073875430117</v>
      </c>
      <c r="P185" s="48">
        <v>249.50587721808847</v>
      </c>
    </row>
    <row r="186" spans="1:16">
      <c r="A186" s="15">
        <v>44835</v>
      </c>
      <c r="B186" s="20"/>
      <c r="C186" s="20">
        <v>170.81230580985246</v>
      </c>
      <c r="D186" s="48">
        <v>166.86388996278421</v>
      </c>
      <c r="E186" s="20"/>
      <c r="F186" s="20">
        <v>109.64053698400743</v>
      </c>
      <c r="G186" s="48">
        <v>115.60527531416997</v>
      </c>
      <c r="H186" s="20"/>
      <c r="I186" s="20">
        <v>371.24809140167105</v>
      </c>
      <c r="J186" s="48">
        <v>368.57527256135796</v>
      </c>
      <c r="K186" s="20"/>
      <c r="L186" s="20">
        <v>198.36674693090498</v>
      </c>
      <c r="M186" s="48">
        <v>211.60034663279541</v>
      </c>
      <c r="N186" s="20"/>
      <c r="O186" s="20">
        <v>248.35699791329998</v>
      </c>
      <c r="P186" s="48">
        <v>251.0577036001514</v>
      </c>
    </row>
    <row r="187" spans="1:16">
      <c r="A187" s="15">
        <v>44866</v>
      </c>
      <c r="B187" s="20"/>
      <c r="C187" s="20">
        <v>169.32426685478333</v>
      </c>
      <c r="D187" s="48">
        <v>163.8604167037071</v>
      </c>
      <c r="E187" s="20"/>
      <c r="F187" s="20">
        <v>114.97344120236821</v>
      </c>
      <c r="G187" s="48">
        <v>116.50752982990826</v>
      </c>
      <c r="H187" s="20"/>
      <c r="I187" s="20">
        <v>371.24809140167105</v>
      </c>
      <c r="J187" s="48">
        <v>368.57527256135796</v>
      </c>
      <c r="K187" s="20"/>
      <c r="L187" s="20">
        <v>196.19765381538721</v>
      </c>
      <c r="M187" s="48">
        <v>210.64591627314945</v>
      </c>
      <c r="N187" s="20"/>
      <c r="O187" s="20">
        <v>250.7719703459052</v>
      </c>
      <c r="P187" s="48">
        <v>253.65265512294022</v>
      </c>
    </row>
    <row r="188" spans="1:16">
      <c r="A188" s="15">
        <v>44896</v>
      </c>
      <c r="B188" s="20"/>
      <c r="C188" s="20">
        <v>172.08756845311873</v>
      </c>
      <c r="D188" s="48">
        <v>167.26090492675098</v>
      </c>
      <c r="E188" s="20"/>
      <c r="F188" s="20">
        <v>112.76924255825817</v>
      </c>
      <c r="G188" s="48">
        <v>114.55055488048852</v>
      </c>
      <c r="H188" s="20"/>
      <c r="I188" s="20">
        <v>371.24809140167105</v>
      </c>
      <c r="J188" s="48">
        <v>368.57527256135796</v>
      </c>
      <c r="K188" s="20"/>
      <c r="L188" s="20">
        <v>197.56107707580929</v>
      </c>
      <c r="M188" s="48">
        <v>211.73618819580309</v>
      </c>
      <c r="N188" s="20"/>
      <c r="O188" s="20">
        <v>248.38799778235861</v>
      </c>
      <c r="P188" s="48">
        <v>250.89243498138913</v>
      </c>
    </row>
    <row r="189" spans="1:16">
      <c r="A189" s="15">
        <v>44927</v>
      </c>
      <c r="B189" s="20"/>
      <c r="C189" s="20">
        <v>170.92232455955892</v>
      </c>
      <c r="D189" s="48">
        <v>174.01978887365752</v>
      </c>
      <c r="E189" s="20"/>
      <c r="F189" s="20">
        <v>115.00207020354827</v>
      </c>
      <c r="G189" s="48">
        <v>117.48026245952433</v>
      </c>
      <c r="H189" s="20"/>
      <c r="I189" s="20">
        <v>371.24809140167105</v>
      </c>
      <c r="J189" s="48">
        <v>368.57527256135796</v>
      </c>
      <c r="K189" s="20"/>
      <c r="L189" s="20">
        <v>206.83195501478906</v>
      </c>
      <c r="M189" s="48">
        <v>219.58756397333519</v>
      </c>
      <c r="N189" s="20"/>
      <c r="O189" s="20">
        <v>254.67997507217987</v>
      </c>
      <c r="P189" s="48">
        <v>255.15959346069764</v>
      </c>
    </row>
    <row r="190" spans="1:16">
      <c r="A190" s="15">
        <v>44958</v>
      </c>
      <c r="B190" s="20"/>
      <c r="C190" s="20">
        <v>169.0097689244038</v>
      </c>
      <c r="D190" s="48">
        <v>175.22695052991133</v>
      </c>
      <c r="E190" s="20"/>
      <c r="F190" s="20">
        <v>113.44514065571919</v>
      </c>
      <c r="G190" s="48">
        <v>115.42568950673372</v>
      </c>
      <c r="H190" s="20"/>
      <c r="I190" s="20">
        <v>371.24809140167105</v>
      </c>
      <c r="J190" s="48">
        <v>368.57527256135796</v>
      </c>
      <c r="K190" s="20"/>
      <c r="L190" s="20">
        <v>206.54575306835483</v>
      </c>
      <c r="M190" s="48">
        <v>222.85641750005991</v>
      </c>
      <c r="N190" s="20"/>
      <c r="O190" s="20">
        <v>252.16459128373651</v>
      </c>
      <c r="P190" s="48">
        <v>253.34699192511803</v>
      </c>
    </row>
    <row r="191" spans="1:16">
      <c r="A191" s="15">
        <v>44986</v>
      </c>
      <c r="B191" s="20"/>
      <c r="C191" s="20">
        <v>173.14449809501735</v>
      </c>
      <c r="D191" s="48">
        <v>176.45835584153531</v>
      </c>
      <c r="E191" s="20"/>
      <c r="F191" s="20">
        <v>116.03764799750124</v>
      </c>
      <c r="G191" s="48">
        <v>118.6647897023422</v>
      </c>
      <c r="H191" s="20"/>
      <c r="I191" s="20">
        <v>371.24809140167105</v>
      </c>
      <c r="J191" s="48">
        <v>368.57527256135796</v>
      </c>
      <c r="K191" s="20"/>
      <c r="L191" s="20">
        <v>209.21980826014283</v>
      </c>
      <c r="M191" s="48">
        <v>226.51815206620265</v>
      </c>
      <c r="N191" s="20"/>
      <c r="O191" s="20">
        <v>254.22124467144653</v>
      </c>
      <c r="P191" s="48">
        <v>254.54059739898929</v>
      </c>
    </row>
    <row r="192" spans="1:16">
      <c r="A192" s="15">
        <v>45017</v>
      </c>
      <c r="B192" s="20"/>
      <c r="C192" s="20">
        <v>177.01178450207902</v>
      </c>
      <c r="D192" s="48">
        <v>181.03430410364743</v>
      </c>
      <c r="E192" s="20"/>
      <c r="F192" s="20">
        <v>116.81731538418562</v>
      </c>
      <c r="G192" s="48">
        <v>117.0405008529373</v>
      </c>
      <c r="H192" s="20"/>
      <c r="I192" s="20">
        <v>371.24809140167105</v>
      </c>
      <c r="J192" s="48">
        <v>368.57527256135796</v>
      </c>
      <c r="K192" s="20"/>
      <c r="L192" s="20">
        <v>212.05822299239372</v>
      </c>
      <c r="M192" s="48">
        <v>226.66382061102951</v>
      </c>
      <c r="N192" s="20"/>
      <c r="O192" s="20">
        <v>254.89980256972299</v>
      </c>
      <c r="P192" s="48">
        <v>255.03917189532493</v>
      </c>
    </row>
    <row r="193" spans="1:16">
      <c r="A193" s="15">
        <v>45047</v>
      </c>
      <c r="B193" s="20"/>
      <c r="C193" s="20">
        <v>182.35175720666302</v>
      </c>
      <c r="D193" s="48">
        <v>182.23084758044638</v>
      </c>
      <c r="E193" s="20"/>
      <c r="F193" s="20">
        <v>111.60487819856895</v>
      </c>
      <c r="G193" s="48">
        <v>112.82738970477691</v>
      </c>
      <c r="H193" s="20"/>
      <c r="I193" s="20">
        <v>371.24809140167105</v>
      </c>
      <c r="J193" s="48">
        <v>368.57527256135796</v>
      </c>
      <c r="K193" s="20"/>
      <c r="L193" s="20">
        <v>215.02268279414852</v>
      </c>
      <c r="M193" s="48">
        <v>228.28886688827433</v>
      </c>
      <c r="N193" s="20"/>
      <c r="O193" s="20">
        <v>257.8101627501178</v>
      </c>
      <c r="P193" s="48">
        <v>258.1659421169233</v>
      </c>
    </row>
    <row r="194" spans="1:16">
      <c r="A194" s="15">
        <v>45078</v>
      </c>
      <c r="B194" s="20"/>
      <c r="C194" s="20">
        <v>173.93848616174736</v>
      </c>
      <c r="D194" s="48">
        <v>179.69568324037141</v>
      </c>
      <c r="E194" s="20"/>
      <c r="F194" s="20">
        <v>111.22510049587689</v>
      </c>
      <c r="G194" s="48">
        <v>113.87678879219871</v>
      </c>
      <c r="H194" s="20"/>
      <c r="I194" s="20">
        <v>371.24809140167105</v>
      </c>
      <c r="J194" s="48">
        <v>368.57527256135796</v>
      </c>
      <c r="K194" s="20"/>
      <c r="L194" s="20">
        <v>215.6909136371394</v>
      </c>
      <c r="M194" s="48">
        <v>230.29794960800658</v>
      </c>
      <c r="N194" s="20"/>
      <c r="O194" s="20">
        <v>260.26147190184128</v>
      </c>
      <c r="P194" s="48">
        <v>259.72872019449892</v>
      </c>
    </row>
    <row r="195" spans="1:16">
      <c r="A195" s="126">
        <v>45138</v>
      </c>
      <c r="B195" s="20"/>
      <c r="C195" s="20">
        <v>171.65959723691941</v>
      </c>
      <c r="D195" s="48">
        <v>168.35030344834865</v>
      </c>
      <c r="E195" s="20"/>
      <c r="F195" s="20">
        <v>114.4988145887926</v>
      </c>
      <c r="G195" s="48">
        <v>116.17581771480243</v>
      </c>
      <c r="H195" s="20"/>
      <c r="I195" s="20">
        <v>371.24809140167105</v>
      </c>
      <c r="J195" s="48">
        <v>368.57527256135796</v>
      </c>
      <c r="K195" s="20"/>
      <c r="L195" s="20">
        <v>213.27146240230991</v>
      </c>
      <c r="M195" s="48">
        <v>228.29940000800215</v>
      </c>
      <c r="N195" s="20"/>
      <c r="O195" s="20">
        <v>261.0944306146132</v>
      </c>
      <c r="P195" s="48">
        <v>260.69715311748803</v>
      </c>
    </row>
    <row r="196" spans="1:16">
      <c r="A196" s="126">
        <v>45169</v>
      </c>
      <c r="B196" s="20"/>
      <c r="C196" s="20">
        <v>171.68372524538603</v>
      </c>
      <c r="D196" s="48">
        <v>167.12667498543939</v>
      </c>
      <c r="E196" s="20"/>
      <c r="F196" s="20">
        <v>113.12361826379215</v>
      </c>
      <c r="G196" s="48">
        <v>115.2015615241321</v>
      </c>
      <c r="H196" s="20"/>
      <c r="I196" s="20">
        <v>371.24809140167105</v>
      </c>
      <c r="J196" s="48">
        <v>368.57527256135796</v>
      </c>
      <c r="K196" s="20"/>
      <c r="L196" s="20">
        <v>206.78142303979729</v>
      </c>
      <c r="M196" s="48">
        <v>220.12750991182958</v>
      </c>
      <c r="N196" s="20"/>
      <c r="O196" s="20">
        <v>254.66867181609564</v>
      </c>
      <c r="P196" s="48">
        <v>254.52235316991909</v>
      </c>
    </row>
    <row r="197" spans="1:16">
      <c r="A197" s="126">
        <v>45199</v>
      </c>
      <c r="B197" s="20"/>
      <c r="C197" s="20">
        <v>171.02282621696625</v>
      </c>
      <c r="D197" s="48">
        <v>168.56982718408503</v>
      </c>
      <c r="E197" s="20"/>
      <c r="F197" s="20">
        <v>108.34704256725487</v>
      </c>
      <c r="G197" s="48">
        <v>115.87249556782837</v>
      </c>
      <c r="H197" s="20"/>
      <c r="I197" s="20">
        <v>371.24809140167105</v>
      </c>
      <c r="J197" s="48">
        <v>368.57527256135796</v>
      </c>
      <c r="K197" s="20"/>
      <c r="L197" s="20">
        <v>199.26299439993227</v>
      </c>
      <c r="M197" s="48">
        <v>212.32466299966268</v>
      </c>
      <c r="N197" s="20"/>
      <c r="O197" s="20">
        <v>248.50739448233628</v>
      </c>
      <c r="P197" s="48">
        <v>249.50576743871608</v>
      </c>
    </row>
    <row r="198" spans="1:16">
      <c r="A198" s="126">
        <v>45230</v>
      </c>
      <c r="B198" s="20"/>
      <c r="C198" s="20">
        <v>170.81230556389798</v>
      </c>
      <c r="D198" s="48">
        <v>166.86388996276608</v>
      </c>
      <c r="E198" s="20"/>
      <c r="F198" s="20">
        <v>109.6405286924274</v>
      </c>
      <c r="G198" s="48">
        <v>115.60469714641509</v>
      </c>
      <c r="H198" s="20"/>
      <c r="I198" s="20">
        <v>371.24809140167105</v>
      </c>
      <c r="J198" s="48">
        <v>368.57527256135796</v>
      </c>
      <c r="K198" s="20"/>
      <c r="L198" s="20">
        <v>197.94060257469496</v>
      </c>
      <c r="M198" s="48">
        <v>211.8154546902646</v>
      </c>
      <c r="N198" s="20"/>
      <c r="O198" s="20">
        <v>248.35696473461488</v>
      </c>
      <c r="P198" s="48">
        <v>251.0576920816012</v>
      </c>
    </row>
    <row r="199" spans="1:16">
      <c r="A199" s="126">
        <v>45260</v>
      </c>
      <c r="B199" s="20"/>
      <c r="C199" s="20">
        <v>169.32426664697113</v>
      </c>
      <c r="D199" s="48">
        <v>163.86041670369369</v>
      </c>
      <c r="E199" s="20"/>
      <c r="F199" s="20">
        <v>114.97343397868347</v>
      </c>
      <c r="G199" s="48">
        <v>116.50700754158815</v>
      </c>
      <c r="H199" s="20"/>
      <c r="I199" s="20">
        <v>371.24809140167105</v>
      </c>
      <c r="J199" s="48">
        <v>368.57527256135796</v>
      </c>
      <c r="K199" s="20"/>
      <c r="L199" s="20">
        <v>195.82979338607157</v>
      </c>
      <c r="M199" s="48">
        <v>210.85455678365</v>
      </c>
      <c r="N199" s="20"/>
      <c r="O199" s="20">
        <v>250.77200335599235</v>
      </c>
      <c r="P199" s="48">
        <v>253.65262691821513</v>
      </c>
    </row>
    <row r="200" spans="1:16">
      <c r="A200" s="126">
        <v>45291</v>
      </c>
      <c r="B200" s="20"/>
      <c r="C200" s="20">
        <v>172.08756827753376</v>
      </c>
      <c r="D200" s="48">
        <v>167.26090492674106</v>
      </c>
      <c r="E200" s="20"/>
      <c r="F200" s="20">
        <v>112.76923626493156</v>
      </c>
      <c r="G200" s="48">
        <v>114.55008307090206</v>
      </c>
      <c r="H200" s="20"/>
      <c r="I200" s="20">
        <v>371.24809140167105</v>
      </c>
      <c r="J200" s="48">
        <v>368.57527256135796</v>
      </c>
      <c r="K200" s="20"/>
      <c r="L200" s="20">
        <v>197.25186566388501</v>
      </c>
      <c r="M200" s="48">
        <v>211.93855561585272</v>
      </c>
      <c r="N200" s="20"/>
      <c r="O200" s="20">
        <v>248.38798609594068</v>
      </c>
      <c r="P200" s="48">
        <v>250.89236474314959</v>
      </c>
    </row>
    <row r="201" spans="1:16">
      <c r="A201" s="126">
        <v>45322</v>
      </c>
      <c r="B201" s="20"/>
      <c r="C201" s="20">
        <v>170.92232441120342</v>
      </c>
      <c r="D201" s="48">
        <v>174.01978887365019</v>
      </c>
      <c r="E201" s="20"/>
      <c r="F201" s="20">
        <v>115.00206472075644</v>
      </c>
      <c r="G201" s="48">
        <v>117.47983624994373</v>
      </c>
      <c r="H201" s="20"/>
      <c r="I201" s="20">
        <v>371.24809140167105</v>
      </c>
      <c r="J201" s="48">
        <v>368.57527256135796</v>
      </c>
      <c r="K201" s="20"/>
      <c r="L201" s="20">
        <v>206.5810547294297</v>
      </c>
      <c r="M201" s="48">
        <v>219.78384691282423</v>
      </c>
      <c r="N201" s="20"/>
      <c r="O201" s="20">
        <v>254.67996286924466</v>
      </c>
      <c r="P201" s="48">
        <v>255.1595983021586</v>
      </c>
    </row>
    <row r="202" spans="1:16">
      <c r="A202" s="126">
        <v>45351</v>
      </c>
      <c r="B202" s="20"/>
      <c r="C202" s="20">
        <v>169.00976879905508</v>
      </c>
      <c r="D202" s="48">
        <v>175.22695052990593</v>
      </c>
      <c r="E202" s="20"/>
      <c r="F202" s="20">
        <v>113.44513587907112</v>
      </c>
      <c r="G202" s="48">
        <v>115.42530448995618</v>
      </c>
      <c r="H202" s="20"/>
      <c r="I202" s="20">
        <v>371.24809140167105</v>
      </c>
      <c r="J202" s="48">
        <v>368.57527256135796</v>
      </c>
      <c r="K202" s="20"/>
      <c r="L202" s="20">
        <v>206.3521738809645</v>
      </c>
      <c r="M202" s="48">
        <v>223.04679889803893</v>
      </c>
      <c r="N202" s="20"/>
      <c r="O202" s="20">
        <v>252.16461465324761</v>
      </c>
      <c r="P202" s="48">
        <v>253.3469541517909</v>
      </c>
    </row>
    <row r="203" spans="1:16">
      <c r="A203" s="126">
        <v>45382</v>
      </c>
      <c r="B203" s="20"/>
      <c r="C203" s="20">
        <v>173.14449798910752</v>
      </c>
      <c r="D203" s="48">
        <v>176.4583558415313</v>
      </c>
      <c r="E203" s="20"/>
      <c r="F203" s="20">
        <v>116.03764383605075</v>
      </c>
      <c r="G203" s="48">
        <v>118.6644418971174</v>
      </c>
      <c r="H203" s="20"/>
      <c r="I203" s="20">
        <v>371.24809140167105</v>
      </c>
      <c r="J203" s="48">
        <v>368.57527256135796</v>
      </c>
      <c r="K203" s="20"/>
      <c r="L203" s="20">
        <v>209.08196299935395</v>
      </c>
      <c r="M203" s="48">
        <v>226.70280936138482</v>
      </c>
      <c r="N203" s="20"/>
      <c r="O203" s="20">
        <v>254.2212275307815</v>
      </c>
      <c r="P203" s="48">
        <v>254.54056093286252</v>
      </c>
    </row>
    <row r="204" spans="1:16">
      <c r="A204" s="126">
        <v>45412</v>
      </c>
      <c r="B204" s="20"/>
      <c r="C204" s="20">
        <v>177.01178441259356</v>
      </c>
      <c r="D204" s="48">
        <v>181.03430410364447</v>
      </c>
      <c r="E204" s="20"/>
      <c r="F204" s="20">
        <v>116.81731175869973</v>
      </c>
      <c r="G204" s="48">
        <v>117.04018666279948</v>
      </c>
      <c r="H204" s="20"/>
      <c r="I204" s="20">
        <v>371.24809140167105</v>
      </c>
      <c r="J204" s="48">
        <v>368.57527256135796</v>
      </c>
      <c r="K204" s="20"/>
      <c r="L204" s="20">
        <v>211.97398557682257</v>
      </c>
      <c r="M204" s="48">
        <v>226.84292590716643</v>
      </c>
      <c r="N204" s="20"/>
      <c r="O204" s="20">
        <v>254.89980410000123</v>
      </c>
      <c r="P204" s="48">
        <v>255.03917620993201</v>
      </c>
    </row>
    <row r="205" spans="1:16">
      <c r="A205" s="126">
        <v>45443</v>
      </c>
      <c r="B205" s="20"/>
      <c r="C205" s="20">
        <v>182.35175713105482</v>
      </c>
      <c r="D205" s="48">
        <v>182.23084758044419</v>
      </c>
      <c r="E205" s="20"/>
      <c r="F205" s="20">
        <v>111.60487504001932</v>
      </c>
      <c r="G205" s="48">
        <v>112.82710588085574</v>
      </c>
      <c r="H205" s="20"/>
      <c r="I205" s="20">
        <v>371.24809140167105</v>
      </c>
      <c r="J205" s="48">
        <v>368.57527256135796</v>
      </c>
      <c r="K205" s="20"/>
      <c r="L205" s="20">
        <v>214.98944881277112</v>
      </c>
      <c r="M205" s="48">
        <v>228.46258711455971</v>
      </c>
      <c r="N205" s="20"/>
      <c r="O205" s="20">
        <v>257.81017453343748</v>
      </c>
      <c r="P205" s="48">
        <v>258.16590613609975</v>
      </c>
    </row>
    <row r="206" spans="1:16">
      <c r="A206" s="126">
        <v>45473</v>
      </c>
      <c r="B206" s="20"/>
      <c r="C206" s="20">
        <v>173.9384860978644</v>
      </c>
      <c r="D206" s="48">
        <v>179.69568324036979</v>
      </c>
      <c r="E206" s="20"/>
      <c r="F206" s="20">
        <v>111.22509774412551</v>
      </c>
      <c r="G206" s="48">
        <v>113.87653239962451</v>
      </c>
      <c r="H206" s="20"/>
      <c r="I206" s="20">
        <v>371.24809140167105</v>
      </c>
      <c r="J206" s="48">
        <v>368.57527256135796</v>
      </c>
      <c r="K206" s="20"/>
      <c r="L206" s="20">
        <v>215.70566241946582</v>
      </c>
      <c r="M206" s="48">
        <v>230.46644667465711</v>
      </c>
      <c r="N206" s="20"/>
      <c r="O206" s="20">
        <v>260.26145725718203</v>
      </c>
      <c r="P206" s="48">
        <v>259.72870626773653</v>
      </c>
    </row>
    <row r="207" spans="1:16">
      <c r="A207" s="109">
        <v>45504</v>
      </c>
      <c r="C207" s="125">
        <v>171.65959718294332</v>
      </c>
      <c r="D207" s="48">
        <v>168.35030344834746</v>
      </c>
      <c r="F207" s="105">
        <v>114.49881219144682</v>
      </c>
      <c r="G207" s="48">
        <v>116.17558610235824</v>
      </c>
      <c r="I207" s="105">
        <v>371.24809140167105</v>
      </c>
      <c r="J207" s="48">
        <v>368.57527256135796</v>
      </c>
      <c r="L207" s="105">
        <v>213.33081976069167</v>
      </c>
      <c r="M207" s="48">
        <v>228.46283095716055</v>
      </c>
      <c r="O207" s="105">
        <v>261.09443829881656</v>
      </c>
      <c r="P207" s="48">
        <v>260.69715121699267</v>
      </c>
    </row>
    <row r="208" spans="1:16">
      <c r="A208" s="109">
        <v>45535</v>
      </c>
      <c r="C208" s="125">
        <v>171.68372519978047</v>
      </c>
      <c r="D208" s="48">
        <v>167.12667498543851</v>
      </c>
      <c r="F208" s="105">
        <v>113.12361617520709</v>
      </c>
      <c r="G208" s="48">
        <v>115.20135229683885</v>
      </c>
      <c r="I208" s="105">
        <v>371.24809140167105</v>
      </c>
      <c r="J208" s="48">
        <v>368.57527256135796</v>
      </c>
      <c r="L208" s="105">
        <v>206.88172391308294</v>
      </c>
      <c r="M208" s="48">
        <v>220.28602706393059</v>
      </c>
      <c r="O208" s="105">
        <v>254.66867452591899</v>
      </c>
      <c r="P208" s="48">
        <v>254.52232563203185</v>
      </c>
    </row>
    <row r="209" spans="1:16">
      <c r="A209" s="109">
        <v>45565</v>
      </c>
      <c r="C209" s="125">
        <v>171.02282617843315</v>
      </c>
      <c r="D209" s="48">
        <v>168.56982718408437</v>
      </c>
      <c r="F209" s="105">
        <v>108.34704074766441</v>
      </c>
      <c r="G209" s="48">
        <v>115.87230656217976</v>
      </c>
      <c r="I209" s="105">
        <v>371.24809140167105</v>
      </c>
      <c r="J209" s="48">
        <v>368.57527256135796</v>
      </c>
      <c r="L209" s="105">
        <v>199.40034468030822</v>
      </c>
      <c r="M209" s="48">
        <v>212.47841409539828</v>
      </c>
      <c r="O209" s="105">
        <v>248.50738540756862</v>
      </c>
      <c r="P209" s="48">
        <v>249.5057651071952</v>
      </c>
    </row>
    <row r="210" spans="1:16">
      <c r="A210" s="109">
        <v>45596</v>
      </c>
      <c r="C210" s="125">
        <v>170.81230553134054</v>
      </c>
      <c r="D210" s="48">
        <v>166.8638899627656</v>
      </c>
      <c r="F210" s="105">
        <v>109.64052710718697</v>
      </c>
      <c r="G210" s="48">
        <v>115.60452640800592</v>
      </c>
      <c r="I210" s="105">
        <v>371.24809140167105</v>
      </c>
      <c r="J210" s="48">
        <v>368.57527256135796</v>
      </c>
      <c r="L210" s="105">
        <v>198.11093945694361</v>
      </c>
      <c r="M210" s="48">
        <v>211.96458302828088</v>
      </c>
      <c r="O210" s="105">
        <v>248.35697309229687</v>
      </c>
      <c r="P210" s="48">
        <v>251.05768473436899</v>
      </c>
    </row>
    <row r="211" spans="1:16">
      <c r="A211" s="109">
        <v>45626</v>
      </c>
      <c r="C211" s="125">
        <v>169.32426661946263</v>
      </c>
      <c r="D211" s="48">
        <v>163.86041670369332</v>
      </c>
      <c r="F211" s="105">
        <v>114.9734325976105</v>
      </c>
      <c r="G211" s="48">
        <v>116.50685330490485</v>
      </c>
      <c r="I211" s="105">
        <v>371.24809140167105</v>
      </c>
      <c r="J211" s="48">
        <v>368.57527256135796</v>
      </c>
      <c r="L211" s="105">
        <v>196.02894363965717</v>
      </c>
      <c r="M211" s="48">
        <v>210.99920135410395</v>
      </c>
      <c r="O211" s="105">
        <v>250.77200090114547</v>
      </c>
      <c r="P211" s="48">
        <v>253.65260951068095</v>
      </c>
    </row>
    <row r="212" spans="1:16">
      <c r="A212" s="109">
        <v>45657</v>
      </c>
      <c r="C212" s="125">
        <v>172.08756825429126</v>
      </c>
      <c r="D212" s="48">
        <v>167.26090492674081</v>
      </c>
      <c r="F212" s="105">
        <v>112.76923506173075</v>
      </c>
      <c r="G212" s="48">
        <v>114.54994374106649</v>
      </c>
      <c r="I212" s="105">
        <v>371.24809140167105</v>
      </c>
      <c r="J212" s="48">
        <v>368.57527256135796</v>
      </c>
      <c r="L212" s="105">
        <v>197.47560129230419</v>
      </c>
      <c r="M212" s="48">
        <v>212.07885122995341</v>
      </c>
      <c r="O212" s="105">
        <v>248.38798240647961</v>
      </c>
      <c r="P212" s="48">
        <v>250.89236621513578</v>
      </c>
    </row>
    <row r="213" spans="1:16">
      <c r="A213" s="109">
        <v>45688</v>
      </c>
      <c r="C213" s="125">
        <v>170.92232439156533</v>
      </c>
      <c r="D213" s="48">
        <v>174.01978887364999</v>
      </c>
      <c r="F213" s="105">
        <v>115.00206367251916</v>
      </c>
      <c r="G213" s="48">
        <v>117.4797103862214</v>
      </c>
      <c r="I213" s="105">
        <v>371.24809140167105</v>
      </c>
      <c r="J213" s="48">
        <v>368.57527256135796</v>
      </c>
      <c r="L213" s="105">
        <v>206.82514554722414</v>
      </c>
      <c r="M213" s="48">
        <v>219.91992432847914</v>
      </c>
      <c r="O213" s="105">
        <v>254.67996906328693</v>
      </c>
      <c r="P213" s="48">
        <v>255.1595886196877</v>
      </c>
    </row>
    <row r="214" spans="1:16">
      <c r="A214" s="109">
        <v>45716</v>
      </c>
      <c r="C214" s="125">
        <v>169.00976878246243</v>
      </c>
      <c r="D214" s="48">
        <v>175.22695052990579</v>
      </c>
      <c r="F214" s="105">
        <v>113.44513496583919</v>
      </c>
      <c r="G214" s="48">
        <v>115.42519079085838</v>
      </c>
      <c r="I214" s="105">
        <v>371.24809140167105</v>
      </c>
      <c r="J214" s="48">
        <v>368.57527256135796</v>
      </c>
      <c r="L214" s="105">
        <v>206.61243660580217</v>
      </c>
      <c r="M214" s="48">
        <v>223.17878494172257</v>
      </c>
      <c r="O214" s="105">
        <v>252.16461044997624</v>
      </c>
      <c r="P214" s="48">
        <v>253.3469452698734</v>
      </c>
    </row>
    <row r="215" spans="1:16">
      <c r="A215" s="109">
        <v>45747</v>
      </c>
      <c r="C215" s="125">
        <v>173.14449797508806</v>
      </c>
      <c r="D215" s="48">
        <v>176.45835584153119</v>
      </c>
      <c r="F215" s="105">
        <v>116.03764304043646</v>
      </c>
      <c r="G215" s="48">
        <v>118.66433918694327</v>
      </c>
      <c r="I215" s="105">
        <v>371.24809140167105</v>
      </c>
      <c r="J215" s="48">
        <v>368.57527256135796</v>
      </c>
      <c r="L215" s="105">
        <v>209.35430652379682</v>
      </c>
      <c r="M215" s="48">
        <v>226.83082704634322</v>
      </c>
      <c r="O215" s="105">
        <v>254.22122753166917</v>
      </c>
      <c r="P215" s="48">
        <v>254.54056206738662</v>
      </c>
    </row>
    <row r="216" spans="1:16">
      <c r="A216" s="109">
        <v>45777</v>
      </c>
      <c r="C216" s="125">
        <v>177.01178440074821</v>
      </c>
      <c r="D216" s="48">
        <v>181.03430410364439</v>
      </c>
      <c r="F216" s="105">
        <v>116.81731106555478</v>
      </c>
      <c r="G216" s="48">
        <v>117.04009387947863</v>
      </c>
      <c r="I216" s="105">
        <v>371.24809140167105</v>
      </c>
      <c r="J216" s="48">
        <v>368.57527256135796</v>
      </c>
      <c r="L216" s="105">
        <v>212.25445215100737</v>
      </c>
      <c r="M216" s="48">
        <v>226.96709454806748</v>
      </c>
      <c r="O216" s="105">
        <v>254.89980741014074</v>
      </c>
      <c r="P216" s="48">
        <v>255.03916709211776</v>
      </c>
    </row>
    <row r="217" spans="1:16">
      <c r="A217" s="109">
        <v>45808</v>
      </c>
      <c r="C217" s="125">
        <v>182.35175712104643</v>
      </c>
      <c r="D217" s="48">
        <v>182.23084758044413</v>
      </c>
      <c r="F217" s="105">
        <v>111.60487443614642</v>
      </c>
      <c r="G217" s="48">
        <v>112.82702206496602</v>
      </c>
      <c r="I217" s="105">
        <v>371.24809140167105</v>
      </c>
      <c r="J217" s="48">
        <v>368.57527256135796</v>
      </c>
      <c r="L217" s="105">
        <v>215.27425093450162</v>
      </c>
      <c r="M217" s="48">
        <v>228.58302243869659</v>
      </c>
      <c r="O217" s="105">
        <v>257.81017074387057</v>
      </c>
      <c r="P217" s="48">
        <v>258.16590286314909</v>
      </c>
    </row>
    <row r="218" spans="1:16">
      <c r="A218" s="109">
        <v>45838</v>
      </c>
      <c r="C218" s="125">
        <v>172</v>
      </c>
      <c r="D218" s="48">
        <v>179.69568324036973</v>
      </c>
      <c r="F218" s="105">
        <v>111.22509721802705</v>
      </c>
      <c r="G218" s="48">
        <v>113.87645668447112</v>
      </c>
      <c r="I218" s="105">
        <v>371.24809140167105</v>
      </c>
      <c r="J218" s="48">
        <v>368.57527256135796</v>
      </c>
      <c r="L218" s="105">
        <v>215.99121529147928</v>
      </c>
      <c r="M218" s="48">
        <v>230.58326092980798</v>
      </c>
      <c r="O218" s="105">
        <v>260.26145903309174</v>
      </c>
      <c r="P218" s="48">
        <v>259.72870574288993</v>
      </c>
    </row>
    <row r="219" spans="1:16">
      <c r="A219" s="103">
        <v>45869</v>
      </c>
      <c r="D219" s="49">
        <v>168.35030344834743</v>
      </c>
      <c r="G219" s="49">
        <v>116.17551770501173</v>
      </c>
      <c r="J219" s="49">
        <v>368.57527256135796</v>
      </c>
      <c r="M219" s="49">
        <v>228.57613301620549</v>
      </c>
      <c r="P219" s="49">
        <v>260.69714431302839</v>
      </c>
    </row>
    <row r="220" spans="1:16">
      <c r="A220" s="103">
        <v>45900</v>
      </c>
      <c r="D220" s="49">
        <v>167.12667498543848</v>
      </c>
      <c r="G220" s="49">
        <v>115.20129051003924</v>
      </c>
      <c r="J220" s="49">
        <v>368.57527256135796</v>
      </c>
      <c r="M220" s="49">
        <v>220.39592252632295</v>
      </c>
      <c r="P220" s="49">
        <v>254.5223251856992</v>
      </c>
    </row>
    <row r="221" spans="1:16">
      <c r="A221" s="103">
        <v>45930</v>
      </c>
      <c r="D221" s="49">
        <v>168.56982718408435</v>
      </c>
      <c r="G221" s="49">
        <v>115.87225074702317</v>
      </c>
      <c r="J221" s="49">
        <v>368.57527256135796</v>
      </c>
      <c r="M221" s="49">
        <v>212.58500538558516</v>
      </c>
      <c r="P221" s="49">
        <v>249.50576319343654</v>
      </c>
    </row>
    <row r="222" spans="1:16">
      <c r="A222" s="103">
        <v>45961</v>
      </c>
      <c r="D222" s="49">
        <v>166.8638899627656</v>
      </c>
      <c r="G222" s="49">
        <v>115.60447598733801</v>
      </c>
      <c r="J222" s="49">
        <v>368.57527256135796</v>
      </c>
      <c r="M222" s="49">
        <v>212.06796949116449</v>
      </c>
      <c r="P222" s="49">
        <v>251.05768042377881</v>
      </c>
    </row>
    <row r="223" spans="1:16">
      <c r="A223" s="103">
        <v>45991</v>
      </c>
      <c r="D223" s="49">
        <v>163.86041670369332</v>
      </c>
      <c r="G223" s="49">
        <v>116.50680775735275</v>
      </c>
      <c r="J223" s="49">
        <v>368.57527256135796</v>
      </c>
      <c r="M223" s="49">
        <v>211.09947934763269</v>
      </c>
      <c r="P223" s="49">
        <v>253.65260994212073</v>
      </c>
    </row>
    <row r="224" spans="1:16">
      <c r="A224" s="103">
        <v>46022</v>
      </c>
      <c r="D224" s="49">
        <v>167.26090492674081</v>
      </c>
      <c r="G224" s="49">
        <v>114.54990259564757</v>
      </c>
      <c r="J224" s="49">
        <v>368.57527256135796</v>
      </c>
      <c r="M224" s="49">
        <v>212.17611421492927</v>
      </c>
      <c r="P224" s="49">
        <v>250.89236373406465</v>
      </c>
    </row>
    <row r="225" spans="1:16">
      <c r="A225" s="103">
        <v>46053</v>
      </c>
      <c r="D225" s="49">
        <v>174.01978887364999</v>
      </c>
      <c r="G225" s="49">
        <v>117.47967321747315</v>
      </c>
      <c r="J225" s="49">
        <v>368.57527256135796</v>
      </c>
      <c r="M225" s="49">
        <v>220.01426295566458</v>
      </c>
      <c r="P225" s="49">
        <v>255.1595864598267</v>
      </c>
    </row>
    <row r="226" spans="1:16">
      <c r="A226" s="103">
        <v>46081</v>
      </c>
      <c r="D226" s="49">
        <v>175.22695052990579</v>
      </c>
      <c r="G226" s="49">
        <v>115.42515721443888</v>
      </c>
      <c r="J226" s="49">
        <v>368.57527256135796</v>
      </c>
      <c r="M226" s="49">
        <v>223.27028713632868</v>
      </c>
      <c r="P226" s="49">
        <v>253.34694556541598</v>
      </c>
    </row>
    <row r="227" spans="1:16">
      <c r="A227" s="103">
        <v>46112</v>
      </c>
      <c r="D227" s="49">
        <v>176.45835584153119</v>
      </c>
      <c r="G227" s="49">
        <v>118.6643088556569</v>
      </c>
      <c r="J227" s="49">
        <v>368.57527256135796</v>
      </c>
      <c r="M227" s="49">
        <v>226.91957808997751</v>
      </c>
      <c r="P227" s="49">
        <v>254.54055975787378</v>
      </c>
    </row>
    <row r="228" spans="1:16">
      <c r="A228" s="103">
        <v>46142</v>
      </c>
      <c r="D228" s="49">
        <v>181.03430410364439</v>
      </c>
      <c r="G228" s="49">
        <v>117.04006647968599</v>
      </c>
      <c r="J228" s="49">
        <v>368.57527256135796</v>
      </c>
      <c r="M228" s="49">
        <v>227.05317715821781</v>
      </c>
      <c r="P228" s="49">
        <v>255.03916632674753</v>
      </c>
    </row>
    <row r="229" spans="1:16">
      <c r="A229" s="103">
        <v>46173</v>
      </c>
      <c r="D229" s="49">
        <v>182.23084758044413</v>
      </c>
      <c r="G229" s="49">
        <v>112.82699731334064</v>
      </c>
      <c r="J229" s="49">
        <v>368.57527256135796</v>
      </c>
      <c r="M229" s="49">
        <v>228.66651684582524</v>
      </c>
      <c r="P229" s="49">
        <v>258.16590271804955</v>
      </c>
    </row>
    <row r="230" spans="1:16" ht="15" thickBot="1">
      <c r="A230" s="106">
        <v>46203</v>
      </c>
      <c r="B230" s="45"/>
      <c r="C230" s="45"/>
      <c r="D230" s="50">
        <v>179.69568324036973</v>
      </c>
      <c r="E230" s="46"/>
      <c r="F230" s="46"/>
      <c r="G230" s="50">
        <v>113.87643432506984</v>
      </c>
      <c r="H230" s="46"/>
      <c r="I230" s="46"/>
      <c r="J230" s="50">
        <v>368.57527256135796</v>
      </c>
      <c r="K230" s="46"/>
      <c r="L230" s="46"/>
      <c r="M230" s="50">
        <v>230.6642449521278</v>
      </c>
      <c r="N230" s="46"/>
      <c r="O230" s="46"/>
      <c r="P230" s="50">
        <v>259.72870401300486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Sheet6"/>
  <dimension ref="A1:AM230"/>
  <sheetViews>
    <sheetView workbookViewId="0">
      <pane xSplit="1" ySplit="1" topLeftCell="B2" activePane="bottomRight" state="frozen"/>
      <selection pane="topRight" activeCell="B1" sqref="B1"/>
      <selection pane="bottomLeft" activeCell="A2" sqref="A2"/>
      <selection pane="bottomRight" activeCell="D4" sqref="D4"/>
    </sheetView>
  </sheetViews>
  <sheetFormatPr defaultRowHeight="14.25"/>
  <cols>
    <col min="1" max="1" width="8.75" style="1"/>
    <col min="2" max="2" width="13.625" style="3" customWidth="1"/>
    <col min="3" max="3" width="11.625" style="3" customWidth="1"/>
    <col min="4" max="4" width="11.625" customWidth="1"/>
    <col min="5" max="5" width="17.625" customWidth="1"/>
    <col min="6" max="7" width="11.625" customWidth="1"/>
    <col min="8" max="8" width="17.625" customWidth="1"/>
    <col min="9" max="10" width="11.625" customWidth="1"/>
    <col min="11" max="11" width="13.625" customWidth="1"/>
    <col min="12" max="13" width="11.625" customWidth="1"/>
    <col min="14" max="14" width="10.625" customWidth="1"/>
    <col min="15" max="16" width="11.625" customWidth="1"/>
    <col min="17" max="17" width="10.625" customWidth="1"/>
    <col min="18" max="19" width="11.625" customWidth="1"/>
    <col min="20" max="20" width="10.625" customWidth="1"/>
    <col min="21" max="36" width="11" customWidth="1"/>
  </cols>
  <sheetData>
    <row r="1" spans="1:39" s="79" customFormat="1" ht="28.5">
      <c r="A1" s="41" t="s">
        <v>0</v>
      </c>
      <c r="B1" s="64" t="s">
        <v>8</v>
      </c>
      <c r="C1" s="65" t="s">
        <v>54</v>
      </c>
      <c r="D1" s="66" t="s">
        <v>70</v>
      </c>
      <c r="E1" s="64" t="s">
        <v>9</v>
      </c>
      <c r="F1" s="65" t="s">
        <v>54</v>
      </c>
      <c r="G1" s="66" t="s">
        <v>70</v>
      </c>
      <c r="H1" s="64" t="s">
        <v>10</v>
      </c>
      <c r="I1" s="65" t="s">
        <v>54</v>
      </c>
      <c r="J1" s="66" t="s">
        <v>70</v>
      </c>
      <c r="K1" s="64" t="s">
        <v>11</v>
      </c>
      <c r="L1" s="65" t="s">
        <v>54</v>
      </c>
      <c r="M1" s="66" t="s">
        <v>70</v>
      </c>
      <c r="N1" s="64" t="s">
        <v>12</v>
      </c>
      <c r="O1" s="65" t="s">
        <v>54</v>
      </c>
      <c r="P1" s="66" t="s">
        <v>70</v>
      </c>
      <c r="Q1" s="64" t="s">
        <v>7</v>
      </c>
      <c r="R1" s="65" t="s">
        <v>54</v>
      </c>
      <c r="S1" s="66" t="s">
        <v>70</v>
      </c>
      <c r="U1" s="110" t="s">
        <v>64</v>
      </c>
      <c r="V1" s="110" t="s">
        <v>8</v>
      </c>
      <c r="W1" s="65" t="s">
        <v>54</v>
      </c>
      <c r="X1" s="66" t="s">
        <v>70</v>
      </c>
      <c r="Y1" s="110" t="s">
        <v>9</v>
      </c>
      <c r="Z1" s="65" t="s">
        <v>54</v>
      </c>
      <c r="AA1" s="66" t="s">
        <v>70</v>
      </c>
      <c r="AB1" s="110" t="s">
        <v>10</v>
      </c>
      <c r="AC1" s="65" t="s">
        <v>54</v>
      </c>
      <c r="AD1" s="66" t="s">
        <v>70</v>
      </c>
      <c r="AE1" s="110" t="s">
        <v>11</v>
      </c>
      <c r="AF1" s="65" t="s">
        <v>54</v>
      </c>
      <c r="AG1" s="66" t="s">
        <v>70</v>
      </c>
      <c r="AH1" s="110" t="s">
        <v>12</v>
      </c>
      <c r="AI1" s="65" t="s">
        <v>54</v>
      </c>
      <c r="AJ1" s="66" t="s">
        <v>70</v>
      </c>
      <c r="AK1" s="110" t="s">
        <v>7</v>
      </c>
      <c r="AL1" s="65" t="s">
        <v>54</v>
      </c>
      <c r="AM1" s="66" t="s">
        <v>70</v>
      </c>
    </row>
    <row r="2" spans="1:39">
      <c r="A2" s="42">
        <v>39234</v>
      </c>
      <c r="B2" s="20"/>
      <c r="C2" s="20"/>
      <c r="D2" s="30"/>
      <c r="E2" s="20"/>
      <c r="F2" s="20"/>
      <c r="G2" s="30"/>
      <c r="H2" s="20"/>
      <c r="I2" s="20"/>
      <c r="J2" s="30"/>
      <c r="K2" s="20"/>
      <c r="L2" s="20"/>
      <c r="M2" s="30"/>
      <c r="N2" s="20"/>
      <c r="O2" s="20"/>
      <c r="P2" s="30"/>
      <c r="Q2" s="20"/>
      <c r="R2" s="20"/>
      <c r="S2" s="30"/>
      <c r="U2" s="111" t="s">
        <v>57</v>
      </c>
      <c r="V2" s="112">
        <f>MAX(B3:B14)</f>
        <v>1314</v>
      </c>
      <c r="W2" s="112"/>
      <c r="X2" s="111"/>
      <c r="Y2" s="112">
        <f>MAX(E3:E14)</f>
        <v>783</v>
      </c>
      <c r="Z2" s="112"/>
      <c r="AA2" s="111"/>
      <c r="AB2" s="112">
        <f>MAX(H3:H14)</f>
        <v>1119</v>
      </c>
      <c r="AC2" s="112"/>
      <c r="AD2" s="111"/>
      <c r="AE2" s="112">
        <f>MAX(K3:K14)</f>
        <v>23816</v>
      </c>
      <c r="AF2" s="112"/>
      <c r="AG2" s="111"/>
      <c r="AH2" s="112">
        <f>MAX(N3:N14)</f>
        <v>6235</v>
      </c>
      <c r="AI2" s="112"/>
      <c r="AJ2" s="111"/>
      <c r="AK2" s="112">
        <f>MAX(Q3:Q14)</f>
        <v>33267</v>
      </c>
      <c r="AL2" s="112"/>
      <c r="AM2" s="111"/>
    </row>
    <row r="3" spans="1:39">
      <c r="A3" s="42">
        <v>39264</v>
      </c>
      <c r="B3" s="20"/>
      <c r="C3" s="20"/>
      <c r="D3" s="147" t="s">
        <v>77</v>
      </c>
      <c r="E3" s="20"/>
      <c r="F3" s="20"/>
      <c r="G3" s="30"/>
      <c r="H3" s="20"/>
      <c r="I3" s="20"/>
      <c r="J3" s="30"/>
      <c r="K3" s="20">
        <v>19786</v>
      </c>
      <c r="L3" s="20"/>
      <c r="M3" s="30"/>
      <c r="N3" s="20">
        <v>5146</v>
      </c>
      <c r="O3" s="20"/>
      <c r="P3" s="30"/>
      <c r="Q3" s="20">
        <f t="shared" ref="Q3:Q30" si="0">B3+E3+H3+K3+N3</f>
        <v>24932</v>
      </c>
      <c r="R3" s="20"/>
      <c r="S3" s="30"/>
      <c r="U3" s="111" t="s">
        <v>58</v>
      </c>
      <c r="V3" s="112">
        <f>MAX(B15:B26)</f>
        <v>1555</v>
      </c>
      <c r="W3" s="112"/>
      <c r="X3" s="111"/>
      <c r="Y3" s="112">
        <f>MAX(E15:E26)</f>
        <v>1135</v>
      </c>
      <c r="Z3" s="112"/>
      <c r="AA3" s="111"/>
      <c r="AB3" s="112">
        <f>MAX(H15:H26)</f>
        <v>2222</v>
      </c>
      <c r="AC3" s="112"/>
      <c r="AD3" s="111"/>
      <c r="AE3" s="112">
        <f>MAX(K15:K26)</f>
        <v>25908</v>
      </c>
      <c r="AF3" s="112"/>
      <c r="AG3" s="111"/>
      <c r="AH3" s="112">
        <f>MAX(N15:N26)</f>
        <v>6637</v>
      </c>
      <c r="AI3" s="112"/>
      <c r="AJ3" s="111"/>
      <c r="AK3" s="112">
        <f>MAX(Q15:Q26)</f>
        <v>37326</v>
      </c>
      <c r="AL3" s="112"/>
      <c r="AM3" s="111"/>
    </row>
    <row r="4" spans="1:39">
      <c r="A4" s="42">
        <v>39295</v>
      </c>
      <c r="B4" s="20"/>
      <c r="C4" s="20"/>
      <c r="D4" s="30"/>
      <c r="E4" s="20"/>
      <c r="F4" s="20"/>
      <c r="G4" s="30"/>
      <c r="H4" s="20"/>
      <c r="I4" s="20"/>
      <c r="J4" s="30"/>
      <c r="K4" s="20">
        <v>20029</v>
      </c>
      <c r="L4" s="20"/>
      <c r="M4" s="30"/>
      <c r="N4" s="20">
        <v>5277</v>
      </c>
      <c r="O4" s="20"/>
      <c r="P4" s="30"/>
      <c r="Q4" s="20">
        <f t="shared" si="0"/>
        <v>25306</v>
      </c>
      <c r="R4" s="20"/>
      <c r="S4" s="30"/>
      <c r="U4" s="111" t="s">
        <v>59</v>
      </c>
      <c r="V4" s="112">
        <f>MAX(B27:B38)</f>
        <v>1665</v>
      </c>
      <c r="W4" s="112"/>
      <c r="X4" s="111"/>
      <c r="Y4" s="112">
        <f>MAX(E27:E38)</f>
        <v>1689</v>
      </c>
      <c r="Z4" s="112"/>
      <c r="AA4" s="111"/>
      <c r="AB4" s="112">
        <f>MAX(H27:H38)</f>
        <v>2565</v>
      </c>
      <c r="AC4" s="112"/>
      <c r="AD4" s="111"/>
      <c r="AE4" s="112">
        <f>MAX(K27:K38)</f>
        <v>26117</v>
      </c>
      <c r="AF4" s="112"/>
      <c r="AG4" s="111"/>
      <c r="AH4" s="112">
        <f>MAX(N27:N38)</f>
        <v>7441</v>
      </c>
      <c r="AI4" s="112"/>
      <c r="AJ4" s="111"/>
      <c r="AK4" s="112">
        <f>MAX(Q27:Q38)</f>
        <v>38838</v>
      </c>
      <c r="AL4" s="112"/>
      <c r="AM4" s="111"/>
    </row>
    <row r="5" spans="1:39">
      <c r="A5" s="42">
        <v>39326</v>
      </c>
      <c r="B5" s="20"/>
      <c r="C5" s="20"/>
      <c r="D5" s="30"/>
      <c r="E5" s="20"/>
      <c r="F5" s="20"/>
      <c r="G5" s="30"/>
      <c r="H5" s="20"/>
      <c r="I5" s="20"/>
      <c r="J5" s="30"/>
      <c r="K5" s="20">
        <v>19829</v>
      </c>
      <c r="L5" s="20"/>
      <c r="M5" s="30"/>
      <c r="N5" s="20">
        <v>5265</v>
      </c>
      <c r="O5" s="20"/>
      <c r="P5" s="30"/>
      <c r="Q5" s="20">
        <f t="shared" si="0"/>
        <v>25094</v>
      </c>
      <c r="R5" s="20"/>
      <c r="S5" s="30"/>
      <c r="U5" s="111" t="s">
        <v>60</v>
      </c>
      <c r="V5" s="112">
        <f>MAX(B39:B50)</f>
        <v>1869</v>
      </c>
      <c r="W5" s="112"/>
      <c r="X5" s="111"/>
      <c r="Y5" s="112">
        <f>MAX(E39:E50)</f>
        <v>1865</v>
      </c>
      <c r="Z5" s="112"/>
      <c r="AA5" s="111"/>
      <c r="AB5" s="112">
        <f>MAX(H39:H50)</f>
        <v>2672</v>
      </c>
      <c r="AC5" s="112"/>
      <c r="AD5" s="111"/>
      <c r="AE5" s="112">
        <f>MAX(K39:K50)</f>
        <v>25236</v>
      </c>
      <c r="AF5" s="112"/>
      <c r="AG5" s="111"/>
      <c r="AH5" s="112">
        <f>MAX(N39:N50)</f>
        <v>7751</v>
      </c>
      <c r="AI5" s="112"/>
      <c r="AJ5" s="111"/>
      <c r="AK5" s="112">
        <f>MAX(Q39:Q50)</f>
        <v>39196</v>
      </c>
      <c r="AL5" s="112"/>
      <c r="AM5" s="111"/>
    </row>
    <row r="6" spans="1:39">
      <c r="A6" s="42">
        <v>39356</v>
      </c>
      <c r="B6" s="20"/>
      <c r="C6" s="20"/>
      <c r="D6" s="30"/>
      <c r="E6" s="20"/>
      <c r="F6" s="20"/>
      <c r="G6" s="30"/>
      <c r="H6" s="20"/>
      <c r="I6" s="20"/>
      <c r="J6" s="30"/>
      <c r="K6" s="20">
        <v>20097</v>
      </c>
      <c r="L6" s="20"/>
      <c r="M6" s="30"/>
      <c r="N6" s="20">
        <v>5416</v>
      </c>
      <c r="O6" s="20"/>
      <c r="P6" s="30"/>
      <c r="Q6" s="20">
        <f t="shared" si="0"/>
        <v>25513</v>
      </c>
      <c r="R6" s="20"/>
      <c r="S6" s="30"/>
      <c r="U6" s="111" t="s">
        <v>61</v>
      </c>
      <c r="V6" s="112">
        <f>MAX(B51:B62)</f>
        <v>1521</v>
      </c>
      <c r="W6" s="112"/>
      <c r="X6" s="111"/>
      <c r="Y6" s="112">
        <f>MAX(E51:E62)</f>
        <v>1951</v>
      </c>
      <c r="Z6" s="112"/>
      <c r="AA6" s="111"/>
      <c r="AB6" s="112">
        <f>MAX(H51:H62)</f>
        <v>2579</v>
      </c>
      <c r="AC6" s="112"/>
      <c r="AD6" s="111"/>
      <c r="AE6" s="112">
        <f>MAX(K51:K62)</f>
        <v>22341</v>
      </c>
      <c r="AF6" s="112"/>
      <c r="AG6" s="111"/>
      <c r="AH6" s="112">
        <f>MAX(N51:N62)</f>
        <v>8112</v>
      </c>
      <c r="AI6" s="112"/>
      <c r="AJ6" s="111"/>
      <c r="AK6" s="112">
        <f>MAX(Q51:Q62)</f>
        <v>35849</v>
      </c>
      <c r="AL6" s="112"/>
      <c r="AM6" s="111"/>
    </row>
    <row r="7" spans="1:39">
      <c r="A7" s="42">
        <v>39387</v>
      </c>
      <c r="B7" s="20">
        <v>229</v>
      </c>
      <c r="C7" s="20"/>
      <c r="D7" s="30"/>
      <c r="E7" s="20">
        <v>151</v>
      </c>
      <c r="F7" s="20"/>
      <c r="G7" s="30"/>
      <c r="H7" s="20">
        <v>221</v>
      </c>
      <c r="I7" s="20"/>
      <c r="J7" s="30"/>
      <c r="K7" s="20">
        <v>20119</v>
      </c>
      <c r="L7" s="20"/>
      <c r="M7" s="30"/>
      <c r="N7" s="20">
        <v>5558</v>
      </c>
      <c r="O7" s="20"/>
      <c r="P7" s="30"/>
      <c r="Q7" s="20">
        <f t="shared" si="0"/>
        <v>26278</v>
      </c>
      <c r="R7" s="20"/>
      <c r="S7" s="30"/>
      <c r="U7" s="111" t="s">
        <v>62</v>
      </c>
      <c r="V7" s="112">
        <f>MAX(B63:B74)</f>
        <v>1722</v>
      </c>
      <c r="W7" s="112"/>
      <c r="X7" s="111"/>
      <c r="Y7" s="112">
        <f>MAX(E63:E74)</f>
        <v>2194</v>
      </c>
      <c r="Z7" s="112"/>
      <c r="AA7" s="111"/>
      <c r="AB7" s="112">
        <f>MAX(H63:H74)</f>
        <v>2540</v>
      </c>
      <c r="AC7" s="112"/>
      <c r="AD7" s="111"/>
      <c r="AE7" s="112">
        <f>MAX(K63:K74)</f>
        <v>19122</v>
      </c>
      <c r="AF7" s="112"/>
      <c r="AG7" s="111"/>
      <c r="AH7" s="112">
        <f>MAX(N63:N74)</f>
        <v>8515</v>
      </c>
      <c r="AI7" s="112"/>
      <c r="AJ7" s="111"/>
      <c r="AK7" s="112">
        <f>MAX(Q63:Q74)</f>
        <v>33440</v>
      </c>
      <c r="AL7" s="112"/>
      <c r="AM7" s="111"/>
    </row>
    <row r="8" spans="1:39">
      <c r="A8" s="42">
        <v>39417</v>
      </c>
      <c r="B8" s="20">
        <v>404</v>
      </c>
      <c r="C8" s="20"/>
      <c r="D8" s="30"/>
      <c r="E8" s="20">
        <v>293</v>
      </c>
      <c r="F8" s="20"/>
      <c r="G8" s="30"/>
      <c r="H8" s="20">
        <v>343</v>
      </c>
      <c r="I8" s="20"/>
      <c r="J8" s="30"/>
      <c r="K8" s="20">
        <v>21375</v>
      </c>
      <c r="L8" s="20"/>
      <c r="M8" s="30"/>
      <c r="N8" s="20">
        <v>5605</v>
      </c>
      <c r="O8" s="20"/>
      <c r="P8" s="30"/>
      <c r="Q8" s="20">
        <f t="shared" si="0"/>
        <v>28020</v>
      </c>
      <c r="R8" s="20"/>
      <c r="S8" s="30"/>
      <c r="U8" s="111" t="s">
        <v>63</v>
      </c>
      <c r="V8" s="112">
        <f>MAX(B75:B86)</f>
        <v>1756</v>
      </c>
      <c r="W8" s="112"/>
      <c r="X8" s="111"/>
      <c r="Y8" s="112">
        <f>MAX(E75:E86)</f>
        <v>1945</v>
      </c>
      <c r="Z8" s="112"/>
      <c r="AA8" s="111"/>
      <c r="AB8" s="112">
        <f>MAX(H75:H86)</f>
        <v>2435</v>
      </c>
      <c r="AC8" s="112"/>
      <c r="AD8" s="111"/>
      <c r="AE8" s="112">
        <f>MAX(K75:K86)</f>
        <v>16241</v>
      </c>
      <c r="AF8" s="112"/>
      <c r="AG8" s="111"/>
      <c r="AH8" s="112">
        <f>MAX(N75:N86)</f>
        <v>8335</v>
      </c>
      <c r="AI8" s="112"/>
      <c r="AJ8" s="111"/>
      <c r="AK8" s="112">
        <f>MAX(Q75:Q86)</f>
        <v>30559</v>
      </c>
      <c r="AL8" s="112"/>
      <c r="AM8" s="111"/>
    </row>
    <row r="9" spans="1:39">
      <c r="A9" s="42">
        <v>39448</v>
      </c>
      <c r="B9" s="20">
        <v>549</v>
      </c>
      <c r="C9" s="20"/>
      <c r="D9" s="30"/>
      <c r="E9" s="20">
        <v>398</v>
      </c>
      <c r="F9" s="20"/>
      <c r="G9" s="30"/>
      <c r="H9" s="20">
        <v>436</v>
      </c>
      <c r="I9" s="20"/>
      <c r="J9" s="30"/>
      <c r="K9" s="20">
        <v>21998</v>
      </c>
      <c r="L9" s="20"/>
      <c r="M9" s="30"/>
      <c r="N9" s="20">
        <v>5612</v>
      </c>
      <c r="O9" s="20"/>
      <c r="P9" s="30"/>
      <c r="Q9" s="20">
        <f t="shared" si="0"/>
        <v>28993</v>
      </c>
      <c r="R9" s="20"/>
      <c r="S9" s="30"/>
      <c r="U9" s="111" t="s">
        <v>3</v>
      </c>
      <c r="V9" s="112">
        <f>MAX(B87:B98)</f>
        <v>1722</v>
      </c>
      <c r="W9" s="112"/>
      <c r="X9" s="112"/>
      <c r="Y9" s="112">
        <f>MAX(E87:E98)</f>
        <v>1881</v>
      </c>
      <c r="Z9" s="112"/>
      <c r="AA9" s="112"/>
      <c r="AB9" s="112">
        <f>MAX(H87:H98)</f>
        <v>2688</v>
      </c>
      <c r="AC9" s="112"/>
      <c r="AD9" s="112"/>
      <c r="AE9" s="112">
        <f>MAX(K87:K98)</f>
        <v>16234</v>
      </c>
      <c r="AF9" s="112"/>
      <c r="AG9" s="112"/>
      <c r="AH9" s="112">
        <f>MAX(N87:N98)</f>
        <v>7496</v>
      </c>
      <c r="AI9" s="112"/>
      <c r="AJ9" s="112"/>
      <c r="AK9" s="112">
        <f>MAX(Q87:Q98)</f>
        <v>29712</v>
      </c>
      <c r="AL9" s="112"/>
      <c r="AM9" s="112"/>
    </row>
    <row r="10" spans="1:39">
      <c r="A10" s="42">
        <v>39479</v>
      </c>
      <c r="B10" s="20">
        <v>731</v>
      </c>
      <c r="C10" s="20"/>
      <c r="D10" s="30"/>
      <c r="E10" s="20">
        <v>468</v>
      </c>
      <c r="F10" s="20"/>
      <c r="G10" s="30"/>
      <c r="H10" s="20">
        <v>535</v>
      </c>
      <c r="I10" s="20"/>
      <c r="J10" s="30"/>
      <c r="K10" s="20">
        <v>22456</v>
      </c>
      <c r="L10" s="20"/>
      <c r="M10" s="30"/>
      <c r="N10" s="20">
        <v>5770</v>
      </c>
      <c r="O10" s="20"/>
      <c r="P10" s="30"/>
      <c r="Q10" s="20">
        <f t="shared" si="0"/>
        <v>29960</v>
      </c>
      <c r="R10" s="20"/>
      <c r="S10" s="30"/>
      <c r="U10" s="111" t="s">
        <v>4</v>
      </c>
      <c r="V10" s="112">
        <f>MAX(B99:B110)</f>
        <v>1735</v>
      </c>
      <c r="W10" s="112">
        <f>MAX(C99:C110)</f>
        <v>1785</v>
      </c>
      <c r="X10" s="112">
        <f>V10</f>
        <v>1735</v>
      </c>
      <c r="Y10" s="112">
        <f>MAX(E99:E110)</f>
        <v>1788</v>
      </c>
      <c r="Z10" s="112">
        <f>MAX(F99:F110)</f>
        <v>1752</v>
      </c>
      <c r="AA10" s="112">
        <f>Y10</f>
        <v>1788</v>
      </c>
      <c r="AB10" s="112">
        <f>MAX(H99:H110)</f>
        <v>2953</v>
      </c>
      <c r="AC10" s="112">
        <f>MAX(I99:I110)</f>
        <v>2965</v>
      </c>
      <c r="AD10" s="112">
        <f>AB10</f>
        <v>2953</v>
      </c>
      <c r="AE10" s="112">
        <f>MAX(K99:K110)</f>
        <v>15548</v>
      </c>
      <c r="AF10" s="112">
        <f>MAX(L99:L110)</f>
        <v>15181.4</v>
      </c>
      <c r="AG10" s="112">
        <f>AE10</f>
        <v>15548</v>
      </c>
      <c r="AH10" s="112">
        <f>MAX(N99:N110)</f>
        <v>7895</v>
      </c>
      <c r="AI10" s="112">
        <f>MAX(O99:O110)</f>
        <v>7595</v>
      </c>
      <c r="AJ10" s="112">
        <f>AH10</f>
        <v>7895</v>
      </c>
      <c r="AK10" s="112">
        <f>MAX(Q99:Q110)</f>
        <v>29152</v>
      </c>
      <c r="AL10" s="112">
        <f>MAX(R99:R110)</f>
        <v>28934.5</v>
      </c>
      <c r="AM10" s="112">
        <f>AK10</f>
        <v>29152</v>
      </c>
    </row>
    <row r="11" spans="1:39">
      <c r="A11" s="42">
        <v>39508</v>
      </c>
      <c r="B11" s="20">
        <v>900</v>
      </c>
      <c r="C11" s="20"/>
      <c r="D11" s="30"/>
      <c r="E11" s="20">
        <v>522</v>
      </c>
      <c r="F11" s="20"/>
      <c r="G11" s="30"/>
      <c r="H11" s="20">
        <v>642</v>
      </c>
      <c r="I11" s="20"/>
      <c r="J11" s="30"/>
      <c r="K11" s="20">
        <v>22762</v>
      </c>
      <c r="L11" s="20"/>
      <c r="M11" s="30"/>
      <c r="N11" s="20">
        <v>5925</v>
      </c>
      <c r="O11" s="20"/>
      <c r="P11" s="30"/>
      <c r="Q11" s="20">
        <f t="shared" si="0"/>
        <v>30751</v>
      </c>
      <c r="R11" s="20"/>
      <c r="S11" s="30"/>
      <c r="U11" s="111" t="s">
        <v>5</v>
      </c>
      <c r="V11" s="111"/>
      <c r="W11" s="112">
        <f>MAX(C111:C122)</f>
        <v>1735</v>
      </c>
      <c r="X11" s="112">
        <f>MAX(D111:D122)</f>
        <v>1769</v>
      </c>
      <c r="Y11" s="111"/>
      <c r="Z11" s="112">
        <f>MAX(F111:F122)</f>
        <v>1816</v>
      </c>
      <c r="AA11" s="112">
        <f>MAX(G111:G122)</f>
        <v>1666</v>
      </c>
      <c r="AB11" s="111"/>
      <c r="AC11" s="112">
        <f>MAX(I111:I122)</f>
        <v>3089</v>
      </c>
      <c r="AD11" s="112">
        <f>MAX(J111:J122)</f>
        <v>3198</v>
      </c>
      <c r="AE11" s="111"/>
      <c r="AF11" s="112">
        <f>MAX(L111:L122)</f>
        <v>15184.6</v>
      </c>
      <c r="AG11" s="112">
        <f>MAX(M111:M122)</f>
        <v>15344.5</v>
      </c>
      <c r="AH11" s="111"/>
      <c r="AI11" s="112">
        <f>MAX(O111:O122)</f>
        <v>7645</v>
      </c>
      <c r="AJ11" s="112">
        <f>MAX(P111:P122)</f>
        <v>8533</v>
      </c>
      <c r="AK11" s="111"/>
      <c r="AL11" s="112">
        <f>MAX(R111:R122)</f>
        <v>29262</v>
      </c>
      <c r="AM11" s="112">
        <f>MAX(S111:S122)</f>
        <v>30275.5</v>
      </c>
    </row>
    <row r="12" spans="1:39">
      <c r="A12" s="42">
        <v>39539</v>
      </c>
      <c r="B12" s="20">
        <v>1079</v>
      </c>
      <c r="C12" s="20"/>
      <c r="D12" s="30"/>
      <c r="E12" s="20">
        <v>628</v>
      </c>
      <c r="F12" s="20"/>
      <c r="G12" s="30"/>
      <c r="H12" s="20">
        <v>782</v>
      </c>
      <c r="I12" s="20"/>
      <c r="J12" s="30"/>
      <c r="K12" s="20">
        <v>23213</v>
      </c>
      <c r="L12" s="20"/>
      <c r="M12" s="30"/>
      <c r="N12" s="20">
        <v>6064</v>
      </c>
      <c r="O12" s="20"/>
      <c r="P12" s="30"/>
      <c r="Q12" s="20">
        <f t="shared" si="0"/>
        <v>31766</v>
      </c>
      <c r="R12" s="20"/>
      <c r="S12" s="30"/>
      <c r="U12" s="111" t="s">
        <v>6</v>
      </c>
      <c r="V12" s="111"/>
      <c r="W12" s="112">
        <f>MAX(C123:C134)</f>
        <v>1729</v>
      </c>
      <c r="X12" s="112">
        <f>MAX(D123:D134)</f>
        <v>1788</v>
      </c>
      <c r="Y12" s="111"/>
      <c r="Z12" s="112">
        <f>MAX(F123:F134)</f>
        <v>1818</v>
      </c>
      <c r="AA12" s="112">
        <f>MAX(G123:G134)</f>
        <v>1690</v>
      </c>
      <c r="AB12" s="111"/>
      <c r="AC12" s="112">
        <f>MAX(I123:I134)</f>
        <v>3099</v>
      </c>
      <c r="AD12" s="112">
        <f>MAX(J123:J134)</f>
        <v>3278</v>
      </c>
      <c r="AE12" s="111"/>
      <c r="AF12" s="112">
        <f>MAX(L123:L134)</f>
        <v>14564.6</v>
      </c>
      <c r="AG12" s="112">
        <f>MAX(M123:M134)</f>
        <v>15543.3</v>
      </c>
      <c r="AH12" s="111"/>
      <c r="AI12" s="112">
        <f>MAX(O123:O134)</f>
        <v>7633</v>
      </c>
      <c r="AJ12" s="112">
        <f>MAX(P123:P134)</f>
        <v>8823</v>
      </c>
      <c r="AK12" s="111"/>
      <c r="AL12" s="112">
        <f>MAX(R123:R134)</f>
        <v>28637.7</v>
      </c>
      <c r="AM12" s="112">
        <f>MAX(S123:S134)</f>
        <v>30709</v>
      </c>
    </row>
    <row r="13" spans="1:39">
      <c r="A13" s="42">
        <v>39569</v>
      </c>
      <c r="B13" s="20">
        <v>1194</v>
      </c>
      <c r="C13" s="20"/>
      <c r="D13" s="30"/>
      <c r="E13" s="20">
        <v>700</v>
      </c>
      <c r="F13" s="20"/>
      <c r="G13" s="30"/>
      <c r="H13" s="20">
        <v>932</v>
      </c>
      <c r="I13" s="20"/>
      <c r="J13" s="30"/>
      <c r="K13" s="20">
        <v>23485</v>
      </c>
      <c r="L13" s="20"/>
      <c r="M13" s="30"/>
      <c r="N13" s="20">
        <v>6121</v>
      </c>
      <c r="O13" s="20"/>
      <c r="P13" s="30"/>
      <c r="Q13" s="20">
        <f t="shared" si="0"/>
        <v>32432</v>
      </c>
      <c r="R13" s="20"/>
      <c r="S13" s="30"/>
      <c r="U13" s="111" t="s">
        <v>19</v>
      </c>
      <c r="V13" s="111"/>
      <c r="W13" s="112">
        <f>MAX(C135:C146)</f>
        <v>1728</v>
      </c>
      <c r="X13" s="112">
        <f>MAX(D135:D146)</f>
        <v>1805</v>
      </c>
      <c r="Y13" s="111"/>
      <c r="Z13" s="112">
        <f>MAX(F135:F146)</f>
        <v>1818</v>
      </c>
      <c r="AA13" s="112">
        <f>MAX(G135:G146)</f>
        <v>1690</v>
      </c>
      <c r="AB13" s="111"/>
      <c r="AC13" s="112">
        <f>MAX(I135:I146)</f>
        <v>3101</v>
      </c>
      <c r="AD13" s="112">
        <f>MAX(J135:J146)</f>
        <v>3331</v>
      </c>
      <c r="AE13" s="111"/>
      <c r="AF13" s="112">
        <f>MAX(L135:L146)</f>
        <v>14173.3</v>
      </c>
      <c r="AG13" s="112">
        <f>MAX(M135:M146)</f>
        <v>15837.2</v>
      </c>
      <c r="AH13" s="111"/>
      <c r="AI13" s="112">
        <f>MAX(O135:O146)</f>
        <v>7620</v>
      </c>
      <c r="AJ13" s="112">
        <f>MAX(P135:P146)</f>
        <v>8962</v>
      </c>
      <c r="AK13" s="111"/>
      <c r="AL13" s="112">
        <f>MAX(R135:R146)</f>
        <v>28289.599999999999</v>
      </c>
      <c r="AM13" s="112">
        <f>MAX(S135:S146)</f>
        <v>31214.7</v>
      </c>
    </row>
    <row r="14" spans="1:39">
      <c r="A14" s="42">
        <v>39600</v>
      </c>
      <c r="B14" s="20">
        <v>1314</v>
      </c>
      <c r="C14" s="20"/>
      <c r="D14" s="30"/>
      <c r="E14" s="20">
        <v>783</v>
      </c>
      <c r="F14" s="20"/>
      <c r="G14" s="30"/>
      <c r="H14" s="20">
        <v>1119</v>
      </c>
      <c r="I14" s="20"/>
      <c r="J14" s="30"/>
      <c r="K14" s="20">
        <v>23816</v>
      </c>
      <c r="L14" s="20"/>
      <c r="M14" s="30"/>
      <c r="N14" s="20">
        <v>6235</v>
      </c>
      <c r="O14" s="20"/>
      <c r="P14" s="30"/>
      <c r="Q14" s="20">
        <f t="shared" si="0"/>
        <v>33267</v>
      </c>
      <c r="R14" s="20"/>
      <c r="S14" s="30"/>
      <c r="U14" s="111" t="s">
        <v>20</v>
      </c>
      <c r="V14" s="111"/>
      <c r="W14" s="112">
        <f>MAX(C147:C158)</f>
        <v>1728</v>
      </c>
      <c r="X14" s="112">
        <f>MAX(D147:D158)</f>
        <v>1822</v>
      </c>
      <c r="Y14" s="111"/>
      <c r="Z14" s="112">
        <f>MAX(F147:F158)</f>
        <v>1818</v>
      </c>
      <c r="AA14" s="112">
        <f>MAX(G147:G158)</f>
        <v>1690</v>
      </c>
      <c r="AB14" s="111"/>
      <c r="AC14" s="112">
        <f>MAX(I147:I158)</f>
        <v>3101</v>
      </c>
      <c r="AD14" s="112">
        <f>MAX(J147:J158)</f>
        <v>3375</v>
      </c>
      <c r="AE14" s="111"/>
      <c r="AF14" s="112">
        <f>MAX(L147:L158)</f>
        <v>14127.7</v>
      </c>
      <c r="AG14" s="112">
        <f>MAX(M147:M158)</f>
        <v>16012.5</v>
      </c>
      <c r="AH14" s="111"/>
      <c r="AI14" s="112">
        <f>MAX(O147:O158)</f>
        <v>7610</v>
      </c>
      <c r="AJ14" s="112">
        <f>MAX(P147:P158)</f>
        <v>9101</v>
      </c>
      <c r="AK14" s="111"/>
      <c r="AL14" s="112">
        <f>MAX(R147:R158)</f>
        <v>28277.4</v>
      </c>
      <c r="AM14" s="112">
        <f>MAX(S147:S158)</f>
        <v>31647.7</v>
      </c>
    </row>
    <row r="15" spans="1:39">
      <c r="A15" s="42">
        <v>39630</v>
      </c>
      <c r="B15" s="20">
        <v>1423</v>
      </c>
      <c r="C15" s="20"/>
      <c r="D15" s="30"/>
      <c r="E15" s="20">
        <v>912</v>
      </c>
      <c r="F15" s="20"/>
      <c r="G15" s="30"/>
      <c r="H15" s="20">
        <v>1282</v>
      </c>
      <c r="I15" s="20"/>
      <c r="J15" s="30"/>
      <c r="K15" s="20">
        <v>24112</v>
      </c>
      <c r="L15" s="20"/>
      <c r="M15" s="30"/>
      <c r="N15" s="20">
        <v>6370</v>
      </c>
      <c r="O15" s="20"/>
      <c r="P15" s="30"/>
      <c r="Q15" s="20">
        <f t="shared" si="0"/>
        <v>34099</v>
      </c>
      <c r="R15" s="20"/>
      <c r="S15" s="30"/>
      <c r="U15" s="111" t="s">
        <v>23</v>
      </c>
      <c r="V15" s="111"/>
      <c r="W15" s="112">
        <f>MAX(C159:C170)</f>
        <v>1728</v>
      </c>
      <c r="X15" s="112">
        <f>MAX(D159:D170)</f>
        <v>1833</v>
      </c>
      <c r="Y15" s="111"/>
      <c r="Z15" s="112">
        <f>MAX(F159:F170)</f>
        <v>1818</v>
      </c>
      <c r="AA15" s="112">
        <f>MAX(G159:G170)</f>
        <v>1674</v>
      </c>
      <c r="AB15" s="111"/>
      <c r="AC15" s="112">
        <f>MAX(I159:I170)</f>
        <v>3098</v>
      </c>
      <c r="AD15" s="112">
        <f>MAX(J159:J170)</f>
        <v>3408</v>
      </c>
      <c r="AE15" s="111"/>
      <c r="AF15" s="112">
        <f>MAX(L159:L170)</f>
        <v>14133</v>
      </c>
      <c r="AG15" s="112">
        <f>MAX(M159:M170)</f>
        <v>16227.9</v>
      </c>
      <c r="AH15" s="111"/>
      <c r="AI15" s="112">
        <f>MAX(O159:O170)</f>
        <v>7601</v>
      </c>
      <c r="AJ15" s="112">
        <f>MAX(P159:P170)</f>
        <v>9196</v>
      </c>
      <c r="AK15" s="111"/>
      <c r="AL15" s="112">
        <f>MAX(R159:R170)</f>
        <v>28289.7</v>
      </c>
      <c r="AM15" s="112">
        <f>MAX(S159:S170)</f>
        <v>31977.200000000001</v>
      </c>
    </row>
    <row r="16" spans="1:39">
      <c r="A16" s="42">
        <v>39661</v>
      </c>
      <c r="B16" s="20">
        <v>1472</v>
      </c>
      <c r="C16" s="20"/>
      <c r="D16" s="30"/>
      <c r="E16" s="20">
        <v>984</v>
      </c>
      <c r="F16" s="20"/>
      <c r="G16" s="30"/>
      <c r="H16" s="20">
        <v>1420</v>
      </c>
      <c r="I16" s="20"/>
      <c r="J16" s="30"/>
      <c r="K16" s="20">
        <v>24127</v>
      </c>
      <c r="L16" s="20"/>
      <c r="M16" s="30"/>
      <c r="N16" s="20">
        <v>6267</v>
      </c>
      <c r="O16" s="20"/>
      <c r="P16" s="30"/>
      <c r="Q16" s="20">
        <f t="shared" si="0"/>
        <v>34270</v>
      </c>
      <c r="R16" s="20"/>
      <c r="S16" s="30"/>
      <c r="U16" s="111" t="s">
        <v>21</v>
      </c>
      <c r="V16" s="111"/>
      <c r="W16" s="112">
        <f>MAX(C171:C182)</f>
        <v>1728</v>
      </c>
      <c r="X16" s="112">
        <f>MAX(D171:D182)</f>
        <v>1844</v>
      </c>
      <c r="Y16" s="111"/>
      <c r="Z16" s="112">
        <f>MAX(F171:F182)</f>
        <v>1818</v>
      </c>
      <c r="AA16" s="112">
        <f>MAX(G171:G182)</f>
        <v>1674</v>
      </c>
      <c r="AB16" s="111"/>
      <c r="AC16" s="112">
        <f>MAX(I171:I182)</f>
        <v>3101</v>
      </c>
      <c r="AD16" s="112">
        <f>MAX(J171:J182)</f>
        <v>3444</v>
      </c>
      <c r="AE16" s="111"/>
      <c r="AF16" s="112">
        <f>MAX(L171:L182)</f>
        <v>14087</v>
      </c>
      <c r="AG16" s="112">
        <f>MAX(M171:M182)</f>
        <v>16442.900000000001</v>
      </c>
      <c r="AH16" s="111"/>
      <c r="AI16" s="112">
        <f>MAX(O171:O182)</f>
        <v>7594</v>
      </c>
      <c r="AJ16" s="112">
        <f>MAX(P171:P182)</f>
        <v>9266</v>
      </c>
      <c r="AK16" s="111"/>
      <c r="AL16" s="112">
        <f>MAX(R171:R182)</f>
        <v>28240.799999999999</v>
      </c>
      <c r="AM16" s="112">
        <f>MAX(S171:S182)</f>
        <v>32285.5</v>
      </c>
    </row>
    <row r="17" spans="1:39">
      <c r="A17" s="42">
        <v>39692</v>
      </c>
      <c r="B17" s="20">
        <v>1555</v>
      </c>
      <c r="C17" s="20"/>
      <c r="D17" s="30"/>
      <c r="E17" s="20">
        <v>1054</v>
      </c>
      <c r="F17" s="20"/>
      <c r="G17" s="30"/>
      <c r="H17" s="20">
        <v>1551</v>
      </c>
      <c r="I17" s="20"/>
      <c r="J17" s="30"/>
      <c r="K17" s="20">
        <v>24293</v>
      </c>
      <c r="L17" s="20"/>
      <c r="M17" s="30"/>
      <c r="N17" s="20">
        <v>6346</v>
      </c>
      <c r="O17" s="20"/>
      <c r="P17" s="30"/>
      <c r="Q17" s="20">
        <f t="shared" si="0"/>
        <v>34799</v>
      </c>
      <c r="R17" s="20"/>
      <c r="S17" s="30"/>
      <c r="U17" s="111" t="s">
        <v>22</v>
      </c>
      <c r="V17" s="111"/>
      <c r="W17" s="112">
        <f>MAX(C183:C194)</f>
        <v>1728</v>
      </c>
      <c r="X17" s="112">
        <f>MAX(D183:D194)</f>
        <v>1856</v>
      </c>
      <c r="Y17" s="111"/>
      <c r="Z17" s="112">
        <f>MAX(F183:F194)</f>
        <v>1818</v>
      </c>
      <c r="AA17" s="112">
        <f>MAX(G183:G194)</f>
        <v>1674</v>
      </c>
      <c r="AB17" s="111"/>
      <c r="AC17" s="112">
        <f>MAX(I183:I194)</f>
        <v>3101</v>
      </c>
      <c r="AD17" s="112">
        <f>MAX(J183:J194)</f>
        <v>3481</v>
      </c>
      <c r="AE17" s="111"/>
      <c r="AF17" s="112">
        <f>MAX(L183:L194)</f>
        <v>14024.9</v>
      </c>
      <c r="AG17" s="112">
        <f>MAX(M183:M194)</f>
        <v>16623.5</v>
      </c>
      <c r="AH17" s="111"/>
      <c r="AI17" s="112">
        <f>MAX(O183:O194)</f>
        <v>7588</v>
      </c>
      <c r="AJ17" s="112">
        <f>MAX(P183:P194)</f>
        <v>9368</v>
      </c>
      <c r="AK17" s="111"/>
      <c r="AL17" s="112">
        <f>MAX(R183:R194)</f>
        <v>28154.7</v>
      </c>
      <c r="AM17" s="112">
        <f>MAX(S183:S194)</f>
        <v>32647.1</v>
      </c>
    </row>
    <row r="18" spans="1:39">
      <c r="A18" s="42">
        <v>39722</v>
      </c>
      <c r="B18" s="20">
        <v>1542</v>
      </c>
      <c r="C18" s="20"/>
      <c r="D18" s="30"/>
      <c r="E18" s="20">
        <v>1074</v>
      </c>
      <c r="F18" s="20"/>
      <c r="G18" s="30"/>
      <c r="H18" s="20">
        <v>1650</v>
      </c>
      <c r="I18" s="20"/>
      <c r="J18" s="30"/>
      <c r="K18" s="20">
        <v>24083</v>
      </c>
      <c r="L18" s="20"/>
      <c r="M18" s="30"/>
      <c r="N18" s="20">
        <v>6342</v>
      </c>
      <c r="O18" s="20"/>
      <c r="P18" s="30"/>
      <c r="Q18" s="20">
        <f t="shared" si="0"/>
        <v>34691</v>
      </c>
      <c r="R18" s="20"/>
      <c r="S18" s="30"/>
      <c r="U18" s="111" t="s">
        <v>51</v>
      </c>
      <c r="V18" s="111"/>
      <c r="W18" s="112">
        <f>MAX(C195:C206)</f>
        <v>1728</v>
      </c>
      <c r="X18" s="112">
        <f>MAX(D195:D206)</f>
        <v>1869</v>
      </c>
      <c r="Y18" s="111"/>
      <c r="Z18" s="112">
        <f>MAX(F195:F206)</f>
        <v>1818</v>
      </c>
      <c r="AA18" s="112">
        <f>MAX(G195:G206)</f>
        <v>1674</v>
      </c>
      <c r="AB18" s="111"/>
      <c r="AC18" s="112">
        <f>MAX(I195:I206)</f>
        <v>3101</v>
      </c>
      <c r="AD18" s="112">
        <f>MAX(J195:J206)</f>
        <v>3503</v>
      </c>
      <c r="AE18" s="111"/>
      <c r="AF18" s="112">
        <f>MAX(L195:L206)</f>
        <v>13953.1</v>
      </c>
      <c r="AG18" s="112">
        <f>MAX(M195:M206)</f>
        <v>16710.599999999999</v>
      </c>
      <c r="AH18" s="111"/>
      <c r="AI18" s="112">
        <f>MAX(O195:O206)</f>
        <v>7582</v>
      </c>
      <c r="AJ18" s="112">
        <f>MAX(P195:P206)</f>
        <v>9463</v>
      </c>
      <c r="AK18" s="111"/>
      <c r="AL18" s="112">
        <f>MAX(R195:R206)</f>
        <v>28075.7</v>
      </c>
      <c r="AM18" s="112">
        <f>MAX(S195:S206)</f>
        <v>32926.699999999997</v>
      </c>
    </row>
    <row r="19" spans="1:39">
      <c r="A19" s="42">
        <v>39753</v>
      </c>
      <c r="B19" s="20">
        <v>1531</v>
      </c>
      <c r="C19" s="20"/>
      <c r="D19" s="30"/>
      <c r="E19" s="20">
        <v>1044</v>
      </c>
      <c r="F19" s="20"/>
      <c r="G19" s="30"/>
      <c r="H19" s="20">
        <v>1751</v>
      </c>
      <c r="I19" s="20"/>
      <c r="J19" s="30"/>
      <c r="K19" s="20">
        <v>24117</v>
      </c>
      <c r="L19" s="20"/>
      <c r="M19" s="30"/>
      <c r="N19" s="20">
        <v>6375</v>
      </c>
      <c r="O19" s="20"/>
      <c r="P19" s="30"/>
      <c r="Q19" s="20">
        <f t="shared" si="0"/>
        <v>34818</v>
      </c>
      <c r="R19" s="20"/>
      <c r="S19" s="30"/>
      <c r="U19" s="111" t="s">
        <v>55</v>
      </c>
      <c r="V19" s="111"/>
      <c r="W19" s="112">
        <f>MAX(C207:C218)</f>
        <v>1728</v>
      </c>
      <c r="X19" s="112">
        <f>MAX(D207:D218)</f>
        <v>1874</v>
      </c>
      <c r="Y19" s="111"/>
      <c r="Z19" s="112">
        <f>MAX(F207:F218)</f>
        <v>1818</v>
      </c>
      <c r="AA19" s="112">
        <f>MAX(G207:G218)</f>
        <v>1674</v>
      </c>
      <c r="AB19" s="111"/>
      <c r="AC19" s="112">
        <f>MAX(I207:I218)</f>
        <v>3098</v>
      </c>
      <c r="AD19" s="112">
        <f>MAX(J207:J218)</f>
        <v>3525</v>
      </c>
      <c r="AE19" s="111"/>
      <c r="AF19" s="112">
        <f>MAX(L207:L218)</f>
        <v>13878.7</v>
      </c>
      <c r="AG19" s="112">
        <f>MAX(M207:M218)</f>
        <v>16828.5</v>
      </c>
      <c r="AH19" s="111"/>
      <c r="AI19" s="112">
        <f>MAX(O207:O218)</f>
        <v>7578</v>
      </c>
      <c r="AJ19" s="112">
        <f>MAX(P207:P218)</f>
        <v>9521</v>
      </c>
      <c r="AK19" s="111"/>
      <c r="AL19" s="112">
        <f>MAX(R207:R218)</f>
        <v>28003.7</v>
      </c>
      <c r="AM19" s="112">
        <f>MAX(S207:S218)</f>
        <v>33102.6</v>
      </c>
    </row>
    <row r="20" spans="1:39">
      <c r="A20" s="42">
        <v>39783</v>
      </c>
      <c r="B20" s="20">
        <v>1505</v>
      </c>
      <c r="C20" s="20"/>
      <c r="D20" s="30"/>
      <c r="E20" s="20">
        <v>1017</v>
      </c>
      <c r="F20" s="20"/>
      <c r="G20" s="30"/>
      <c r="H20" s="20">
        <v>1869</v>
      </c>
      <c r="I20" s="20"/>
      <c r="J20" s="30"/>
      <c r="K20" s="20">
        <v>24275</v>
      </c>
      <c r="L20" s="20"/>
      <c r="M20" s="30"/>
      <c r="N20" s="20">
        <v>6360</v>
      </c>
      <c r="O20" s="20"/>
      <c r="P20" s="30"/>
      <c r="Q20" s="20">
        <f t="shared" si="0"/>
        <v>35026</v>
      </c>
      <c r="R20" s="20"/>
      <c r="S20" s="30"/>
      <c r="U20" s="111" t="s">
        <v>71</v>
      </c>
      <c r="V20" s="111"/>
      <c r="W20" s="111"/>
      <c r="X20" s="112">
        <f>MAX(D219:D230)</f>
        <v>1882</v>
      </c>
      <c r="Y20" s="111"/>
      <c r="Z20" s="111"/>
      <c r="AA20" s="112">
        <f>MAX(G219:G230)</f>
        <v>1674</v>
      </c>
      <c r="AB20" s="111"/>
      <c r="AC20" s="111"/>
      <c r="AD20" s="112">
        <f>MAX(J219:J230)</f>
        <v>3556</v>
      </c>
      <c r="AE20" s="111"/>
      <c r="AF20" s="111"/>
      <c r="AG20" s="112">
        <f>MAX(M219:M230)</f>
        <v>16812.2</v>
      </c>
      <c r="AH20" s="111"/>
      <c r="AI20" s="111"/>
      <c r="AJ20" s="112">
        <f>MAX(P219:P230)</f>
        <v>9559</v>
      </c>
      <c r="AK20" s="111"/>
      <c r="AL20" s="111"/>
      <c r="AM20" s="112">
        <f>MAX(S219:S230)</f>
        <v>33285.1</v>
      </c>
    </row>
    <row r="21" spans="1:39">
      <c r="A21" s="42">
        <v>39814</v>
      </c>
      <c r="B21" s="20">
        <v>1407</v>
      </c>
      <c r="C21" s="20"/>
      <c r="D21" s="30"/>
      <c r="E21" s="20">
        <v>938</v>
      </c>
      <c r="F21" s="20"/>
      <c r="G21" s="30"/>
      <c r="H21" s="20">
        <v>1896</v>
      </c>
      <c r="I21" s="20"/>
      <c r="J21" s="30"/>
      <c r="K21" s="20">
        <v>24466</v>
      </c>
      <c r="L21" s="20"/>
      <c r="M21" s="30"/>
      <c r="N21" s="20">
        <v>6310</v>
      </c>
      <c r="O21" s="20"/>
      <c r="P21" s="30"/>
      <c r="Q21" s="20">
        <f t="shared" si="0"/>
        <v>35017</v>
      </c>
      <c r="R21" s="20"/>
      <c r="S21" s="30"/>
    </row>
    <row r="22" spans="1:39">
      <c r="A22" s="42">
        <v>39845</v>
      </c>
      <c r="B22" s="20">
        <v>1430</v>
      </c>
      <c r="C22" s="20"/>
      <c r="D22" s="30"/>
      <c r="E22" s="20">
        <v>899</v>
      </c>
      <c r="F22" s="20"/>
      <c r="G22" s="30"/>
      <c r="H22" s="20">
        <v>1960</v>
      </c>
      <c r="I22" s="20"/>
      <c r="J22" s="30"/>
      <c r="K22" s="20">
        <v>24964</v>
      </c>
      <c r="L22" s="20"/>
      <c r="M22" s="30"/>
      <c r="N22" s="20">
        <v>6401</v>
      </c>
      <c r="O22" s="20"/>
      <c r="P22" s="30"/>
      <c r="Q22" s="20">
        <f t="shared" si="0"/>
        <v>35654</v>
      </c>
      <c r="R22" s="20"/>
      <c r="S22" s="30"/>
    </row>
    <row r="23" spans="1:39">
      <c r="A23" s="42">
        <v>39873</v>
      </c>
      <c r="B23" s="20">
        <v>1393</v>
      </c>
      <c r="C23" s="20"/>
      <c r="D23" s="30"/>
      <c r="E23" s="20">
        <v>885</v>
      </c>
      <c r="F23" s="20"/>
      <c r="G23" s="30"/>
      <c r="H23" s="20">
        <v>2020</v>
      </c>
      <c r="I23" s="20"/>
      <c r="J23" s="30"/>
      <c r="K23" s="20">
        <v>25123</v>
      </c>
      <c r="L23" s="20"/>
      <c r="M23" s="30"/>
      <c r="N23" s="20">
        <v>6379</v>
      </c>
      <c r="O23" s="20"/>
      <c r="P23" s="30"/>
      <c r="Q23" s="20">
        <f t="shared" si="0"/>
        <v>35800</v>
      </c>
      <c r="R23" s="20"/>
      <c r="S23" s="30"/>
    </row>
    <row r="24" spans="1:39">
      <c r="A24" s="42">
        <v>39904</v>
      </c>
      <c r="B24" s="20">
        <v>1325</v>
      </c>
      <c r="C24" s="20"/>
      <c r="D24" s="30"/>
      <c r="E24" s="20">
        <v>951</v>
      </c>
      <c r="F24" s="20"/>
      <c r="G24" s="30"/>
      <c r="H24" s="20">
        <v>2094</v>
      </c>
      <c r="I24" s="20"/>
      <c r="J24" s="30"/>
      <c r="K24" s="20">
        <v>25622</v>
      </c>
      <c r="L24" s="20"/>
      <c r="M24" s="30"/>
      <c r="N24" s="20">
        <v>6362</v>
      </c>
      <c r="O24" s="20"/>
      <c r="P24" s="30"/>
      <c r="Q24" s="20">
        <f t="shared" si="0"/>
        <v>36354</v>
      </c>
      <c r="R24" s="20"/>
      <c r="S24" s="30"/>
    </row>
    <row r="25" spans="1:39">
      <c r="A25" s="42">
        <v>39934</v>
      </c>
      <c r="B25" s="20">
        <v>1378</v>
      </c>
      <c r="C25" s="20"/>
      <c r="D25" s="30"/>
      <c r="E25" s="20">
        <v>1027</v>
      </c>
      <c r="F25" s="20"/>
      <c r="G25" s="30"/>
      <c r="H25" s="20">
        <v>2143</v>
      </c>
      <c r="I25" s="20"/>
      <c r="J25" s="30"/>
      <c r="K25" s="20">
        <v>25708</v>
      </c>
      <c r="L25" s="20"/>
      <c r="M25" s="30"/>
      <c r="N25" s="20">
        <v>6486</v>
      </c>
      <c r="O25" s="20"/>
      <c r="P25" s="30"/>
      <c r="Q25" s="20">
        <f t="shared" si="0"/>
        <v>36742</v>
      </c>
      <c r="R25" s="20"/>
      <c r="S25" s="30"/>
    </row>
    <row r="26" spans="1:39">
      <c r="A26" s="42">
        <v>39965</v>
      </c>
      <c r="B26" s="20">
        <v>1424</v>
      </c>
      <c r="C26" s="20"/>
      <c r="D26" s="30"/>
      <c r="E26" s="20">
        <v>1135</v>
      </c>
      <c r="F26" s="20"/>
      <c r="G26" s="30"/>
      <c r="H26" s="20">
        <v>2222</v>
      </c>
      <c r="I26" s="20"/>
      <c r="J26" s="30"/>
      <c r="K26" s="20">
        <v>25908</v>
      </c>
      <c r="L26" s="20"/>
      <c r="M26" s="30"/>
      <c r="N26" s="20">
        <v>6637</v>
      </c>
      <c r="O26" s="20"/>
      <c r="P26" s="30"/>
      <c r="Q26" s="20">
        <f t="shared" si="0"/>
        <v>37326</v>
      </c>
      <c r="R26" s="20"/>
      <c r="S26" s="30"/>
    </row>
    <row r="27" spans="1:39">
      <c r="A27" s="42">
        <v>39995</v>
      </c>
      <c r="B27" s="20">
        <v>1448</v>
      </c>
      <c r="C27" s="20"/>
      <c r="D27" s="30"/>
      <c r="E27" s="20">
        <v>1239</v>
      </c>
      <c r="F27" s="20"/>
      <c r="G27" s="30"/>
      <c r="H27" s="20">
        <v>2314</v>
      </c>
      <c r="I27" s="20"/>
      <c r="J27" s="30"/>
      <c r="K27" s="20">
        <v>26074</v>
      </c>
      <c r="L27" s="20"/>
      <c r="M27" s="30"/>
      <c r="N27" s="20">
        <v>6848</v>
      </c>
      <c r="O27" s="20"/>
      <c r="P27" s="30"/>
      <c r="Q27" s="20">
        <f t="shared" si="0"/>
        <v>37923</v>
      </c>
      <c r="R27" s="20"/>
      <c r="S27" s="30"/>
    </row>
    <row r="28" spans="1:39">
      <c r="A28" s="42">
        <v>40026</v>
      </c>
      <c r="B28" s="20">
        <v>1479</v>
      </c>
      <c r="C28" s="20"/>
      <c r="D28" s="30"/>
      <c r="E28" s="20">
        <v>1315</v>
      </c>
      <c r="F28" s="20"/>
      <c r="G28" s="30"/>
      <c r="H28" s="20">
        <v>2340</v>
      </c>
      <c r="I28" s="20"/>
      <c r="J28" s="30"/>
      <c r="K28" s="20">
        <v>26117</v>
      </c>
      <c r="L28" s="20"/>
      <c r="M28" s="30"/>
      <c r="N28" s="20">
        <v>6884</v>
      </c>
      <c r="O28" s="20"/>
      <c r="P28" s="30"/>
      <c r="Q28" s="20">
        <f t="shared" si="0"/>
        <v>38135</v>
      </c>
      <c r="R28" s="20"/>
      <c r="S28" s="30"/>
    </row>
    <row r="29" spans="1:39">
      <c r="A29" s="42">
        <v>40057</v>
      </c>
      <c r="B29" s="20">
        <v>1505</v>
      </c>
      <c r="C29" s="20"/>
      <c r="D29" s="30"/>
      <c r="E29" s="20">
        <v>1375</v>
      </c>
      <c r="F29" s="20"/>
      <c r="G29" s="30"/>
      <c r="H29" s="20">
        <v>2390</v>
      </c>
      <c r="I29" s="20"/>
      <c r="J29" s="30"/>
      <c r="K29" s="20">
        <v>25909</v>
      </c>
      <c r="L29" s="20"/>
      <c r="M29" s="30"/>
      <c r="N29" s="20">
        <v>7018</v>
      </c>
      <c r="O29" s="20"/>
      <c r="P29" s="30"/>
      <c r="Q29" s="20">
        <f t="shared" si="0"/>
        <v>38197</v>
      </c>
      <c r="R29" s="20"/>
      <c r="S29" s="30"/>
    </row>
    <row r="30" spans="1:39">
      <c r="A30" s="42">
        <v>40087</v>
      </c>
      <c r="B30" s="20">
        <v>1497</v>
      </c>
      <c r="C30" s="20"/>
      <c r="D30" s="30"/>
      <c r="E30" s="20">
        <v>1379</v>
      </c>
      <c r="F30" s="20"/>
      <c r="G30" s="30"/>
      <c r="H30" s="20">
        <v>2442</v>
      </c>
      <c r="I30" s="20"/>
      <c r="J30" s="30"/>
      <c r="K30" s="20">
        <v>25723</v>
      </c>
      <c r="L30" s="20"/>
      <c r="M30" s="30"/>
      <c r="N30" s="20">
        <v>7169</v>
      </c>
      <c r="O30" s="20"/>
      <c r="P30" s="30"/>
      <c r="Q30" s="20">
        <f t="shared" si="0"/>
        <v>38210</v>
      </c>
      <c r="R30" s="20"/>
      <c r="S30" s="30"/>
    </row>
    <row r="31" spans="1:39">
      <c r="A31" s="42">
        <v>40118</v>
      </c>
      <c r="B31" s="20">
        <v>1540</v>
      </c>
      <c r="C31" s="20"/>
      <c r="D31" s="30"/>
      <c r="E31" s="20">
        <v>1420</v>
      </c>
      <c r="F31" s="20"/>
      <c r="G31" s="30"/>
      <c r="H31" s="20">
        <v>2498</v>
      </c>
      <c r="I31" s="20"/>
      <c r="J31" s="30"/>
      <c r="K31" s="20">
        <v>25612</v>
      </c>
      <c r="L31" s="20"/>
      <c r="M31" s="30"/>
      <c r="N31" s="20">
        <v>7303</v>
      </c>
      <c r="O31" s="20"/>
      <c r="P31" s="30"/>
      <c r="Q31" s="20">
        <f t="shared" ref="Q31:Q94" si="1">B31+E31+H31+K31+N31</f>
        <v>38373</v>
      </c>
      <c r="R31" s="20"/>
      <c r="S31" s="30"/>
    </row>
    <row r="32" spans="1:39">
      <c r="A32" s="42">
        <v>40148</v>
      </c>
      <c r="B32" s="20">
        <v>1556</v>
      </c>
      <c r="C32" s="20"/>
      <c r="D32" s="30"/>
      <c r="E32" s="20">
        <v>1407</v>
      </c>
      <c r="F32" s="20"/>
      <c r="G32" s="30"/>
      <c r="H32" s="20">
        <v>2517</v>
      </c>
      <c r="I32" s="20"/>
      <c r="J32" s="30"/>
      <c r="K32" s="20">
        <v>25567</v>
      </c>
      <c r="L32" s="20"/>
      <c r="M32" s="30"/>
      <c r="N32" s="20">
        <v>7254</v>
      </c>
      <c r="O32" s="20"/>
      <c r="P32" s="30"/>
      <c r="Q32" s="20">
        <f t="shared" si="1"/>
        <v>38301</v>
      </c>
      <c r="R32" s="20"/>
      <c r="S32" s="30"/>
    </row>
    <row r="33" spans="1:19">
      <c r="A33" s="42">
        <v>40179</v>
      </c>
      <c r="B33" s="20">
        <v>1493</v>
      </c>
      <c r="C33" s="20"/>
      <c r="D33" s="30"/>
      <c r="E33" s="20">
        <v>1341</v>
      </c>
      <c r="F33" s="20"/>
      <c r="G33" s="30"/>
      <c r="H33" s="20">
        <v>2519</v>
      </c>
      <c r="I33" s="20"/>
      <c r="J33" s="30"/>
      <c r="K33" s="20">
        <v>25796</v>
      </c>
      <c r="L33" s="20"/>
      <c r="M33" s="30"/>
      <c r="N33" s="20">
        <v>7118</v>
      </c>
      <c r="O33" s="20"/>
      <c r="P33" s="30"/>
      <c r="Q33" s="20">
        <f t="shared" si="1"/>
        <v>38267</v>
      </c>
      <c r="R33" s="20"/>
      <c r="S33" s="30"/>
    </row>
    <row r="34" spans="1:19">
      <c r="A34" s="42">
        <v>40210</v>
      </c>
      <c r="B34" s="20">
        <v>1473</v>
      </c>
      <c r="C34" s="20"/>
      <c r="D34" s="30"/>
      <c r="E34" s="20">
        <v>1307</v>
      </c>
      <c r="F34" s="20"/>
      <c r="G34" s="30"/>
      <c r="H34" s="20">
        <v>2495</v>
      </c>
      <c r="I34" s="20"/>
      <c r="J34" s="30"/>
      <c r="K34" s="20">
        <v>25839</v>
      </c>
      <c r="L34" s="20"/>
      <c r="M34" s="30"/>
      <c r="N34" s="20">
        <v>7100</v>
      </c>
      <c r="O34" s="20"/>
      <c r="P34" s="30"/>
      <c r="Q34" s="20">
        <f t="shared" si="1"/>
        <v>38214</v>
      </c>
      <c r="R34" s="20"/>
      <c r="S34" s="30"/>
    </row>
    <row r="35" spans="1:19">
      <c r="A35" s="42">
        <v>40238</v>
      </c>
      <c r="B35" s="20">
        <v>1512</v>
      </c>
      <c r="C35" s="20"/>
      <c r="D35" s="30"/>
      <c r="E35" s="20">
        <v>1396</v>
      </c>
      <c r="F35" s="20"/>
      <c r="G35" s="30"/>
      <c r="H35" s="20">
        <v>2515</v>
      </c>
      <c r="I35" s="20"/>
      <c r="J35" s="30"/>
      <c r="K35" s="20">
        <v>25947</v>
      </c>
      <c r="L35" s="20"/>
      <c r="M35" s="30"/>
      <c r="N35" s="20">
        <v>7216</v>
      </c>
      <c r="O35" s="20"/>
      <c r="P35" s="30"/>
      <c r="Q35" s="20">
        <f t="shared" si="1"/>
        <v>38586</v>
      </c>
      <c r="R35" s="20"/>
      <c r="S35" s="30"/>
    </row>
    <row r="36" spans="1:19">
      <c r="A36" s="42">
        <v>40269</v>
      </c>
      <c r="B36" s="20">
        <v>1518</v>
      </c>
      <c r="C36" s="20"/>
      <c r="D36" s="30"/>
      <c r="E36" s="20">
        <v>1424</v>
      </c>
      <c r="F36" s="20"/>
      <c r="G36" s="30"/>
      <c r="H36" s="20">
        <v>2507</v>
      </c>
      <c r="I36" s="20"/>
      <c r="J36" s="30"/>
      <c r="K36" s="20">
        <v>25741</v>
      </c>
      <c r="L36" s="20"/>
      <c r="M36" s="30"/>
      <c r="N36" s="20">
        <v>7261</v>
      </c>
      <c r="O36" s="20"/>
      <c r="P36" s="30"/>
      <c r="Q36" s="20">
        <f t="shared" si="1"/>
        <v>38451</v>
      </c>
      <c r="R36" s="20"/>
      <c r="S36" s="30"/>
    </row>
    <row r="37" spans="1:19">
      <c r="A37" s="42">
        <v>40299</v>
      </c>
      <c r="B37" s="20">
        <v>1595</v>
      </c>
      <c r="C37" s="20"/>
      <c r="D37" s="30"/>
      <c r="E37" s="20">
        <v>1580</v>
      </c>
      <c r="F37" s="20"/>
      <c r="G37" s="30"/>
      <c r="H37" s="20">
        <v>2544</v>
      </c>
      <c r="I37" s="20"/>
      <c r="J37" s="30"/>
      <c r="K37" s="20">
        <v>25363</v>
      </c>
      <c r="L37" s="20"/>
      <c r="M37" s="30"/>
      <c r="N37" s="20">
        <v>7306</v>
      </c>
      <c r="O37" s="20"/>
      <c r="P37" s="30"/>
      <c r="Q37" s="20">
        <f t="shared" si="1"/>
        <v>38388</v>
      </c>
      <c r="R37" s="20"/>
      <c r="S37" s="30"/>
    </row>
    <row r="38" spans="1:19">
      <c r="A38" s="42">
        <v>40330</v>
      </c>
      <c r="B38" s="20">
        <v>1665</v>
      </c>
      <c r="C38" s="20"/>
      <c r="D38" s="30"/>
      <c r="E38" s="20">
        <v>1689</v>
      </c>
      <c r="F38" s="20"/>
      <c r="G38" s="30"/>
      <c r="H38" s="20">
        <v>2565</v>
      </c>
      <c r="I38" s="20"/>
      <c r="J38" s="30"/>
      <c r="K38" s="20">
        <v>25478</v>
      </c>
      <c r="L38" s="20"/>
      <c r="M38" s="30"/>
      <c r="N38" s="20">
        <v>7441</v>
      </c>
      <c r="O38" s="20"/>
      <c r="P38" s="30"/>
      <c r="Q38" s="20">
        <f t="shared" si="1"/>
        <v>38838</v>
      </c>
      <c r="R38" s="20"/>
      <c r="S38" s="30"/>
    </row>
    <row r="39" spans="1:19">
      <c r="A39" s="42">
        <v>40360</v>
      </c>
      <c r="B39" s="20">
        <v>1781</v>
      </c>
      <c r="C39" s="20"/>
      <c r="D39" s="30"/>
      <c r="E39" s="20">
        <v>1835</v>
      </c>
      <c r="F39" s="20"/>
      <c r="G39" s="30"/>
      <c r="H39" s="20">
        <v>2620</v>
      </c>
      <c r="I39" s="20"/>
      <c r="J39" s="30"/>
      <c r="K39" s="20">
        <v>25127</v>
      </c>
      <c r="L39" s="20"/>
      <c r="M39" s="30"/>
      <c r="N39" s="20">
        <v>7571</v>
      </c>
      <c r="O39" s="20"/>
      <c r="P39" s="30"/>
      <c r="Q39" s="20">
        <f t="shared" si="1"/>
        <v>38934</v>
      </c>
      <c r="R39" s="20"/>
      <c r="S39" s="30"/>
    </row>
    <row r="40" spans="1:19">
      <c r="A40" s="42">
        <v>40391</v>
      </c>
      <c r="B40" s="20">
        <v>1860</v>
      </c>
      <c r="C40" s="20"/>
      <c r="D40" s="30"/>
      <c r="E40" s="20">
        <v>1865</v>
      </c>
      <c r="F40" s="20"/>
      <c r="G40" s="30"/>
      <c r="H40" s="20">
        <v>2643</v>
      </c>
      <c r="I40" s="20"/>
      <c r="J40" s="30"/>
      <c r="K40" s="20">
        <v>25236</v>
      </c>
      <c r="L40" s="20"/>
      <c r="M40" s="30"/>
      <c r="N40" s="20">
        <v>7592</v>
      </c>
      <c r="O40" s="20"/>
      <c r="P40" s="30"/>
      <c r="Q40" s="20">
        <f t="shared" si="1"/>
        <v>39196</v>
      </c>
      <c r="R40" s="20"/>
      <c r="S40" s="30"/>
    </row>
    <row r="41" spans="1:19">
      <c r="A41" s="42">
        <v>40422</v>
      </c>
      <c r="B41" s="20">
        <v>1863</v>
      </c>
      <c r="C41" s="20"/>
      <c r="D41" s="30"/>
      <c r="E41" s="20">
        <v>1820</v>
      </c>
      <c r="F41" s="20"/>
      <c r="G41" s="30"/>
      <c r="H41" s="20">
        <v>2641</v>
      </c>
      <c r="I41" s="20"/>
      <c r="J41" s="30"/>
      <c r="K41" s="20">
        <v>25013</v>
      </c>
      <c r="L41" s="20"/>
      <c r="M41" s="30"/>
      <c r="N41" s="20">
        <v>7751</v>
      </c>
      <c r="O41" s="20"/>
      <c r="P41" s="30"/>
      <c r="Q41" s="20">
        <f t="shared" si="1"/>
        <v>39088</v>
      </c>
      <c r="R41" s="20"/>
      <c r="S41" s="30"/>
    </row>
    <row r="42" spans="1:19">
      <c r="A42" s="42">
        <v>40452</v>
      </c>
      <c r="B42" s="20">
        <v>1869</v>
      </c>
      <c r="C42" s="20"/>
      <c r="D42" s="30"/>
      <c r="E42" s="20">
        <v>1733</v>
      </c>
      <c r="F42" s="20"/>
      <c r="G42" s="30"/>
      <c r="H42" s="20">
        <v>2612</v>
      </c>
      <c r="I42" s="20"/>
      <c r="J42" s="30"/>
      <c r="K42" s="20">
        <v>24465</v>
      </c>
      <c r="L42" s="20"/>
      <c r="M42" s="30"/>
      <c r="N42" s="20">
        <v>7738</v>
      </c>
      <c r="O42" s="20"/>
      <c r="P42" s="30"/>
      <c r="Q42" s="20">
        <f t="shared" si="1"/>
        <v>38417</v>
      </c>
      <c r="R42" s="20"/>
      <c r="S42" s="30"/>
    </row>
    <row r="43" spans="1:19">
      <c r="A43" s="42">
        <v>40483</v>
      </c>
      <c r="B43" s="20">
        <v>1842</v>
      </c>
      <c r="C43" s="20"/>
      <c r="D43" s="30"/>
      <c r="E43" s="20">
        <v>1756</v>
      </c>
      <c r="F43" s="20"/>
      <c r="G43" s="30"/>
      <c r="H43" s="20">
        <v>2646</v>
      </c>
      <c r="I43" s="20"/>
      <c r="J43" s="30"/>
      <c r="K43" s="20">
        <v>24052</v>
      </c>
      <c r="L43" s="20"/>
      <c r="M43" s="30"/>
      <c r="N43" s="20">
        <v>7715</v>
      </c>
      <c r="O43" s="20"/>
      <c r="P43" s="30"/>
      <c r="Q43" s="20">
        <f t="shared" si="1"/>
        <v>38011</v>
      </c>
      <c r="R43" s="20"/>
      <c r="S43" s="30"/>
    </row>
    <row r="44" spans="1:19">
      <c r="A44" s="42">
        <v>40513</v>
      </c>
      <c r="B44" s="20">
        <v>1792</v>
      </c>
      <c r="C44" s="20"/>
      <c r="D44" s="30"/>
      <c r="E44" s="20">
        <v>1705</v>
      </c>
      <c r="F44" s="20"/>
      <c r="G44" s="30"/>
      <c r="H44" s="20">
        <v>2672</v>
      </c>
      <c r="I44" s="20"/>
      <c r="J44" s="30"/>
      <c r="K44" s="20">
        <v>23589</v>
      </c>
      <c r="L44" s="20"/>
      <c r="M44" s="30"/>
      <c r="N44" s="20">
        <v>7606</v>
      </c>
      <c r="O44" s="20"/>
      <c r="P44" s="30"/>
      <c r="Q44" s="20">
        <f t="shared" si="1"/>
        <v>37364</v>
      </c>
      <c r="R44" s="20"/>
      <c r="S44" s="30"/>
    </row>
    <row r="45" spans="1:19">
      <c r="A45" s="42">
        <v>40544</v>
      </c>
      <c r="B45" s="20">
        <v>1641</v>
      </c>
      <c r="C45" s="20"/>
      <c r="D45" s="30"/>
      <c r="E45" s="20">
        <v>1544</v>
      </c>
      <c r="F45" s="20"/>
      <c r="G45" s="30"/>
      <c r="H45" s="20">
        <v>2639</v>
      </c>
      <c r="I45" s="20"/>
      <c r="J45" s="30"/>
      <c r="K45" s="20">
        <v>23746</v>
      </c>
      <c r="L45" s="20"/>
      <c r="M45" s="30"/>
      <c r="N45" s="20">
        <v>7440</v>
      </c>
      <c r="O45" s="20"/>
      <c r="P45" s="30"/>
      <c r="Q45" s="20">
        <f t="shared" si="1"/>
        <v>37010</v>
      </c>
      <c r="R45" s="20"/>
      <c r="S45" s="30"/>
    </row>
    <row r="46" spans="1:19">
      <c r="A46" s="42">
        <v>40575</v>
      </c>
      <c r="B46" s="20">
        <v>1624</v>
      </c>
      <c r="C46" s="20"/>
      <c r="D46" s="30"/>
      <c r="E46" s="20">
        <v>1528</v>
      </c>
      <c r="F46" s="20"/>
      <c r="G46" s="30"/>
      <c r="H46" s="20">
        <v>2636</v>
      </c>
      <c r="I46" s="20"/>
      <c r="J46" s="30"/>
      <c r="K46" s="20">
        <v>23715</v>
      </c>
      <c r="L46" s="20"/>
      <c r="M46" s="30"/>
      <c r="N46" s="20">
        <v>7402</v>
      </c>
      <c r="O46" s="20"/>
      <c r="P46" s="30"/>
      <c r="Q46" s="20">
        <f t="shared" si="1"/>
        <v>36905</v>
      </c>
      <c r="R46" s="20"/>
      <c r="S46" s="30"/>
    </row>
    <row r="47" spans="1:19">
      <c r="A47" s="42">
        <v>40603</v>
      </c>
      <c r="B47" s="20">
        <v>1572</v>
      </c>
      <c r="C47" s="20"/>
      <c r="D47" s="30"/>
      <c r="E47" s="20">
        <v>1535</v>
      </c>
      <c r="F47" s="20"/>
      <c r="G47" s="30"/>
      <c r="H47" s="20">
        <v>2619</v>
      </c>
      <c r="I47" s="20"/>
      <c r="J47" s="30"/>
      <c r="K47" s="20">
        <v>23575</v>
      </c>
      <c r="L47" s="20"/>
      <c r="M47" s="30"/>
      <c r="N47" s="20">
        <v>7546</v>
      </c>
      <c r="O47" s="20"/>
      <c r="P47" s="30"/>
      <c r="Q47" s="20">
        <f t="shared" si="1"/>
        <v>36847</v>
      </c>
      <c r="R47" s="20"/>
      <c r="S47" s="30"/>
    </row>
    <row r="48" spans="1:19">
      <c r="A48" s="42">
        <v>40634</v>
      </c>
      <c r="B48" s="20">
        <v>1476</v>
      </c>
      <c r="C48" s="20"/>
      <c r="D48" s="30"/>
      <c r="E48" s="20">
        <v>1552</v>
      </c>
      <c r="F48" s="20"/>
      <c r="G48" s="30"/>
      <c r="H48" s="20">
        <v>2584</v>
      </c>
      <c r="I48" s="20"/>
      <c r="J48" s="30"/>
      <c r="K48" s="20">
        <v>23204</v>
      </c>
      <c r="L48" s="20"/>
      <c r="M48" s="30"/>
      <c r="N48" s="20">
        <v>7470</v>
      </c>
      <c r="O48" s="20"/>
      <c r="P48" s="30"/>
      <c r="Q48" s="20">
        <f t="shared" si="1"/>
        <v>36286</v>
      </c>
      <c r="R48" s="20"/>
      <c r="S48" s="30"/>
    </row>
    <row r="49" spans="1:19">
      <c r="A49" s="42">
        <v>40664</v>
      </c>
      <c r="B49" s="20">
        <v>1458</v>
      </c>
      <c r="C49" s="20"/>
      <c r="D49" s="30"/>
      <c r="E49" s="20">
        <v>1653</v>
      </c>
      <c r="F49" s="20"/>
      <c r="G49" s="30"/>
      <c r="H49" s="20">
        <v>2560</v>
      </c>
      <c r="I49" s="20"/>
      <c r="J49" s="30"/>
      <c r="K49" s="20">
        <v>23076</v>
      </c>
      <c r="L49" s="20"/>
      <c r="M49" s="30"/>
      <c r="N49" s="20">
        <v>7572</v>
      </c>
      <c r="O49" s="20"/>
      <c r="P49" s="30"/>
      <c r="Q49" s="20">
        <f t="shared" si="1"/>
        <v>36319</v>
      </c>
      <c r="R49" s="20"/>
      <c r="S49" s="30"/>
    </row>
    <row r="50" spans="1:19">
      <c r="A50" s="42">
        <v>40695</v>
      </c>
      <c r="B50" s="20">
        <v>1427</v>
      </c>
      <c r="C50" s="20"/>
      <c r="D50" s="30"/>
      <c r="E50" s="20">
        <v>1678</v>
      </c>
      <c r="F50" s="20"/>
      <c r="G50" s="30"/>
      <c r="H50" s="20">
        <v>2560</v>
      </c>
      <c r="I50" s="20"/>
      <c r="J50" s="30"/>
      <c r="K50" s="20">
        <v>22746</v>
      </c>
      <c r="L50" s="20"/>
      <c r="M50" s="30"/>
      <c r="N50" s="20">
        <v>7688</v>
      </c>
      <c r="O50" s="20"/>
      <c r="P50" s="30"/>
      <c r="Q50" s="20">
        <f t="shared" si="1"/>
        <v>36099</v>
      </c>
      <c r="R50" s="20"/>
      <c r="S50" s="30"/>
    </row>
    <row r="51" spans="1:19">
      <c r="A51" s="42">
        <v>40725</v>
      </c>
      <c r="B51" s="20">
        <v>1436</v>
      </c>
      <c r="C51" s="20"/>
      <c r="D51" s="30"/>
      <c r="E51" s="20">
        <v>1722</v>
      </c>
      <c r="F51" s="20"/>
      <c r="G51" s="30"/>
      <c r="H51" s="20">
        <v>2521</v>
      </c>
      <c r="I51" s="20"/>
      <c r="J51" s="30"/>
      <c r="K51" s="20">
        <v>22341</v>
      </c>
      <c r="L51" s="20"/>
      <c r="M51" s="30"/>
      <c r="N51" s="20">
        <v>7829</v>
      </c>
      <c r="O51" s="20"/>
      <c r="P51" s="30"/>
      <c r="Q51" s="20">
        <f t="shared" si="1"/>
        <v>35849</v>
      </c>
      <c r="R51" s="20"/>
      <c r="S51" s="30"/>
    </row>
    <row r="52" spans="1:19">
      <c r="A52" s="42">
        <v>40756</v>
      </c>
      <c r="B52" s="20">
        <v>1473</v>
      </c>
      <c r="C52" s="20"/>
      <c r="D52" s="30"/>
      <c r="E52" s="20">
        <v>1720</v>
      </c>
      <c r="F52" s="20"/>
      <c r="G52" s="30"/>
      <c r="H52" s="20">
        <v>2528</v>
      </c>
      <c r="I52" s="20"/>
      <c r="J52" s="30"/>
      <c r="K52" s="20">
        <v>22036</v>
      </c>
      <c r="L52" s="20"/>
      <c r="M52" s="30"/>
      <c r="N52" s="20">
        <v>7836</v>
      </c>
      <c r="O52" s="20"/>
      <c r="P52" s="30"/>
      <c r="Q52" s="20">
        <f t="shared" si="1"/>
        <v>35593</v>
      </c>
      <c r="R52" s="20"/>
      <c r="S52" s="30"/>
    </row>
    <row r="53" spans="1:19">
      <c r="A53" s="42">
        <v>40787</v>
      </c>
      <c r="B53" s="20">
        <v>1470</v>
      </c>
      <c r="C53" s="20"/>
      <c r="D53" s="30"/>
      <c r="E53" s="20">
        <v>1782</v>
      </c>
      <c r="F53" s="20"/>
      <c r="G53" s="30"/>
      <c r="H53" s="20">
        <v>2537</v>
      </c>
      <c r="I53" s="20"/>
      <c r="J53" s="30"/>
      <c r="K53" s="20">
        <v>21679</v>
      </c>
      <c r="L53" s="20"/>
      <c r="M53" s="30"/>
      <c r="N53" s="20">
        <v>7969</v>
      </c>
      <c r="O53" s="20"/>
      <c r="P53" s="30"/>
      <c r="Q53" s="20">
        <f t="shared" si="1"/>
        <v>35437</v>
      </c>
      <c r="R53" s="20"/>
      <c r="S53" s="30"/>
    </row>
    <row r="54" spans="1:19">
      <c r="A54" s="42">
        <v>40817</v>
      </c>
      <c r="B54" s="20">
        <v>1468</v>
      </c>
      <c r="C54" s="20"/>
      <c r="D54" s="30"/>
      <c r="E54" s="20">
        <v>1795</v>
      </c>
      <c r="F54" s="20"/>
      <c r="G54" s="30"/>
      <c r="H54" s="20">
        <v>2579</v>
      </c>
      <c r="I54" s="20"/>
      <c r="J54" s="30"/>
      <c r="K54" s="20">
        <v>21302</v>
      </c>
      <c r="L54" s="20"/>
      <c r="M54" s="30"/>
      <c r="N54" s="20">
        <v>8112</v>
      </c>
      <c r="O54" s="20"/>
      <c r="P54" s="30"/>
      <c r="Q54" s="20">
        <f t="shared" si="1"/>
        <v>35256</v>
      </c>
      <c r="R54" s="20"/>
      <c r="S54" s="30"/>
    </row>
    <row r="55" spans="1:19">
      <c r="A55" s="42">
        <v>40848</v>
      </c>
      <c r="B55" s="20">
        <v>1495</v>
      </c>
      <c r="C55" s="20"/>
      <c r="D55" s="30"/>
      <c r="E55" s="20">
        <v>1906</v>
      </c>
      <c r="F55" s="20"/>
      <c r="G55" s="30"/>
      <c r="H55" s="20">
        <v>2579</v>
      </c>
      <c r="I55" s="20"/>
      <c r="J55" s="30"/>
      <c r="K55" s="20">
        <v>20964</v>
      </c>
      <c r="L55" s="20"/>
      <c r="M55" s="30"/>
      <c r="N55" s="20">
        <v>8082</v>
      </c>
      <c r="O55" s="20"/>
      <c r="P55" s="30"/>
      <c r="Q55" s="20">
        <f t="shared" si="1"/>
        <v>35026</v>
      </c>
      <c r="R55" s="20"/>
      <c r="S55" s="30"/>
    </row>
    <row r="56" spans="1:19">
      <c r="A56" s="42">
        <v>40878</v>
      </c>
      <c r="B56" s="20">
        <v>1487</v>
      </c>
      <c r="C56" s="20"/>
      <c r="D56" s="30"/>
      <c r="E56" s="20">
        <v>1823</v>
      </c>
      <c r="F56" s="20"/>
      <c r="G56" s="30"/>
      <c r="H56" s="20">
        <v>2548</v>
      </c>
      <c r="I56" s="20"/>
      <c r="J56" s="30"/>
      <c r="K56" s="20">
        <v>20531</v>
      </c>
      <c r="L56" s="20"/>
      <c r="M56" s="30"/>
      <c r="N56" s="20">
        <v>7907</v>
      </c>
      <c r="O56" s="20"/>
      <c r="P56" s="30"/>
      <c r="Q56" s="20">
        <f t="shared" si="1"/>
        <v>34296</v>
      </c>
      <c r="R56" s="20"/>
      <c r="S56" s="30"/>
    </row>
    <row r="57" spans="1:19">
      <c r="A57" s="42">
        <v>40909</v>
      </c>
      <c r="B57" s="20">
        <v>1415</v>
      </c>
      <c r="C57" s="20"/>
      <c r="D57" s="30"/>
      <c r="E57" s="20">
        <v>1651</v>
      </c>
      <c r="F57" s="20"/>
      <c r="G57" s="30"/>
      <c r="H57" s="20">
        <v>2539</v>
      </c>
      <c r="I57" s="20"/>
      <c r="J57" s="30"/>
      <c r="K57" s="20">
        <v>20717</v>
      </c>
      <c r="L57" s="20"/>
      <c r="M57" s="30"/>
      <c r="N57" s="20">
        <v>7796</v>
      </c>
      <c r="O57" s="20"/>
      <c r="P57" s="30"/>
      <c r="Q57" s="20">
        <f t="shared" si="1"/>
        <v>34118</v>
      </c>
      <c r="R57" s="20"/>
      <c r="S57" s="30"/>
    </row>
    <row r="58" spans="1:19">
      <c r="A58" s="42">
        <v>40940</v>
      </c>
      <c r="B58" s="20">
        <v>1435</v>
      </c>
      <c r="C58" s="20"/>
      <c r="D58" s="30"/>
      <c r="E58" s="20">
        <v>1647</v>
      </c>
      <c r="F58" s="20"/>
      <c r="G58" s="30"/>
      <c r="H58" s="20">
        <v>2527</v>
      </c>
      <c r="I58" s="20"/>
      <c r="J58" s="30"/>
      <c r="K58" s="20">
        <v>20703</v>
      </c>
      <c r="L58" s="20"/>
      <c r="M58" s="30"/>
      <c r="N58" s="20">
        <v>7700</v>
      </c>
      <c r="O58" s="20"/>
      <c r="P58" s="30"/>
      <c r="Q58" s="20">
        <f t="shared" si="1"/>
        <v>34012</v>
      </c>
      <c r="R58" s="20"/>
      <c r="S58" s="30"/>
    </row>
    <row r="59" spans="1:19">
      <c r="A59" s="42">
        <v>40969</v>
      </c>
      <c r="B59" s="20">
        <v>1480</v>
      </c>
      <c r="C59" s="20"/>
      <c r="D59" s="30"/>
      <c r="E59" s="20">
        <v>1686</v>
      </c>
      <c r="F59" s="20"/>
      <c r="G59" s="30"/>
      <c r="H59" s="20">
        <v>2525</v>
      </c>
      <c r="I59" s="20"/>
      <c r="J59" s="30"/>
      <c r="K59" s="20">
        <v>20551</v>
      </c>
      <c r="L59" s="20"/>
      <c r="M59" s="30"/>
      <c r="N59" s="20">
        <v>7804</v>
      </c>
      <c r="O59" s="20"/>
      <c r="P59" s="30"/>
      <c r="Q59" s="20">
        <f t="shared" si="1"/>
        <v>34046</v>
      </c>
      <c r="R59" s="20"/>
      <c r="S59" s="30"/>
    </row>
    <row r="60" spans="1:19">
      <c r="A60" s="42">
        <v>41000</v>
      </c>
      <c r="B60" s="20">
        <v>1435</v>
      </c>
      <c r="C60" s="20"/>
      <c r="D60" s="30"/>
      <c r="E60" s="20">
        <v>1654</v>
      </c>
      <c r="F60" s="20"/>
      <c r="G60" s="30"/>
      <c r="H60" s="20">
        <v>2498</v>
      </c>
      <c r="I60" s="20"/>
      <c r="J60" s="30"/>
      <c r="K60" s="20">
        <v>20195</v>
      </c>
      <c r="L60" s="20"/>
      <c r="M60" s="30"/>
      <c r="N60" s="20">
        <v>7648</v>
      </c>
      <c r="O60" s="20"/>
      <c r="P60" s="30"/>
      <c r="Q60" s="20">
        <f t="shared" si="1"/>
        <v>33430</v>
      </c>
      <c r="R60" s="20"/>
      <c r="S60" s="30"/>
    </row>
    <row r="61" spans="1:19">
      <c r="A61" s="42">
        <v>41030</v>
      </c>
      <c r="B61" s="20">
        <v>1514</v>
      </c>
      <c r="C61" s="20"/>
      <c r="D61" s="30"/>
      <c r="E61" s="20">
        <v>1906</v>
      </c>
      <c r="F61" s="20"/>
      <c r="G61" s="30"/>
      <c r="H61" s="20">
        <v>2506</v>
      </c>
      <c r="I61" s="20"/>
      <c r="J61" s="30"/>
      <c r="K61" s="20">
        <v>20080</v>
      </c>
      <c r="L61" s="20"/>
      <c r="M61" s="30"/>
      <c r="N61" s="20">
        <v>7868</v>
      </c>
      <c r="O61" s="20"/>
      <c r="P61" s="30"/>
      <c r="Q61" s="20">
        <f t="shared" si="1"/>
        <v>33874</v>
      </c>
      <c r="R61" s="20"/>
      <c r="S61" s="30"/>
    </row>
    <row r="62" spans="1:19">
      <c r="A62" s="42">
        <v>41061</v>
      </c>
      <c r="B62" s="20">
        <v>1521</v>
      </c>
      <c r="C62" s="20"/>
      <c r="D62" s="30"/>
      <c r="E62" s="20">
        <v>1951</v>
      </c>
      <c r="F62" s="20"/>
      <c r="G62" s="30"/>
      <c r="H62" s="20">
        <v>2489</v>
      </c>
      <c r="I62" s="20"/>
      <c r="J62" s="30"/>
      <c r="K62" s="20">
        <v>19601</v>
      </c>
      <c r="L62" s="20"/>
      <c r="M62" s="30"/>
      <c r="N62" s="20">
        <v>8045</v>
      </c>
      <c r="O62" s="20"/>
      <c r="P62" s="30"/>
      <c r="Q62" s="20">
        <f t="shared" si="1"/>
        <v>33607</v>
      </c>
      <c r="R62" s="20"/>
      <c r="S62" s="30"/>
    </row>
    <row r="63" spans="1:19">
      <c r="A63" s="42">
        <v>41091</v>
      </c>
      <c r="B63" s="20">
        <v>1536</v>
      </c>
      <c r="C63" s="20"/>
      <c r="D63" s="30"/>
      <c r="E63" s="20">
        <v>2051</v>
      </c>
      <c r="F63" s="20"/>
      <c r="G63" s="30"/>
      <c r="H63" s="20">
        <v>2540</v>
      </c>
      <c r="I63" s="20"/>
      <c r="J63" s="30"/>
      <c r="K63" s="20">
        <v>19122</v>
      </c>
      <c r="L63" s="20"/>
      <c r="M63" s="30"/>
      <c r="N63" s="20">
        <v>8068</v>
      </c>
      <c r="O63" s="20"/>
      <c r="P63" s="30"/>
      <c r="Q63" s="20">
        <f t="shared" si="1"/>
        <v>33317</v>
      </c>
      <c r="R63" s="20"/>
      <c r="S63" s="30"/>
    </row>
    <row r="64" spans="1:19">
      <c r="A64" s="42">
        <v>41122</v>
      </c>
      <c r="B64" s="20">
        <v>1592</v>
      </c>
      <c r="C64" s="20"/>
      <c r="D64" s="30"/>
      <c r="E64" s="20">
        <v>2187</v>
      </c>
      <c r="F64" s="20"/>
      <c r="G64" s="30"/>
      <c r="H64" s="20">
        <v>2530</v>
      </c>
      <c r="I64" s="20"/>
      <c r="J64" s="30"/>
      <c r="K64" s="20">
        <v>18848</v>
      </c>
      <c r="L64" s="20"/>
      <c r="M64" s="30"/>
      <c r="N64" s="20">
        <v>8283</v>
      </c>
      <c r="O64" s="20"/>
      <c r="P64" s="30"/>
      <c r="Q64" s="20">
        <f t="shared" si="1"/>
        <v>33440</v>
      </c>
      <c r="R64" s="20"/>
      <c r="S64" s="30"/>
    </row>
    <row r="65" spans="1:21">
      <c r="A65" s="42">
        <v>41153</v>
      </c>
      <c r="B65" s="20">
        <v>1645</v>
      </c>
      <c r="C65" s="20"/>
      <c r="D65" s="30"/>
      <c r="E65" s="20">
        <v>2194</v>
      </c>
      <c r="F65" s="20"/>
      <c r="G65" s="30"/>
      <c r="H65" s="20">
        <v>2515</v>
      </c>
      <c r="I65" s="20"/>
      <c r="J65" s="30"/>
      <c r="K65" s="20">
        <v>18647</v>
      </c>
      <c r="L65" s="20"/>
      <c r="M65" s="30"/>
      <c r="N65" s="20">
        <v>8408</v>
      </c>
      <c r="O65" s="20"/>
      <c r="P65" s="30"/>
      <c r="Q65" s="20">
        <f t="shared" si="1"/>
        <v>33409</v>
      </c>
      <c r="R65" s="20"/>
      <c r="S65" s="30"/>
    </row>
    <row r="66" spans="1:21">
      <c r="A66" s="42">
        <v>41183</v>
      </c>
      <c r="B66" s="20">
        <v>1700</v>
      </c>
      <c r="C66" s="20"/>
      <c r="D66" s="30"/>
      <c r="E66" s="20">
        <v>2179</v>
      </c>
      <c r="F66" s="20"/>
      <c r="G66" s="30"/>
      <c r="H66" s="20">
        <v>2494</v>
      </c>
      <c r="I66" s="20"/>
      <c r="J66" s="30"/>
      <c r="K66" s="20">
        <v>18296</v>
      </c>
      <c r="L66" s="20"/>
      <c r="M66" s="30"/>
      <c r="N66" s="20">
        <v>8515</v>
      </c>
      <c r="O66" s="20"/>
      <c r="P66" s="30"/>
      <c r="Q66" s="20">
        <f t="shared" si="1"/>
        <v>33184</v>
      </c>
      <c r="R66" s="20"/>
      <c r="S66" s="30"/>
    </row>
    <row r="67" spans="1:21">
      <c r="A67" s="42">
        <v>41214</v>
      </c>
      <c r="B67" s="20">
        <v>1722</v>
      </c>
      <c r="C67" s="20"/>
      <c r="D67" s="30"/>
      <c r="E67" s="20">
        <v>2103</v>
      </c>
      <c r="F67" s="20"/>
      <c r="G67" s="30"/>
      <c r="H67" s="20">
        <v>2495</v>
      </c>
      <c r="I67" s="20"/>
      <c r="J67" s="30"/>
      <c r="K67" s="20">
        <v>17923</v>
      </c>
      <c r="L67" s="20"/>
      <c r="M67" s="30"/>
      <c r="N67" s="20">
        <v>8508</v>
      </c>
      <c r="O67" s="20"/>
      <c r="P67" s="30"/>
      <c r="Q67" s="20">
        <f t="shared" si="1"/>
        <v>32751</v>
      </c>
      <c r="R67" s="20"/>
      <c r="S67" s="30"/>
    </row>
    <row r="68" spans="1:21" ht="14.45" customHeight="1">
      <c r="A68" s="42">
        <v>41244</v>
      </c>
      <c r="B68" s="20">
        <v>1692</v>
      </c>
      <c r="C68" s="20"/>
      <c r="D68" s="30"/>
      <c r="E68" s="20">
        <v>1946</v>
      </c>
      <c r="F68" s="20"/>
      <c r="G68" s="30"/>
      <c r="H68" s="20">
        <v>2460</v>
      </c>
      <c r="I68" s="20"/>
      <c r="J68" s="30"/>
      <c r="K68" s="20">
        <v>17499</v>
      </c>
      <c r="L68" s="20"/>
      <c r="M68" s="30"/>
      <c r="N68" s="20">
        <v>8293</v>
      </c>
      <c r="O68" s="20"/>
      <c r="P68" s="30"/>
      <c r="Q68" s="20">
        <f t="shared" si="1"/>
        <v>31890</v>
      </c>
      <c r="R68" s="20"/>
      <c r="S68" s="30"/>
    </row>
    <row r="69" spans="1:21">
      <c r="A69" s="42">
        <v>41275</v>
      </c>
      <c r="B69" s="20">
        <v>1594</v>
      </c>
      <c r="C69" s="20"/>
      <c r="D69" s="30"/>
      <c r="E69" s="20">
        <v>1792</v>
      </c>
      <c r="F69" s="20"/>
      <c r="G69" s="30"/>
      <c r="H69" s="20">
        <v>2427</v>
      </c>
      <c r="I69" s="20"/>
      <c r="J69" s="30"/>
      <c r="K69" s="20">
        <v>17538</v>
      </c>
      <c r="L69" s="20"/>
      <c r="M69" s="30"/>
      <c r="N69" s="20">
        <v>8229</v>
      </c>
      <c r="O69" s="20"/>
      <c r="P69" s="30"/>
      <c r="Q69" s="20">
        <f t="shared" si="1"/>
        <v>31580</v>
      </c>
      <c r="R69" s="20"/>
      <c r="S69" s="30"/>
    </row>
    <row r="70" spans="1:21" ht="14.45" customHeight="1">
      <c r="A70" s="42">
        <v>41306</v>
      </c>
      <c r="B70" s="20">
        <v>1579</v>
      </c>
      <c r="C70" s="20"/>
      <c r="D70" s="30"/>
      <c r="E70" s="20">
        <v>1750</v>
      </c>
      <c r="F70" s="20"/>
      <c r="G70" s="30"/>
      <c r="H70" s="20">
        <v>2425</v>
      </c>
      <c r="I70" s="20"/>
      <c r="J70" s="30"/>
      <c r="K70" s="20">
        <v>17589</v>
      </c>
      <c r="L70" s="20"/>
      <c r="M70" s="30"/>
      <c r="N70" s="20">
        <v>8132</v>
      </c>
      <c r="O70" s="20"/>
      <c r="P70" s="30"/>
      <c r="Q70" s="20">
        <f t="shared" si="1"/>
        <v>31475</v>
      </c>
      <c r="R70" s="20"/>
      <c r="S70" s="30"/>
    </row>
    <row r="71" spans="1:21">
      <c r="A71" s="42">
        <v>41334</v>
      </c>
      <c r="B71" s="20">
        <v>1506</v>
      </c>
      <c r="C71" s="20"/>
      <c r="D71" s="30"/>
      <c r="E71" s="20">
        <v>1699</v>
      </c>
      <c r="F71" s="20"/>
      <c r="G71" s="30"/>
      <c r="H71" s="20">
        <v>2431</v>
      </c>
      <c r="I71" s="20"/>
      <c r="J71" s="30"/>
      <c r="K71" s="20">
        <v>17150</v>
      </c>
      <c r="L71" s="20"/>
      <c r="M71" s="30"/>
      <c r="N71" s="20">
        <v>8076</v>
      </c>
      <c r="O71" s="20"/>
      <c r="P71" s="30"/>
      <c r="Q71" s="20">
        <f t="shared" si="1"/>
        <v>30862</v>
      </c>
      <c r="R71" s="20"/>
      <c r="S71" s="30"/>
    </row>
    <row r="72" spans="1:21">
      <c r="A72" s="42">
        <v>41365</v>
      </c>
      <c r="B72" s="20">
        <v>1550</v>
      </c>
      <c r="C72" s="20"/>
      <c r="D72" s="30"/>
      <c r="E72" s="20">
        <v>1745</v>
      </c>
      <c r="F72" s="20"/>
      <c r="G72" s="30"/>
      <c r="H72" s="20">
        <v>2433</v>
      </c>
      <c r="I72" s="20"/>
      <c r="J72" s="30"/>
      <c r="K72" s="20">
        <v>16760</v>
      </c>
      <c r="L72" s="20"/>
      <c r="M72" s="30"/>
      <c r="N72" s="20">
        <v>8084</v>
      </c>
      <c r="O72" s="20"/>
      <c r="P72" s="30"/>
      <c r="Q72" s="20">
        <f t="shared" si="1"/>
        <v>30572</v>
      </c>
      <c r="R72" s="20"/>
      <c r="S72" s="30"/>
      <c r="T72" s="2"/>
    </row>
    <row r="73" spans="1:21">
      <c r="A73" s="42">
        <v>41395</v>
      </c>
      <c r="B73" s="20">
        <v>1602</v>
      </c>
      <c r="C73" s="20"/>
      <c r="D73" s="30"/>
      <c r="E73" s="20">
        <v>1887</v>
      </c>
      <c r="F73" s="20"/>
      <c r="G73" s="30"/>
      <c r="H73" s="20">
        <v>2424</v>
      </c>
      <c r="I73" s="20"/>
      <c r="J73" s="30"/>
      <c r="K73" s="20">
        <v>16653</v>
      </c>
      <c r="L73" s="20"/>
      <c r="M73" s="30"/>
      <c r="N73" s="20">
        <v>8107</v>
      </c>
      <c r="O73" s="20"/>
      <c r="P73" s="30"/>
      <c r="Q73" s="20">
        <f t="shared" si="1"/>
        <v>30673</v>
      </c>
      <c r="R73" s="20"/>
      <c r="S73" s="30"/>
      <c r="T73" s="2"/>
    </row>
    <row r="74" spans="1:21">
      <c r="A74" s="42">
        <v>41426</v>
      </c>
      <c r="B74" s="20">
        <v>1604</v>
      </c>
      <c r="C74" s="20"/>
      <c r="D74" s="30"/>
      <c r="E74" s="20">
        <v>1867</v>
      </c>
      <c r="F74" s="20"/>
      <c r="G74" s="30"/>
      <c r="H74" s="20">
        <v>2393</v>
      </c>
      <c r="I74" s="20"/>
      <c r="J74" s="30"/>
      <c r="K74" s="20">
        <v>16395</v>
      </c>
      <c r="L74" s="20"/>
      <c r="M74" s="30"/>
      <c r="N74" s="20">
        <v>8211</v>
      </c>
      <c r="O74" s="20"/>
      <c r="P74" s="30"/>
      <c r="Q74" s="20">
        <f t="shared" si="1"/>
        <v>30470</v>
      </c>
      <c r="R74" s="20"/>
      <c r="S74" s="30"/>
      <c r="T74" s="2"/>
    </row>
    <row r="75" spans="1:21">
      <c r="A75" s="42">
        <v>41456</v>
      </c>
      <c r="B75" s="20">
        <v>1635</v>
      </c>
      <c r="C75" s="20"/>
      <c r="D75" s="30"/>
      <c r="E75" s="20">
        <v>1945</v>
      </c>
      <c r="F75" s="20"/>
      <c r="G75" s="30"/>
      <c r="H75" s="20">
        <v>2403</v>
      </c>
      <c r="I75" s="20"/>
      <c r="J75" s="30"/>
      <c r="K75" s="20">
        <v>16241</v>
      </c>
      <c r="L75" s="20"/>
      <c r="M75" s="30"/>
      <c r="N75" s="20">
        <v>8335</v>
      </c>
      <c r="O75" s="20"/>
      <c r="P75" s="30"/>
      <c r="Q75" s="20">
        <f t="shared" si="1"/>
        <v>30559</v>
      </c>
      <c r="R75" s="20"/>
      <c r="S75" s="30"/>
      <c r="T75" s="2"/>
    </row>
    <row r="76" spans="1:21">
      <c r="A76" s="42">
        <v>41487</v>
      </c>
      <c r="B76" s="20">
        <v>1691</v>
      </c>
      <c r="C76" s="20"/>
      <c r="D76" s="30"/>
      <c r="E76" s="20">
        <v>1857</v>
      </c>
      <c r="F76" s="20"/>
      <c r="G76" s="30"/>
      <c r="H76" s="20">
        <v>2391</v>
      </c>
      <c r="I76" s="20"/>
      <c r="J76" s="30"/>
      <c r="K76" s="20">
        <v>15886</v>
      </c>
      <c r="L76" s="20"/>
      <c r="M76" s="30"/>
      <c r="N76" s="20">
        <v>8191</v>
      </c>
      <c r="O76" s="20"/>
      <c r="P76" s="30"/>
      <c r="Q76" s="20">
        <f t="shared" si="1"/>
        <v>30016</v>
      </c>
      <c r="R76" s="20"/>
      <c r="S76" s="30"/>
      <c r="T76" s="2"/>
      <c r="U76" s="96"/>
    </row>
    <row r="77" spans="1:21">
      <c r="A77" s="42">
        <v>41518</v>
      </c>
      <c r="B77" s="20">
        <v>1687</v>
      </c>
      <c r="C77" s="20"/>
      <c r="D77" s="30"/>
      <c r="E77" s="20">
        <v>1872</v>
      </c>
      <c r="F77" s="20"/>
      <c r="G77" s="30"/>
      <c r="H77" s="20">
        <v>2378</v>
      </c>
      <c r="I77" s="20"/>
      <c r="J77" s="30"/>
      <c r="K77" s="20">
        <v>15655</v>
      </c>
      <c r="L77" s="20"/>
      <c r="M77" s="30"/>
      <c r="N77" s="20">
        <v>8243</v>
      </c>
      <c r="O77" s="20"/>
      <c r="P77" s="30"/>
      <c r="Q77" s="20">
        <f t="shared" si="1"/>
        <v>29835</v>
      </c>
      <c r="R77" s="20"/>
      <c r="S77" s="30"/>
      <c r="T77" s="2"/>
      <c r="U77" s="96"/>
    </row>
    <row r="78" spans="1:21">
      <c r="A78" s="42">
        <v>41548</v>
      </c>
      <c r="B78" s="20">
        <v>1756</v>
      </c>
      <c r="C78" s="20"/>
      <c r="D78" s="30"/>
      <c r="E78" s="20">
        <v>1864</v>
      </c>
      <c r="F78" s="20"/>
      <c r="G78" s="30"/>
      <c r="H78" s="20">
        <v>2418</v>
      </c>
      <c r="I78" s="20"/>
      <c r="J78" s="30"/>
      <c r="K78" s="20">
        <v>15713</v>
      </c>
      <c r="L78" s="20"/>
      <c r="M78" s="30"/>
      <c r="N78" s="20">
        <v>8176</v>
      </c>
      <c r="O78" s="20"/>
      <c r="P78" s="30"/>
      <c r="Q78" s="20">
        <f t="shared" si="1"/>
        <v>29927</v>
      </c>
      <c r="R78" s="20"/>
      <c r="S78" s="30"/>
      <c r="T78" s="2"/>
      <c r="U78" s="96"/>
    </row>
    <row r="79" spans="1:21">
      <c r="A79" s="42">
        <v>41579</v>
      </c>
      <c r="B79" s="20">
        <v>1735</v>
      </c>
      <c r="C79" s="20"/>
      <c r="D79" s="30"/>
      <c r="E79" s="20">
        <v>1762</v>
      </c>
      <c r="F79" s="20"/>
      <c r="G79" s="30"/>
      <c r="H79" s="20">
        <v>2410</v>
      </c>
      <c r="I79" s="20"/>
      <c r="J79" s="30"/>
      <c r="K79" s="20">
        <v>15547</v>
      </c>
      <c r="L79" s="20"/>
      <c r="M79" s="30"/>
      <c r="N79" s="20">
        <v>8067</v>
      </c>
      <c r="O79" s="20"/>
      <c r="P79" s="30"/>
      <c r="Q79" s="20">
        <f t="shared" si="1"/>
        <v>29521</v>
      </c>
      <c r="R79" s="20"/>
      <c r="S79" s="30"/>
      <c r="T79" s="2"/>
      <c r="U79" s="96"/>
    </row>
    <row r="80" spans="1:21">
      <c r="A80" s="42">
        <v>41609</v>
      </c>
      <c r="B80" s="20">
        <v>1732</v>
      </c>
      <c r="C80" s="20"/>
      <c r="D80" s="30"/>
      <c r="E80" s="20">
        <v>1679</v>
      </c>
      <c r="F80" s="20"/>
      <c r="G80" s="30"/>
      <c r="H80" s="20">
        <v>2435</v>
      </c>
      <c r="I80" s="20"/>
      <c r="J80" s="30"/>
      <c r="K80" s="20">
        <v>15454</v>
      </c>
      <c r="L80" s="20"/>
      <c r="M80" s="30"/>
      <c r="N80" s="20">
        <v>7876</v>
      </c>
      <c r="O80" s="20"/>
      <c r="P80" s="30"/>
      <c r="Q80" s="20">
        <f t="shared" si="1"/>
        <v>29176</v>
      </c>
      <c r="R80" s="20"/>
      <c r="S80" s="30"/>
      <c r="T80" s="2"/>
      <c r="U80" s="96"/>
    </row>
    <row r="81" spans="1:24">
      <c r="A81" s="42">
        <v>41640</v>
      </c>
      <c r="B81" s="20">
        <v>1647</v>
      </c>
      <c r="C81" s="20"/>
      <c r="D81" s="30"/>
      <c r="E81" s="20">
        <v>1590</v>
      </c>
      <c r="F81" s="20"/>
      <c r="G81" s="30"/>
      <c r="H81" s="20">
        <v>2381</v>
      </c>
      <c r="I81" s="20"/>
      <c r="J81" s="30"/>
      <c r="K81" s="20">
        <v>15729</v>
      </c>
      <c r="L81" s="20"/>
      <c r="M81" s="30"/>
      <c r="N81" s="20">
        <v>7667</v>
      </c>
      <c r="O81" s="20"/>
      <c r="P81" s="30"/>
      <c r="Q81" s="20">
        <f t="shared" si="1"/>
        <v>29014</v>
      </c>
      <c r="R81" s="20"/>
      <c r="S81" s="30"/>
      <c r="T81" s="2"/>
      <c r="U81" s="96"/>
    </row>
    <row r="82" spans="1:24">
      <c r="A82" s="42">
        <v>41671</v>
      </c>
      <c r="B82" s="20">
        <v>1598</v>
      </c>
      <c r="C82" s="20"/>
      <c r="D82" s="30"/>
      <c r="E82" s="20">
        <v>1553</v>
      </c>
      <c r="F82" s="20"/>
      <c r="G82" s="30"/>
      <c r="H82" s="20">
        <v>2345</v>
      </c>
      <c r="I82" s="20"/>
      <c r="J82" s="30"/>
      <c r="K82" s="20">
        <v>15818</v>
      </c>
      <c r="L82" s="20"/>
      <c r="M82" s="30"/>
      <c r="N82" s="20">
        <v>7436</v>
      </c>
      <c r="O82" s="20"/>
      <c r="P82" s="30"/>
      <c r="Q82" s="20">
        <f t="shared" si="1"/>
        <v>28750</v>
      </c>
      <c r="R82" s="20"/>
      <c r="S82" s="30"/>
      <c r="T82" s="2"/>
      <c r="U82" s="96"/>
    </row>
    <row r="83" spans="1:24">
      <c r="A83" s="42">
        <v>41699</v>
      </c>
      <c r="B83" s="20">
        <v>1517</v>
      </c>
      <c r="C83" s="20"/>
      <c r="D83" s="30"/>
      <c r="E83" s="20">
        <v>1561</v>
      </c>
      <c r="F83" s="20"/>
      <c r="G83" s="30"/>
      <c r="H83" s="20">
        <v>2342</v>
      </c>
      <c r="I83" s="20"/>
      <c r="J83" s="30"/>
      <c r="K83" s="20">
        <v>15717</v>
      </c>
      <c r="L83" s="20"/>
      <c r="M83" s="30"/>
      <c r="N83" s="20">
        <v>7356</v>
      </c>
      <c r="O83" s="20"/>
      <c r="P83" s="30"/>
      <c r="Q83" s="20">
        <f t="shared" si="1"/>
        <v>28493</v>
      </c>
      <c r="R83" s="20"/>
      <c r="S83" s="30"/>
      <c r="T83" s="2"/>
      <c r="U83" s="96"/>
      <c r="X83" s="97"/>
    </row>
    <row r="84" spans="1:24">
      <c r="A84" s="42">
        <v>41730</v>
      </c>
      <c r="B84" s="20">
        <v>1459</v>
      </c>
      <c r="C84" s="20"/>
      <c r="D84" s="30"/>
      <c r="E84" s="20">
        <v>1566</v>
      </c>
      <c r="F84" s="20"/>
      <c r="G84" s="30"/>
      <c r="H84" s="20">
        <v>2319</v>
      </c>
      <c r="I84" s="20"/>
      <c r="J84" s="30"/>
      <c r="K84" s="20">
        <v>15996</v>
      </c>
      <c r="L84" s="20"/>
      <c r="M84" s="30"/>
      <c r="N84" s="20">
        <v>7193</v>
      </c>
      <c r="O84" s="20"/>
      <c r="P84" s="30"/>
      <c r="Q84" s="20">
        <f t="shared" si="1"/>
        <v>28533</v>
      </c>
      <c r="R84" s="20"/>
      <c r="S84" s="30"/>
      <c r="T84" s="2"/>
      <c r="U84" s="96"/>
    </row>
    <row r="85" spans="1:24">
      <c r="A85" s="42">
        <v>41760</v>
      </c>
      <c r="B85" s="20">
        <v>1466</v>
      </c>
      <c r="C85" s="20"/>
      <c r="D85" s="30"/>
      <c r="E85" s="20">
        <v>1685</v>
      </c>
      <c r="F85" s="20"/>
      <c r="G85" s="30"/>
      <c r="H85" s="20">
        <v>2352</v>
      </c>
      <c r="I85" s="20"/>
      <c r="J85" s="30"/>
      <c r="K85" s="20">
        <v>16092</v>
      </c>
      <c r="L85" s="20"/>
      <c r="M85" s="30"/>
      <c r="N85" s="20">
        <v>7224</v>
      </c>
      <c r="O85" s="20"/>
      <c r="P85" s="30"/>
      <c r="Q85" s="20">
        <f t="shared" si="1"/>
        <v>28819</v>
      </c>
      <c r="R85" s="20"/>
      <c r="S85" s="30"/>
      <c r="T85" s="2"/>
      <c r="U85" s="96"/>
    </row>
    <row r="86" spans="1:24">
      <c r="A86" s="42">
        <v>41791</v>
      </c>
      <c r="B86" s="20">
        <v>1492</v>
      </c>
      <c r="C86" s="20"/>
      <c r="D86" s="30"/>
      <c r="E86" s="20">
        <v>1698</v>
      </c>
      <c r="F86" s="20"/>
      <c r="G86" s="30"/>
      <c r="H86" s="20">
        <v>2393</v>
      </c>
      <c r="I86" s="20"/>
      <c r="J86" s="30"/>
      <c r="K86" s="20">
        <v>16055</v>
      </c>
      <c r="L86" s="20"/>
      <c r="M86" s="30"/>
      <c r="N86" s="20">
        <v>7251</v>
      </c>
      <c r="O86" s="20"/>
      <c r="P86" s="30"/>
      <c r="Q86" s="20">
        <f t="shared" si="1"/>
        <v>28889</v>
      </c>
      <c r="R86" s="20"/>
      <c r="S86" s="30"/>
      <c r="T86" s="2"/>
      <c r="U86" s="96"/>
    </row>
    <row r="87" spans="1:24">
      <c r="A87" s="42">
        <v>41821</v>
      </c>
      <c r="B87" s="20">
        <v>1585</v>
      </c>
      <c r="C87" s="20"/>
      <c r="D87" s="30"/>
      <c r="E87" s="20">
        <v>1812</v>
      </c>
      <c r="F87" s="20"/>
      <c r="G87" s="30"/>
      <c r="H87" s="20">
        <v>2408</v>
      </c>
      <c r="I87" s="20"/>
      <c r="J87" s="30"/>
      <c r="K87" s="20">
        <v>16234</v>
      </c>
      <c r="L87" s="20"/>
      <c r="M87" s="30"/>
      <c r="N87" s="20">
        <v>7481</v>
      </c>
      <c r="O87" s="20"/>
      <c r="P87" s="30"/>
      <c r="Q87" s="20">
        <f t="shared" si="1"/>
        <v>29520</v>
      </c>
      <c r="R87" s="20"/>
      <c r="S87" s="30"/>
      <c r="T87" s="2"/>
      <c r="U87" s="98"/>
    </row>
    <row r="88" spans="1:24" s="9" customFormat="1">
      <c r="A88" s="42">
        <v>41852</v>
      </c>
      <c r="B88" s="20">
        <v>1602</v>
      </c>
      <c r="C88" s="20"/>
      <c r="D88" s="30"/>
      <c r="E88" s="20">
        <v>1838</v>
      </c>
      <c r="F88" s="20"/>
      <c r="G88" s="30"/>
      <c r="H88" s="20">
        <v>2427</v>
      </c>
      <c r="I88" s="20"/>
      <c r="J88" s="30"/>
      <c r="K88" s="20">
        <v>15974</v>
      </c>
      <c r="L88" s="20"/>
      <c r="M88" s="30"/>
      <c r="N88" s="20">
        <v>7448</v>
      </c>
      <c r="O88" s="20"/>
      <c r="P88" s="30"/>
      <c r="Q88" s="20">
        <f t="shared" si="1"/>
        <v>29289</v>
      </c>
      <c r="R88" s="20"/>
      <c r="S88" s="30"/>
      <c r="T88" s="13"/>
      <c r="U88" s="96"/>
    </row>
    <row r="89" spans="1:24">
      <c r="A89" s="42">
        <v>41883</v>
      </c>
      <c r="B89" s="20">
        <v>1695</v>
      </c>
      <c r="C89" s="20"/>
      <c r="D89" s="30"/>
      <c r="E89" s="20">
        <v>1859</v>
      </c>
      <c r="F89" s="20"/>
      <c r="G89" s="30"/>
      <c r="H89" s="20">
        <v>2474</v>
      </c>
      <c r="I89" s="20"/>
      <c r="J89" s="30"/>
      <c r="K89" s="20">
        <v>16010</v>
      </c>
      <c r="L89" s="20"/>
      <c r="M89" s="30"/>
      <c r="N89" s="20">
        <v>7496</v>
      </c>
      <c r="O89" s="20"/>
      <c r="P89" s="30"/>
      <c r="Q89" s="20">
        <f t="shared" si="1"/>
        <v>29534</v>
      </c>
      <c r="R89" s="20"/>
      <c r="S89" s="30"/>
      <c r="T89" s="2"/>
      <c r="U89" s="96"/>
    </row>
    <row r="90" spans="1:24">
      <c r="A90" s="42">
        <v>41913</v>
      </c>
      <c r="B90" s="20">
        <v>1722</v>
      </c>
      <c r="C90" s="20"/>
      <c r="D90" s="30"/>
      <c r="E90" s="20">
        <v>1881</v>
      </c>
      <c r="F90" s="20"/>
      <c r="G90" s="30"/>
      <c r="H90" s="20">
        <v>2564</v>
      </c>
      <c r="I90" s="20"/>
      <c r="J90" s="30"/>
      <c r="K90" s="20">
        <v>16095</v>
      </c>
      <c r="L90" s="20"/>
      <c r="M90" s="30"/>
      <c r="N90" s="20">
        <v>7450</v>
      </c>
      <c r="O90" s="20"/>
      <c r="P90" s="30"/>
      <c r="Q90" s="20">
        <f t="shared" si="1"/>
        <v>29712</v>
      </c>
      <c r="R90" s="20"/>
      <c r="S90" s="30"/>
      <c r="T90" s="2"/>
      <c r="U90" s="96"/>
    </row>
    <row r="91" spans="1:24">
      <c r="A91" s="42">
        <v>41944</v>
      </c>
      <c r="B91" s="20">
        <v>1685</v>
      </c>
      <c r="C91" s="20"/>
      <c r="D91" s="30"/>
      <c r="E91" s="20">
        <v>1821</v>
      </c>
      <c r="F91" s="20"/>
      <c r="G91" s="30"/>
      <c r="H91" s="20">
        <v>2577</v>
      </c>
      <c r="I91" s="20"/>
      <c r="J91" s="30"/>
      <c r="K91" s="20">
        <v>15954</v>
      </c>
      <c r="L91" s="20"/>
      <c r="M91" s="30"/>
      <c r="N91" s="20">
        <v>7481</v>
      </c>
      <c r="O91" s="20"/>
      <c r="P91" s="30"/>
      <c r="Q91" s="20">
        <f t="shared" si="1"/>
        <v>29518</v>
      </c>
      <c r="R91" s="20"/>
      <c r="S91" s="30"/>
      <c r="T91" s="2"/>
      <c r="U91" s="96"/>
    </row>
    <row r="92" spans="1:24">
      <c r="A92" s="42">
        <v>41974</v>
      </c>
      <c r="B92" s="20">
        <v>1702</v>
      </c>
      <c r="C92" s="20"/>
      <c r="D92" s="30"/>
      <c r="E92" s="20">
        <v>1728</v>
      </c>
      <c r="F92" s="20"/>
      <c r="G92" s="30"/>
      <c r="H92" s="20">
        <v>2615</v>
      </c>
      <c r="I92" s="20"/>
      <c r="J92" s="30"/>
      <c r="K92" s="20">
        <v>15887</v>
      </c>
      <c r="L92" s="20"/>
      <c r="M92" s="30"/>
      <c r="N92" s="20">
        <v>7349</v>
      </c>
      <c r="O92" s="20"/>
      <c r="P92" s="30"/>
      <c r="Q92" s="20">
        <f t="shared" si="1"/>
        <v>29281</v>
      </c>
      <c r="R92" s="20"/>
      <c r="S92" s="30"/>
      <c r="T92" s="2"/>
      <c r="U92" s="96"/>
    </row>
    <row r="93" spans="1:24">
      <c r="A93" s="42">
        <v>42005</v>
      </c>
      <c r="B93" s="20">
        <v>1569</v>
      </c>
      <c r="C93" s="20"/>
      <c r="D93" s="30"/>
      <c r="E93" s="20">
        <v>1558</v>
      </c>
      <c r="F93" s="20"/>
      <c r="G93" s="30"/>
      <c r="H93" s="20">
        <v>2609</v>
      </c>
      <c r="I93" s="20"/>
      <c r="J93" s="30"/>
      <c r="K93" s="20">
        <v>16006</v>
      </c>
      <c r="L93" s="20"/>
      <c r="M93" s="30"/>
      <c r="N93" s="20">
        <v>7159</v>
      </c>
      <c r="O93" s="20"/>
      <c r="P93" s="30"/>
      <c r="Q93" s="20">
        <f t="shared" si="1"/>
        <v>28901</v>
      </c>
      <c r="R93" s="20"/>
      <c r="S93" s="30"/>
      <c r="T93" s="2"/>
      <c r="U93" s="96"/>
    </row>
    <row r="94" spans="1:24">
      <c r="A94" s="42">
        <v>42036</v>
      </c>
      <c r="B94" s="20">
        <v>1466</v>
      </c>
      <c r="C94" s="20"/>
      <c r="D94" s="30"/>
      <c r="E94" s="20">
        <v>1445</v>
      </c>
      <c r="F94" s="20"/>
      <c r="G94" s="30"/>
      <c r="H94" s="20">
        <v>2613</v>
      </c>
      <c r="I94" s="20"/>
      <c r="J94" s="30"/>
      <c r="K94" s="20">
        <v>15965</v>
      </c>
      <c r="L94" s="20"/>
      <c r="M94" s="30"/>
      <c r="N94" s="20">
        <v>7083</v>
      </c>
      <c r="O94" s="20"/>
      <c r="P94" s="30"/>
      <c r="Q94" s="20">
        <f t="shared" si="1"/>
        <v>28572</v>
      </c>
      <c r="R94" s="20"/>
      <c r="S94" s="30"/>
      <c r="T94" s="2"/>
    </row>
    <row r="95" spans="1:24">
      <c r="A95" s="42">
        <v>42064</v>
      </c>
      <c r="B95" s="20">
        <v>1390</v>
      </c>
      <c r="C95" s="20"/>
      <c r="D95" s="30"/>
      <c r="E95" s="20">
        <v>1474</v>
      </c>
      <c r="F95" s="20"/>
      <c r="G95" s="30"/>
      <c r="H95" s="20">
        <v>2617</v>
      </c>
      <c r="I95" s="20"/>
      <c r="J95" s="30"/>
      <c r="K95" s="20">
        <v>15897</v>
      </c>
      <c r="L95" s="20"/>
      <c r="M95" s="30"/>
      <c r="N95" s="20">
        <v>7117</v>
      </c>
      <c r="O95" s="20"/>
      <c r="P95" s="30"/>
      <c r="Q95" s="20">
        <f t="shared" ref="Q95:Q113" si="2">B95+E95+H95+K95+N95</f>
        <v>28495</v>
      </c>
      <c r="R95" s="20"/>
      <c r="S95" s="30"/>
      <c r="T95" s="2"/>
    </row>
    <row r="96" spans="1:24">
      <c r="A96" s="42">
        <v>42095</v>
      </c>
      <c r="B96" s="20">
        <v>1389</v>
      </c>
      <c r="C96" s="20"/>
      <c r="D96" s="30"/>
      <c r="E96" s="20">
        <v>1461</v>
      </c>
      <c r="F96" s="20"/>
      <c r="G96" s="30"/>
      <c r="H96" s="20">
        <v>2678</v>
      </c>
      <c r="I96" s="20"/>
      <c r="J96" s="30"/>
      <c r="K96" s="20">
        <v>15978</v>
      </c>
      <c r="L96" s="20"/>
      <c r="M96" s="30"/>
      <c r="N96" s="20">
        <v>7082</v>
      </c>
      <c r="O96" s="20"/>
      <c r="P96" s="30"/>
      <c r="Q96" s="20">
        <f t="shared" si="2"/>
        <v>28588</v>
      </c>
      <c r="R96" s="20"/>
      <c r="S96" s="30"/>
      <c r="T96" s="2"/>
    </row>
    <row r="97" spans="1:20">
      <c r="A97" s="42">
        <v>42125</v>
      </c>
      <c r="B97" s="20">
        <v>1402</v>
      </c>
      <c r="C97" s="20"/>
      <c r="D97" s="30"/>
      <c r="E97" s="20">
        <v>1448</v>
      </c>
      <c r="F97" s="20"/>
      <c r="G97" s="30"/>
      <c r="H97" s="20">
        <v>2656</v>
      </c>
      <c r="I97" s="20"/>
      <c r="J97" s="30"/>
      <c r="K97" s="20">
        <v>15855</v>
      </c>
      <c r="L97" s="20"/>
      <c r="M97" s="30"/>
      <c r="N97" s="20">
        <v>7166</v>
      </c>
      <c r="O97" s="20"/>
      <c r="P97" s="30"/>
      <c r="Q97" s="20">
        <f t="shared" si="2"/>
        <v>28527</v>
      </c>
      <c r="R97" s="20"/>
      <c r="S97" s="30"/>
      <c r="T97" s="2"/>
    </row>
    <row r="98" spans="1:20">
      <c r="A98" s="42">
        <v>42156</v>
      </c>
      <c r="B98" s="20">
        <v>1476</v>
      </c>
      <c r="C98" s="20"/>
      <c r="D98" s="30"/>
      <c r="E98" s="20">
        <v>1530</v>
      </c>
      <c r="F98" s="20"/>
      <c r="G98" s="30"/>
      <c r="H98" s="20">
        <v>2688</v>
      </c>
      <c r="I98" s="20"/>
      <c r="J98" s="30"/>
      <c r="K98" s="20">
        <v>15703</v>
      </c>
      <c r="L98" s="20"/>
      <c r="M98" s="30"/>
      <c r="N98" s="20">
        <v>7288</v>
      </c>
      <c r="O98" s="20"/>
      <c r="P98" s="30"/>
      <c r="Q98" s="20">
        <f t="shared" si="2"/>
        <v>28685</v>
      </c>
      <c r="R98" s="20"/>
      <c r="S98" s="30"/>
      <c r="T98" s="2"/>
    </row>
    <row r="99" spans="1:20">
      <c r="A99" s="42">
        <v>42186</v>
      </c>
      <c r="B99" s="20">
        <v>1596</v>
      </c>
      <c r="C99" s="20"/>
      <c r="D99" s="30"/>
      <c r="E99" s="20">
        <v>1651</v>
      </c>
      <c r="F99" s="20"/>
      <c r="G99" s="30"/>
      <c r="H99" s="20">
        <v>2719</v>
      </c>
      <c r="I99" s="20"/>
      <c r="J99" s="30"/>
      <c r="K99" s="20">
        <v>15548</v>
      </c>
      <c r="L99" s="20"/>
      <c r="M99" s="30"/>
      <c r="N99" s="20">
        <v>7361</v>
      </c>
      <c r="O99" s="20"/>
      <c r="P99" s="30"/>
      <c r="Q99" s="20">
        <f t="shared" si="2"/>
        <v>28875</v>
      </c>
      <c r="R99" s="20"/>
      <c r="S99" s="30"/>
      <c r="T99" s="2"/>
    </row>
    <row r="100" spans="1:20">
      <c r="A100" s="42">
        <v>42217</v>
      </c>
      <c r="B100" s="20">
        <v>1643</v>
      </c>
      <c r="C100" s="20"/>
      <c r="D100" s="30"/>
      <c r="E100" s="20">
        <v>1699</v>
      </c>
      <c r="F100" s="20"/>
      <c r="G100" s="30"/>
      <c r="H100" s="20">
        <v>2743</v>
      </c>
      <c r="I100" s="20"/>
      <c r="J100" s="30"/>
      <c r="K100" s="20">
        <v>15207</v>
      </c>
      <c r="L100" s="20"/>
      <c r="M100" s="30"/>
      <c r="N100" s="20">
        <v>7333</v>
      </c>
      <c r="O100" s="20"/>
      <c r="P100" s="30"/>
      <c r="Q100" s="20">
        <f t="shared" si="2"/>
        <v>28625</v>
      </c>
      <c r="R100" s="20"/>
      <c r="S100" s="30"/>
      <c r="T100" s="2"/>
    </row>
    <row r="101" spans="1:20">
      <c r="A101" s="42">
        <v>42248</v>
      </c>
      <c r="B101" s="20">
        <v>1681</v>
      </c>
      <c r="C101" s="20"/>
      <c r="D101" s="30"/>
      <c r="E101" s="20">
        <v>1760</v>
      </c>
      <c r="F101" s="20"/>
      <c r="G101" s="30"/>
      <c r="H101" s="20">
        <v>2822</v>
      </c>
      <c r="I101" s="20"/>
      <c r="J101" s="30"/>
      <c r="K101" s="20">
        <v>15216</v>
      </c>
      <c r="L101" s="20"/>
      <c r="M101" s="30"/>
      <c r="N101" s="20">
        <v>7478</v>
      </c>
      <c r="O101" s="20"/>
      <c r="P101" s="30"/>
      <c r="Q101" s="20">
        <f t="shared" si="2"/>
        <v>28957</v>
      </c>
      <c r="R101" s="20"/>
      <c r="S101" s="30"/>
      <c r="T101" s="2"/>
    </row>
    <row r="102" spans="1:20">
      <c r="A102" s="42">
        <v>42278</v>
      </c>
      <c r="B102" s="20">
        <v>1727</v>
      </c>
      <c r="C102" s="20"/>
      <c r="D102" s="30"/>
      <c r="E102" s="20">
        <v>1788</v>
      </c>
      <c r="F102" s="20"/>
      <c r="G102" s="30"/>
      <c r="H102" s="20">
        <v>2854</v>
      </c>
      <c r="I102" s="20"/>
      <c r="J102" s="30"/>
      <c r="K102" s="20">
        <v>15143</v>
      </c>
      <c r="L102" s="20"/>
      <c r="M102" s="30"/>
      <c r="N102" s="20">
        <v>7640</v>
      </c>
      <c r="O102" s="20"/>
      <c r="P102" s="30"/>
      <c r="Q102" s="20">
        <f t="shared" si="2"/>
        <v>29152</v>
      </c>
      <c r="R102" s="20"/>
      <c r="S102" s="30"/>
      <c r="T102" s="2"/>
    </row>
    <row r="103" spans="1:20">
      <c r="A103" s="42">
        <v>42309</v>
      </c>
      <c r="B103" s="20">
        <v>1735</v>
      </c>
      <c r="C103" s="20">
        <v>1785</v>
      </c>
      <c r="D103" s="30"/>
      <c r="E103" s="26">
        <v>1762</v>
      </c>
      <c r="F103" s="20">
        <v>1752</v>
      </c>
      <c r="G103" s="30"/>
      <c r="H103" s="26">
        <v>2877</v>
      </c>
      <c r="I103" s="20">
        <v>2855</v>
      </c>
      <c r="J103" s="30"/>
      <c r="K103" s="26">
        <v>14907</v>
      </c>
      <c r="L103" s="20">
        <v>14947.5</v>
      </c>
      <c r="M103" s="30"/>
      <c r="N103" s="26">
        <v>7814</v>
      </c>
      <c r="O103" s="20">
        <v>7595</v>
      </c>
      <c r="P103" s="30"/>
      <c r="Q103" s="20">
        <f t="shared" si="2"/>
        <v>29095</v>
      </c>
      <c r="R103" s="20">
        <f t="shared" ref="R103:S158" si="3">C103+F103+I103+L103+O103</f>
        <v>28934.5</v>
      </c>
      <c r="S103" s="30"/>
      <c r="T103" s="2"/>
    </row>
    <row r="104" spans="1:20">
      <c r="A104" s="42">
        <v>42339</v>
      </c>
      <c r="B104" s="20">
        <v>1698</v>
      </c>
      <c r="C104" s="20">
        <v>1762</v>
      </c>
      <c r="D104" s="30"/>
      <c r="E104" s="26">
        <v>1603</v>
      </c>
      <c r="F104" s="20">
        <v>1716</v>
      </c>
      <c r="G104" s="30"/>
      <c r="H104" s="26">
        <v>2901</v>
      </c>
      <c r="I104" s="20">
        <v>2878</v>
      </c>
      <c r="J104" s="30"/>
      <c r="K104" s="26">
        <v>14678</v>
      </c>
      <c r="L104" s="20">
        <v>14889.4</v>
      </c>
      <c r="M104" s="30"/>
      <c r="N104" s="26">
        <v>7631</v>
      </c>
      <c r="O104" s="20">
        <v>7426</v>
      </c>
      <c r="P104" s="30"/>
      <c r="Q104" s="20">
        <f t="shared" si="2"/>
        <v>28511</v>
      </c>
      <c r="R104" s="20">
        <f t="shared" si="3"/>
        <v>28671.4</v>
      </c>
      <c r="S104" s="30"/>
      <c r="T104" s="2"/>
    </row>
    <row r="105" spans="1:20">
      <c r="A105" s="42">
        <v>42370</v>
      </c>
      <c r="B105" s="20">
        <v>1590</v>
      </c>
      <c r="C105" s="20">
        <v>1596</v>
      </c>
      <c r="D105" s="30"/>
      <c r="E105" s="26">
        <v>1491</v>
      </c>
      <c r="F105" s="20">
        <v>1498</v>
      </c>
      <c r="G105" s="30"/>
      <c r="H105" s="26">
        <v>2922</v>
      </c>
      <c r="I105" s="20">
        <v>2902</v>
      </c>
      <c r="J105" s="30"/>
      <c r="K105" s="26">
        <v>14741</v>
      </c>
      <c r="L105" s="20">
        <v>14893.5</v>
      </c>
      <c r="M105" s="30"/>
      <c r="N105" s="26">
        <v>7585</v>
      </c>
      <c r="O105" s="20">
        <v>7425</v>
      </c>
      <c r="P105" s="30"/>
      <c r="Q105" s="20">
        <f t="shared" si="2"/>
        <v>28329</v>
      </c>
      <c r="R105" s="20">
        <f t="shared" si="3"/>
        <v>28314.5</v>
      </c>
      <c r="S105" s="30"/>
      <c r="T105" s="2"/>
    </row>
    <row r="106" spans="1:20">
      <c r="A106" s="42">
        <v>42401</v>
      </c>
      <c r="B106" s="20">
        <v>1535</v>
      </c>
      <c r="C106" s="20">
        <v>1518</v>
      </c>
      <c r="D106" s="30"/>
      <c r="E106" s="26">
        <v>1380</v>
      </c>
      <c r="F106" s="20">
        <v>1492</v>
      </c>
      <c r="G106" s="30"/>
      <c r="H106" s="26">
        <v>2923</v>
      </c>
      <c r="I106" s="20">
        <v>2904</v>
      </c>
      <c r="J106" s="30"/>
      <c r="K106" s="26">
        <v>14922</v>
      </c>
      <c r="L106" s="20">
        <v>14939.2</v>
      </c>
      <c r="M106" s="30"/>
      <c r="N106" s="26">
        <v>7566</v>
      </c>
      <c r="O106" s="20">
        <v>7290</v>
      </c>
      <c r="P106" s="30"/>
      <c r="Q106" s="20">
        <f t="shared" si="2"/>
        <v>28326</v>
      </c>
      <c r="R106" s="20">
        <f t="shared" si="3"/>
        <v>28143.200000000001</v>
      </c>
      <c r="S106" s="30"/>
      <c r="T106" s="2"/>
    </row>
    <row r="107" spans="1:20">
      <c r="A107" s="42">
        <v>42430</v>
      </c>
      <c r="B107" s="20">
        <v>1533</v>
      </c>
      <c r="C107" s="20">
        <v>1516</v>
      </c>
      <c r="D107" s="30"/>
      <c r="E107" s="26">
        <v>1413</v>
      </c>
      <c r="F107" s="20">
        <v>1492</v>
      </c>
      <c r="G107" s="30"/>
      <c r="H107" s="26">
        <v>2891</v>
      </c>
      <c r="I107" s="20">
        <v>2929</v>
      </c>
      <c r="J107" s="30"/>
      <c r="K107" s="26">
        <v>15030</v>
      </c>
      <c r="L107" s="20">
        <v>15040.8</v>
      </c>
      <c r="M107" s="30"/>
      <c r="N107" s="26">
        <v>7492</v>
      </c>
      <c r="O107" s="20">
        <v>7296</v>
      </c>
      <c r="P107" s="30"/>
      <c r="Q107" s="20">
        <f t="shared" si="2"/>
        <v>28359</v>
      </c>
      <c r="R107" s="20">
        <f t="shared" si="3"/>
        <v>28273.8</v>
      </c>
      <c r="S107" s="30"/>
      <c r="T107" s="2"/>
    </row>
    <row r="108" spans="1:20">
      <c r="A108" s="42">
        <v>42461</v>
      </c>
      <c r="B108" s="20">
        <v>1535</v>
      </c>
      <c r="C108" s="20">
        <v>1501</v>
      </c>
      <c r="D108" s="30"/>
      <c r="E108" s="26">
        <v>1459</v>
      </c>
      <c r="F108" s="20">
        <v>1455</v>
      </c>
      <c r="G108" s="30"/>
      <c r="H108" s="26">
        <v>2876</v>
      </c>
      <c r="I108" s="20">
        <v>2932</v>
      </c>
      <c r="J108" s="30"/>
      <c r="K108" s="26">
        <v>14920</v>
      </c>
      <c r="L108" s="20">
        <v>15089.4</v>
      </c>
      <c r="M108" s="30"/>
      <c r="N108" s="26">
        <v>7601</v>
      </c>
      <c r="O108" s="20">
        <v>7231</v>
      </c>
      <c r="P108" s="30"/>
      <c r="Q108" s="20">
        <f t="shared" si="2"/>
        <v>28391</v>
      </c>
      <c r="R108" s="20">
        <f t="shared" si="3"/>
        <v>28208.400000000001</v>
      </c>
      <c r="S108" s="30"/>
      <c r="T108" s="2"/>
    </row>
    <row r="109" spans="1:20">
      <c r="A109" s="42">
        <v>42491</v>
      </c>
      <c r="B109" s="20">
        <v>1565</v>
      </c>
      <c r="C109" s="20">
        <v>1538</v>
      </c>
      <c r="D109" s="30"/>
      <c r="E109" s="26">
        <v>1560</v>
      </c>
      <c r="F109" s="20">
        <v>1586</v>
      </c>
      <c r="G109" s="30"/>
      <c r="H109" s="26">
        <v>2919</v>
      </c>
      <c r="I109" s="20">
        <v>2959</v>
      </c>
      <c r="J109" s="30"/>
      <c r="K109" s="26">
        <v>14937</v>
      </c>
      <c r="L109" s="20">
        <v>15134.8</v>
      </c>
      <c r="M109" s="30"/>
      <c r="N109" s="26">
        <v>7773</v>
      </c>
      <c r="O109" s="20">
        <v>7324</v>
      </c>
      <c r="P109" s="30"/>
      <c r="Q109" s="20">
        <f t="shared" si="2"/>
        <v>28754</v>
      </c>
      <c r="R109" s="20">
        <f t="shared" si="3"/>
        <v>28541.8</v>
      </c>
      <c r="S109" s="30"/>
      <c r="T109" s="2"/>
    </row>
    <row r="110" spans="1:20">
      <c r="A110" s="42">
        <v>42522</v>
      </c>
      <c r="B110" s="20">
        <v>1603</v>
      </c>
      <c r="C110" s="20">
        <v>1497</v>
      </c>
      <c r="D110" s="30"/>
      <c r="E110" s="26">
        <v>1629</v>
      </c>
      <c r="F110" s="20">
        <v>1666</v>
      </c>
      <c r="G110" s="30"/>
      <c r="H110" s="26">
        <v>2953</v>
      </c>
      <c r="I110" s="20">
        <v>2965</v>
      </c>
      <c r="J110" s="30"/>
      <c r="K110" s="26">
        <v>14922</v>
      </c>
      <c r="L110" s="20">
        <v>15181.4</v>
      </c>
      <c r="M110" s="30"/>
      <c r="N110" s="26">
        <v>7895</v>
      </c>
      <c r="O110" s="20">
        <v>7377</v>
      </c>
      <c r="P110" s="30"/>
      <c r="Q110" s="20">
        <f t="shared" si="2"/>
        <v>29002</v>
      </c>
      <c r="R110" s="20">
        <f t="shared" si="3"/>
        <v>28686.400000000001</v>
      </c>
      <c r="S110" s="30"/>
      <c r="T110" s="2"/>
    </row>
    <row r="111" spans="1:20">
      <c r="A111" s="42">
        <v>42552</v>
      </c>
      <c r="B111" s="20">
        <v>1638</v>
      </c>
      <c r="C111" s="20">
        <v>1609</v>
      </c>
      <c r="D111" s="127">
        <v>1638</v>
      </c>
      <c r="E111" s="26">
        <v>1628</v>
      </c>
      <c r="F111" s="20">
        <v>1715</v>
      </c>
      <c r="G111" s="62">
        <v>1628</v>
      </c>
      <c r="H111" s="26">
        <v>2959</v>
      </c>
      <c r="I111" s="20">
        <v>2984</v>
      </c>
      <c r="J111" s="62">
        <v>2959</v>
      </c>
      <c r="K111" s="26">
        <v>14784</v>
      </c>
      <c r="L111" s="20">
        <v>15184.6</v>
      </c>
      <c r="M111" s="62">
        <v>14784</v>
      </c>
      <c r="N111" s="26">
        <v>7883</v>
      </c>
      <c r="O111" s="20">
        <v>7520</v>
      </c>
      <c r="P111" s="62">
        <v>7883</v>
      </c>
      <c r="Q111" s="20">
        <f t="shared" si="2"/>
        <v>28892</v>
      </c>
      <c r="R111" s="20">
        <f t="shared" si="3"/>
        <v>29012.6</v>
      </c>
      <c r="S111" s="127">
        <f t="shared" si="3"/>
        <v>28892</v>
      </c>
      <c r="T111" s="2"/>
    </row>
    <row r="112" spans="1:20">
      <c r="A112" s="42">
        <v>42583</v>
      </c>
      <c r="B112" s="20">
        <v>1674</v>
      </c>
      <c r="C112" s="20">
        <v>1660</v>
      </c>
      <c r="D112" s="127">
        <v>1674</v>
      </c>
      <c r="E112" s="26">
        <v>1625</v>
      </c>
      <c r="F112" s="20">
        <v>1703</v>
      </c>
      <c r="G112" s="62">
        <v>1625</v>
      </c>
      <c r="H112" s="26">
        <v>3005</v>
      </c>
      <c r="I112" s="20">
        <v>3007</v>
      </c>
      <c r="J112" s="62">
        <v>3005</v>
      </c>
      <c r="K112" s="26">
        <v>14676</v>
      </c>
      <c r="L112" s="20">
        <v>15159.9</v>
      </c>
      <c r="M112" s="62">
        <v>14676</v>
      </c>
      <c r="N112" s="26">
        <v>7959</v>
      </c>
      <c r="O112" s="20">
        <v>7422</v>
      </c>
      <c r="P112" s="62">
        <v>7959</v>
      </c>
      <c r="Q112" s="20">
        <f t="shared" si="2"/>
        <v>28939</v>
      </c>
      <c r="R112" s="20">
        <f t="shared" si="3"/>
        <v>28951.9</v>
      </c>
      <c r="S112" s="127">
        <f t="shared" si="3"/>
        <v>28939</v>
      </c>
      <c r="T112" s="2"/>
    </row>
    <row r="113" spans="1:20">
      <c r="A113" s="42">
        <v>42614</v>
      </c>
      <c r="B113" s="20">
        <v>1727</v>
      </c>
      <c r="C113" s="20">
        <v>1699</v>
      </c>
      <c r="D113" s="127">
        <v>1727</v>
      </c>
      <c r="E113" s="26">
        <v>1600</v>
      </c>
      <c r="F113" s="20">
        <v>1747</v>
      </c>
      <c r="G113" s="62">
        <v>1600</v>
      </c>
      <c r="H113" s="26">
        <v>3007</v>
      </c>
      <c r="I113" s="20">
        <v>3010</v>
      </c>
      <c r="J113" s="62">
        <v>3007</v>
      </c>
      <c r="K113" s="26">
        <v>14571</v>
      </c>
      <c r="L113" s="20">
        <v>15140.7</v>
      </c>
      <c r="M113" s="62">
        <v>14571</v>
      </c>
      <c r="N113" s="26">
        <v>8097</v>
      </c>
      <c r="O113" s="20">
        <v>7520</v>
      </c>
      <c r="P113" s="62">
        <v>8097</v>
      </c>
      <c r="Q113" s="20">
        <f t="shared" si="2"/>
        <v>29002</v>
      </c>
      <c r="R113" s="20">
        <f t="shared" si="3"/>
        <v>29116.7</v>
      </c>
      <c r="S113" s="127">
        <f t="shared" si="3"/>
        <v>29002</v>
      </c>
      <c r="T113" s="2"/>
    </row>
    <row r="114" spans="1:20">
      <c r="A114" s="42">
        <v>42644</v>
      </c>
      <c r="B114" s="20"/>
      <c r="C114" s="20">
        <v>1735</v>
      </c>
      <c r="D114" s="48">
        <v>1695</v>
      </c>
      <c r="E114" s="20"/>
      <c r="F114" s="20">
        <v>1816</v>
      </c>
      <c r="G114" s="48">
        <v>1607</v>
      </c>
      <c r="H114" s="20"/>
      <c r="I114" s="20">
        <v>3024</v>
      </c>
      <c r="J114" s="48">
        <v>3050</v>
      </c>
      <c r="K114" s="20"/>
      <c r="L114" s="20">
        <v>15079</v>
      </c>
      <c r="M114" s="48">
        <v>14544.666666666666</v>
      </c>
      <c r="N114" s="20"/>
      <c r="O114" s="20">
        <v>7608</v>
      </c>
      <c r="P114" s="48">
        <v>8136</v>
      </c>
      <c r="Q114" s="20"/>
      <c r="R114" s="20">
        <f t="shared" si="3"/>
        <v>29262</v>
      </c>
      <c r="S114" s="30">
        <f t="shared" si="3"/>
        <v>29032.666666666664</v>
      </c>
      <c r="T114" s="2"/>
    </row>
    <row r="115" spans="1:20">
      <c r="A115" s="42">
        <v>42675</v>
      </c>
      <c r="B115" s="20"/>
      <c r="C115" s="20">
        <v>1722</v>
      </c>
      <c r="D115" s="48">
        <v>1718</v>
      </c>
      <c r="E115" s="20"/>
      <c r="F115" s="20">
        <v>1744</v>
      </c>
      <c r="G115" s="48">
        <v>1650</v>
      </c>
      <c r="H115" s="20"/>
      <c r="I115" s="20">
        <v>3031</v>
      </c>
      <c r="J115" s="48">
        <v>3064</v>
      </c>
      <c r="K115" s="20"/>
      <c r="L115" s="20">
        <v>14968.9</v>
      </c>
      <c r="M115" s="48">
        <v>14640.142857142857</v>
      </c>
      <c r="N115" s="20"/>
      <c r="O115" s="20">
        <v>7645</v>
      </c>
      <c r="P115" s="48">
        <v>8343</v>
      </c>
      <c r="Q115" s="20"/>
      <c r="R115" s="20">
        <f t="shared" si="3"/>
        <v>29110.9</v>
      </c>
      <c r="S115" s="30">
        <f t="shared" si="3"/>
        <v>29415.142857142855</v>
      </c>
      <c r="T115" s="2"/>
    </row>
    <row r="116" spans="1:20">
      <c r="A116" s="42">
        <v>42705</v>
      </c>
      <c r="B116" s="20"/>
      <c r="C116" s="20">
        <v>1730</v>
      </c>
      <c r="D116" s="48">
        <v>1769</v>
      </c>
      <c r="E116" s="20"/>
      <c r="F116" s="20">
        <v>1690</v>
      </c>
      <c r="G116" s="48">
        <v>1616</v>
      </c>
      <c r="H116" s="20"/>
      <c r="I116" s="20">
        <v>3034</v>
      </c>
      <c r="J116" s="48">
        <v>3066</v>
      </c>
      <c r="K116" s="20"/>
      <c r="L116" s="20">
        <v>14846.8</v>
      </c>
      <c r="M116" s="48">
        <v>14726.875</v>
      </c>
      <c r="N116" s="20"/>
      <c r="O116" s="20">
        <v>7463</v>
      </c>
      <c r="P116" s="48">
        <v>8162</v>
      </c>
      <c r="Q116" s="20"/>
      <c r="R116" s="20">
        <f t="shared" si="3"/>
        <v>28763.8</v>
      </c>
      <c r="S116" s="30">
        <f t="shared" si="3"/>
        <v>29339.875</v>
      </c>
      <c r="T116" s="2"/>
    </row>
    <row r="117" spans="1:20">
      <c r="A117" s="42">
        <v>42736</v>
      </c>
      <c r="B117" s="20"/>
      <c r="C117" s="20">
        <v>1577</v>
      </c>
      <c r="D117" s="48">
        <v>1651</v>
      </c>
      <c r="E117" s="20"/>
      <c r="F117" s="20">
        <v>1502</v>
      </c>
      <c r="G117" s="48">
        <v>1466</v>
      </c>
      <c r="H117" s="20"/>
      <c r="I117" s="20">
        <v>3029</v>
      </c>
      <c r="J117" s="48">
        <v>3057</v>
      </c>
      <c r="K117" s="20"/>
      <c r="L117" s="20">
        <v>14690.5</v>
      </c>
      <c r="M117" s="48">
        <v>14808.888888888889</v>
      </c>
      <c r="N117" s="20"/>
      <c r="O117" s="20">
        <v>7415</v>
      </c>
      <c r="P117" s="48">
        <v>8028</v>
      </c>
      <c r="Q117" s="20"/>
      <c r="R117" s="20">
        <f t="shared" si="3"/>
        <v>28213.5</v>
      </c>
      <c r="S117" s="30">
        <f t="shared" si="3"/>
        <v>29010.888888888891</v>
      </c>
      <c r="T117" s="2"/>
    </row>
    <row r="118" spans="1:20">
      <c r="A118" s="42">
        <v>42767</v>
      </c>
      <c r="B118" s="20"/>
      <c r="C118" s="20">
        <v>1508</v>
      </c>
      <c r="D118" s="48">
        <v>1622</v>
      </c>
      <c r="E118" s="20"/>
      <c r="F118" s="20">
        <v>1495</v>
      </c>
      <c r="G118" s="48">
        <v>1496</v>
      </c>
      <c r="H118" s="20"/>
      <c r="I118" s="20">
        <v>3056</v>
      </c>
      <c r="J118" s="48">
        <v>3088</v>
      </c>
      <c r="K118" s="20"/>
      <c r="L118" s="20">
        <v>14653.2</v>
      </c>
      <c r="M118" s="48">
        <v>14914.1</v>
      </c>
      <c r="N118" s="20"/>
      <c r="O118" s="20">
        <v>7271</v>
      </c>
      <c r="P118" s="48">
        <v>8009</v>
      </c>
      <c r="Q118" s="20"/>
      <c r="R118" s="20">
        <f t="shared" si="3"/>
        <v>27983.200000000001</v>
      </c>
      <c r="S118" s="30">
        <f t="shared" si="3"/>
        <v>29129.1</v>
      </c>
      <c r="T118" s="2"/>
    </row>
    <row r="119" spans="1:20">
      <c r="A119" s="42">
        <v>42795</v>
      </c>
      <c r="B119" s="20"/>
      <c r="C119" s="20">
        <v>1506</v>
      </c>
      <c r="D119" s="48">
        <v>1628</v>
      </c>
      <c r="E119" s="20"/>
      <c r="F119" s="20">
        <v>1500</v>
      </c>
      <c r="G119" s="48">
        <v>1445</v>
      </c>
      <c r="H119" s="20"/>
      <c r="I119" s="20">
        <v>3069</v>
      </c>
      <c r="J119" s="48">
        <v>3108</v>
      </c>
      <c r="K119" s="20"/>
      <c r="L119" s="20">
        <v>14677.3</v>
      </c>
      <c r="M119" s="48">
        <v>15078.9</v>
      </c>
      <c r="N119" s="20"/>
      <c r="O119" s="20">
        <v>7315</v>
      </c>
      <c r="P119" s="48">
        <v>8167</v>
      </c>
      <c r="Q119" s="20"/>
      <c r="R119" s="20">
        <f t="shared" si="3"/>
        <v>28067.3</v>
      </c>
      <c r="S119" s="30">
        <f t="shared" si="3"/>
        <v>29426.9</v>
      </c>
      <c r="T119" s="2"/>
    </row>
    <row r="120" spans="1:20">
      <c r="A120" s="42">
        <v>42826</v>
      </c>
      <c r="B120" s="20"/>
      <c r="C120" s="20">
        <v>1495</v>
      </c>
      <c r="D120" s="48">
        <v>1591</v>
      </c>
      <c r="E120" s="20"/>
      <c r="F120" s="20">
        <v>1468</v>
      </c>
      <c r="G120" s="48">
        <v>1444</v>
      </c>
      <c r="H120" s="20"/>
      <c r="I120" s="20">
        <v>3074</v>
      </c>
      <c r="J120" s="48">
        <v>3125</v>
      </c>
      <c r="K120" s="20"/>
      <c r="L120" s="20">
        <v>14623.2</v>
      </c>
      <c r="M120" s="48">
        <v>15148.7</v>
      </c>
      <c r="N120" s="20"/>
      <c r="O120" s="20">
        <v>7239</v>
      </c>
      <c r="P120" s="48">
        <v>8173</v>
      </c>
      <c r="Q120" s="20"/>
      <c r="R120" s="20">
        <f t="shared" si="3"/>
        <v>27899.200000000001</v>
      </c>
      <c r="S120" s="30">
        <f t="shared" si="3"/>
        <v>29481.7</v>
      </c>
      <c r="T120" s="2"/>
    </row>
    <row r="121" spans="1:20">
      <c r="A121" s="42">
        <v>42856</v>
      </c>
      <c r="B121" s="20"/>
      <c r="C121" s="20">
        <v>1535</v>
      </c>
      <c r="D121" s="48">
        <v>1588</v>
      </c>
      <c r="E121" s="20"/>
      <c r="F121" s="20">
        <v>1582</v>
      </c>
      <c r="G121" s="48">
        <v>1606</v>
      </c>
      <c r="H121" s="20"/>
      <c r="I121" s="20">
        <v>3084</v>
      </c>
      <c r="J121" s="48">
        <v>3164</v>
      </c>
      <c r="K121" s="20"/>
      <c r="L121" s="20">
        <v>14620.2</v>
      </c>
      <c r="M121" s="48">
        <v>15259.1</v>
      </c>
      <c r="N121" s="20"/>
      <c r="O121" s="20">
        <v>7338</v>
      </c>
      <c r="P121" s="48">
        <v>8381</v>
      </c>
      <c r="Q121" s="20"/>
      <c r="R121" s="20">
        <f t="shared" si="3"/>
        <v>28159.200000000001</v>
      </c>
      <c r="S121" s="30">
        <f t="shared" si="3"/>
        <v>29998.1</v>
      </c>
      <c r="T121" s="2"/>
    </row>
    <row r="122" spans="1:20">
      <c r="A122" s="42">
        <v>42887</v>
      </c>
      <c r="B122" s="20"/>
      <c r="C122" s="20">
        <v>1499</v>
      </c>
      <c r="D122" s="48">
        <v>1534</v>
      </c>
      <c r="E122" s="20"/>
      <c r="F122" s="20">
        <v>1664</v>
      </c>
      <c r="G122" s="48">
        <v>1666</v>
      </c>
      <c r="H122" s="20"/>
      <c r="I122" s="20">
        <v>3089</v>
      </c>
      <c r="J122" s="48">
        <v>3198</v>
      </c>
      <c r="K122" s="20"/>
      <c r="L122" s="20">
        <v>14615.7</v>
      </c>
      <c r="M122" s="48">
        <v>15344.5</v>
      </c>
      <c r="N122" s="20"/>
      <c r="O122" s="20">
        <v>7399</v>
      </c>
      <c r="P122" s="48">
        <v>8533</v>
      </c>
      <c r="Q122" s="20"/>
      <c r="R122" s="20">
        <f t="shared" si="3"/>
        <v>28266.7</v>
      </c>
      <c r="S122" s="30">
        <f t="shared" si="3"/>
        <v>30275.5</v>
      </c>
      <c r="T122" s="2"/>
    </row>
    <row r="123" spans="1:20">
      <c r="A123" s="42">
        <v>42917</v>
      </c>
      <c r="B123" s="20"/>
      <c r="C123" s="20">
        <v>1605</v>
      </c>
      <c r="D123" s="48">
        <v>1638</v>
      </c>
      <c r="E123" s="20"/>
      <c r="F123" s="20">
        <v>1717</v>
      </c>
      <c r="G123" s="48">
        <v>1640</v>
      </c>
      <c r="H123" s="20"/>
      <c r="I123" s="20">
        <v>3099</v>
      </c>
      <c r="J123" s="48">
        <v>3225</v>
      </c>
      <c r="K123" s="20"/>
      <c r="L123" s="20">
        <v>14564.6</v>
      </c>
      <c r="M123" s="48">
        <v>15349.1</v>
      </c>
      <c r="N123" s="20"/>
      <c r="O123" s="20">
        <v>7529</v>
      </c>
      <c r="P123" s="48">
        <v>8632</v>
      </c>
      <c r="Q123" s="20"/>
      <c r="R123" s="20">
        <f t="shared" si="3"/>
        <v>28514.6</v>
      </c>
      <c r="S123" s="30">
        <f t="shared" si="3"/>
        <v>30484.1</v>
      </c>
      <c r="T123" s="2"/>
    </row>
    <row r="124" spans="1:20">
      <c r="A124" s="42">
        <v>42948</v>
      </c>
      <c r="B124" s="20"/>
      <c r="C124" s="20">
        <v>1651</v>
      </c>
      <c r="D124" s="48">
        <v>1693</v>
      </c>
      <c r="E124" s="20"/>
      <c r="F124" s="20">
        <v>1687</v>
      </c>
      <c r="G124" s="48">
        <v>1586</v>
      </c>
      <c r="H124" s="20"/>
      <c r="I124" s="20">
        <v>3093</v>
      </c>
      <c r="J124" s="48">
        <v>3225</v>
      </c>
      <c r="K124" s="20"/>
      <c r="L124" s="20">
        <v>14516</v>
      </c>
      <c r="M124" s="48">
        <v>15322.1</v>
      </c>
      <c r="N124" s="20"/>
      <c r="O124" s="20">
        <v>7435</v>
      </c>
      <c r="P124" s="48">
        <v>8543</v>
      </c>
      <c r="Q124" s="20"/>
      <c r="R124" s="20">
        <f t="shared" si="3"/>
        <v>28382</v>
      </c>
      <c r="S124" s="30">
        <f t="shared" si="3"/>
        <v>30369.1</v>
      </c>
      <c r="T124" s="2"/>
    </row>
    <row r="125" spans="1:20">
      <c r="A125" s="42">
        <v>42979</v>
      </c>
      <c r="B125" s="20"/>
      <c r="C125" s="20">
        <v>1691</v>
      </c>
      <c r="D125" s="48">
        <v>1721</v>
      </c>
      <c r="E125" s="20"/>
      <c r="F125" s="20">
        <v>1747</v>
      </c>
      <c r="G125" s="48">
        <v>1618</v>
      </c>
      <c r="H125" s="20"/>
      <c r="I125" s="20">
        <v>3097</v>
      </c>
      <c r="J125" s="48">
        <v>3231</v>
      </c>
      <c r="K125" s="20"/>
      <c r="L125" s="20">
        <v>14477.3</v>
      </c>
      <c r="M125" s="48">
        <v>15287.4</v>
      </c>
      <c r="N125" s="20"/>
      <c r="O125" s="20">
        <v>7545</v>
      </c>
      <c r="P125" s="48">
        <v>8647</v>
      </c>
      <c r="Q125" s="20"/>
      <c r="R125" s="20">
        <f t="shared" si="3"/>
        <v>28557.3</v>
      </c>
      <c r="S125" s="30">
        <f t="shared" si="3"/>
        <v>30504.400000000001</v>
      </c>
      <c r="T125" s="2"/>
    </row>
    <row r="126" spans="1:20">
      <c r="A126" s="42">
        <v>43009</v>
      </c>
      <c r="B126" s="20"/>
      <c r="C126" s="20">
        <v>1729</v>
      </c>
      <c r="D126" s="48">
        <v>1716</v>
      </c>
      <c r="E126" s="20"/>
      <c r="F126" s="20">
        <v>1818</v>
      </c>
      <c r="G126" s="48">
        <v>1643</v>
      </c>
      <c r="H126" s="20"/>
      <c r="I126" s="20">
        <v>3096</v>
      </c>
      <c r="J126" s="48">
        <v>3224</v>
      </c>
      <c r="K126" s="20"/>
      <c r="L126" s="20">
        <v>14424.7</v>
      </c>
      <c r="M126" s="48">
        <v>15269.2</v>
      </c>
      <c r="N126" s="20"/>
      <c r="O126" s="20">
        <v>7570</v>
      </c>
      <c r="P126" s="48">
        <v>8689</v>
      </c>
      <c r="Q126" s="20"/>
      <c r="R126" s="20">
        <f t="shared" si="3"/>
        <v>28637.7</v>
      </c>
      <c r="S126" s="30">
        <f t="shared" si="3"/>
        <v>30541.200000000001</v>
      </c>
      <c r="T126" s="2"/>
    </row>
    <row r="127" spans="1:20">
      <c r="A127" s="42">
        <v>43040</v>
      </c>
      <c r="B127" s="20"/>
      <c r="C127" s="20">
        <v>1717</v>
      </c>
      <c r="D127" s="48">
        <v>1746</v>
      </c>
      <c r="E127" s="20"/>
      <c r="F127" s="20">
        <v>1743</v>
      </c>
      <c r="G127" s="48">
        <v>1655</v>
      </c>
      <c r="H127" s="20"/>
      <c r="I127" s="20">
        <v>3093</v>
      </c>
      <c r="J127" s="48">
        <v>3228</v>
      </c>
      <c r="K127" s="20"/>
      <c r="L127" s="20">
        <v>14341.6</v>
      </c>
      <c r="M127" s="48">
        <v>15257</v>
      </c>
      <c r="N127" s="20"/>
      <c r="O127" s="20">
        <v>7633</v>
      </c>
      <c r="P127" s="48">
        <v>8823</v>
      </c>
      <c r="Q127" s="20"/>
      <c r="R127" s="20">
        <f t="shared" si="3"/>
        <v>28527.599999999999</v>
      </c>
      <c r="S127" s="30">
        <f t="shared" si="3"/>
        <v>30709</v>
      </c>
      <c r="T127" s="2"/>
    </row>
    <row r="128" spans="1:20">
      <c r="A128" s="42">
        <v>43070</v>
      </c>
      <c r="B128" s="20"/>
      <c r="C128" s="20">
        <v>1725</v>
      </c>
      <c r="D128" s="48">
        <v>1788</v>
      </c>
      <c r="E128" s="20"/>
      <c r="F128" s="20">
        <v>1690</v>
      </c>
      <c r="G128" s="48">
        <v>1690</v>
      </c>
      <c r="H128" s="20"/>
      <c r="I128" s="20">
        <v>3092</v>
      </c>
      <c r="J128" s="48">
        <v>3233</v>
      </c>
      <c r="K128" s="20"/>
      <c r="L128" s="20">
        <v>14237.9</v>
      </c>
      <c r="M128" s="48">
        <v>15220.6</v>
      </c>
      <c r="N128" s="20"/>
      <c r="O128" s="20">
        <v>7446</v>
      </c>
      <c r="P128" s="48">
        <v>8587</v>
      </c>
      <c r="Q128" s="20"/>
      <c r="R128" s="20">
        <f t="shared" si="3"/>
        <v>28190.9</v>
      </c>
      <c r="S128" s="30">
        <f t="shared" si="3"/>
        <v>30518.6</v>
      </c>
      <c r="T128" s="2"/>
    </row>
    <row r="129" spans="1:20">
      <c r="A129" s="42">
        <v>43101</v>
      </c>
      <c r="B129" s="20"/>
      <c r="C129" s="20">
        <v>1573</v>
      </c>
      <c r="D129" s="48">
        <v>1658</v>
      </c>
      <c r="E129" s="20"/>
      <c r="F129" s="20">
        <v>1487</v>
      </c>
      <c r="G129" s="48">
        <v>1459</v>
      </c>
      <c r="H129" s="20"/>
      <c r="I129" s="20">
        <v>3081</v>
      </c>
      <c r="J129" s="48">
        <v>3229</v>
      </c>
      <c r="K129" s="20"/>
      <c r="L129" s="20">
        <v>14108.1</v>
      </c>
      <c r="M129" s="48">
        <v>15145</v>
      </c>
      <c r="N129" s="20"/>
      <c r="O129" s="20">
        <v>7401</v>
      </c>
      <c r="P129" s="48">
        <v>8467</v>
      </c>
      <c r="Q129" s="20"/>
      <c r="R129" s="20">
        <f t="shared" si="3"/>
        <v>27650.1</v>
      </c>
      <c r="S129" s="30">
        <f t="shared" si="3"/>
        <v>29958</v>
      </c>
      <c r="T129" s="2"/>
    </row>
    <row r="130" spans="1:20">
      <c r="A130" s="42">
        <v>43132</v>
      </c>
      <c r="B130" s="20"/>
      <c r="C130" s="20">
        <v>1504</v>
      </c>
      <c r="D130" s="48">
        <v>1628</v>
      </c>
      <c r="E130" s="20"/>
      <c r="F130" s="20">
        <v>1495</v>
      </c>
      <c r="G130" s="48">
        <v>1449</v>
      </c>
      <c r="H130" s="20"/>
      <c r="I130" s="20">
        <v>3089</v>
      </c>
      <c r="J130" s="48">
        <v>3244</v>
      </c>
      <c r="K130" s="20"/>
      <c r="L130" s="20">
        <v>14116.2</v>
      </c>
      <c r="M130" s="48">
        <v>15206.9</v>
      </c>
      <c r="N130" s="20"/>
      <c r="O130" s="20">
        <v>7258</v>
      </c>
      <c r="P130" s="48">
        <v>8402</v>
      </c>
      <c r="Q130" s="20"/>
      <c r="R130" s="20">
        <f t="shared" si="3"/>
        <v>27462.2</v>
      </c>
      <c r="S130" s="30">
        <f t="shared" si="3"/>
        <v>29929.9</v>
      </c>
      <c r="T130" s="2"/>
    </row>
    <row r="131" spans="1:20">
      <c r="A131" s="42">
        <v>43160</v>
      </c>
      <c r="B131" s="20"/>
      <c r="C131" s="20">
        <v>1503</v>
      </c>
      <c r="D131" s="48">
        <v>1642</v>
      </c>
      <c r="E131" s="20"/>
      <c r="F131" s="20">
        <v>1500</v>
      </c>
      <c r="G131" s="48">
        <v>1377</v>
      </c>
      <c r="H131" s="20"/>
      <c r="I131" s="20">
        <v>3094</v>
      </c>
      <c r="J131" s="48">
        <v>3253</v>
      </c>
      <c r="K131" s="20"/>
      <c r="L131" s="20">
        <v>14136</v>
      </c>
      <c r="M131" s="48">
        <v>15327.2</v>
      </c>
      <c r="N131" s="20"/>
      <c r="O131" s="20">
        <v>7300</v>
      </c>
      <c r="P131" s="48">
        <v>8474</v>
      </c>
      <c r="Q131" s="20"/>
      <c r="R131" s="20">
        <f t="shared" si="3"/>
        <v>27533</v>
      </c>
      <c r="S131" s="30">
        <f t="shared" si="3"/>
        <v>30073.200000000001</v>
      </c>
      <c r="T131" s="2"/>
    </row>
    <row r="132" spans="1:20">
      <c r="A132" s="42">
        <v>43191</v>
      </c>
      <c r="B132" s="20"/>
      <c r="C132" s="20">
        <v>1493</v>
      </c>
      <c r="D132" s="48">
        <v>1603</v>
      </c>
      <c r="E132" s="20"/>
      <c r="F132" s="20">
        <v>1469</v>
      </c>
      <c r="G132" s="48">
        <v>1331</v>
      </c>
      <c r="H132" s="20"/>
      <c r="I132" s="20">
        <v>3094</v>
      </c>
      <c r="J132" s="48">
        <v>3272</v>
      </c>
      <c r="K132" s="20"/>
      <c r="L132" s="20">
        <v>14126</v>
      </c>
      <c r="M132" s="48">
        <v>15378.3</v>
      </c>
      <c r="N132" s="20"/>
      <c r="O132" s="20">
        <v>7226</v>
      </c>
      <c r="P132" s="48">
        <v>8422</v>
      </c>
      <c r="Q132" s="20"/>
      <c r="R132" s="20">
        <f t="shared" si="3"/>
        <v>27408</v>
      </c>
      <c r="S132" s="30">
        <f t="shared" si="3"/>
        <v>30006.3</v>
      </c>
      <c r="T132" s="2"/>
    </row>
    <row r="133" spans="1:20">
      <c r="A133" s="42">
        <v>43221</v>
      </c>
      <c r="B133" s="20"/>
      <c r="C133" s="20">
        <v>1533</v>
      </c>
      <c r="D133" s="48">
        <v>1598</v>
      </c>
      <c r="E133" s="20"/>
      <c r="F133" s="20">
        <v>1582</v>
      </c>
      <c r="G133" s="48">
        <v>1466</v>
      </c>
      <c r="H133" s="20"/>
      <c r="I133" s="20">
        <v>3095</v>
      </c>
      <c r="J133" s="48">
        <v>3277</v>
      </c>
      <c r="K133" s="20"/>
      <c r="L133" s="20">
        <v>14158.5</v>
      </c>
      <c r="M133" s="48">
        <v>15461.7</v>
      </c>
      <c r="N133" s="20"/>
      <c r="O133" s="20">
        <v>7325</v>
      </c>
      <c r="P133" s="48">
        <v>8582</v>
      </c>
      <c r="Q133" s="20"/>
      <c r="R133" s="20">
        <f t="shared" si="3"/>
        <v>27693.5</v>
      </c>
      <c r="S133" s="30">
        <f t="shared" si="3"/>
        <v>30384.7</v>
      </c>
      <c r="T133" s="2"/>
    </row>
    <row r="134" spans="1:20">
      <c r="A134" s="42">
        <v>43252</v>
      </c>
      <c r="B134" s="20"/>
      <c r="C134" s="20">
        <v>1497</v>
      </c>
      <c r="D134" s="48">
        <v>1547</v>
      </c>
      <c r="E134" s="20"/>
      <c r="F134" s="20">
        <v>1664</v>
      </c>
      <c r="G134" s="48">
        <v>1539</v>
      </c>
      <c r="H134" s="20"/>
      <c r="I134" s="20">
        <v>3098</v>
      </c>
      <c r="J134" s="48">
        <v>3278</v>
      </c>
      <c r="K134" s="20"/>
      <c r="L134" s="20">
        <v>14182.1</v>
      </c>
      <c r="M134" s="48">
        <v>15543.3</v>
      </c>
      <c r="N134" s="20"/>
      <c r="O134" s="20">
        <v>7384</v>
      </c>
      <c r="P134" s="48">
        <v>8687</v>
      </c>
      <c r="Q134" s="20"/>
      <c r="R134" s="20">
        <f t="shared" si="3"/>
        <v>27825.1</v>
      </c>
      <c r="S134" s="30">
        <f t="shared" si="3"/>
        <v>30594.3</v>
      </c>
      <c r="T134" s="2"/>
    </row>
    <row r="135" spans="1:20">
      <c r="A135" s="43">
        <v>43282</v>
      </c>
      <c r="B135" s="20"/>
      <c r="C135" s="20">
        <v>1604</v>
      </c>
      <c r="D135" s="48">
        <v>1650</v>
      </c>
      <c r="E135" s="20"/>
      <c r="F135" s="20">
        <v>1717</v>
      </c>
      <c r="G135" s="48">
        <v>1550</v>
      </c>
      <c r="H135" s="20"/>
      <c r="I135" s="20">
        <v>3101</v>
      </c>
      <c r="J135" s="48">
        <v>3272</v>
      </c>
      <c r="K135" s="20"/>
      <c r="L135" s="20">
        <v>14173.3</v>
      </c>
      <c r="M135" s="48">
        <v>15560.1</v>
      </c>
      <c r="N135" s="20"/>
      <c r="O135" s="20">
        <v>7516</v>
      </c>
      <c r="P135" s="48">
        <v>8775</v>
      </c>
      <c r="Q135" s="20"/>
      <c r="R135" s="20">
        <f t="shared" si="3"/>
        <v>28111.3</v>
      </c>
      <c r="S135" s="30">
        <f t="shared" si="3"/>
        <v>30807.1</v>
      </c>
    </row>
    <row r="136" spans="1:20">
      <c r="A136" s="43">
        <v>43313</v>
      </c>
      <c r="B136" s="20"/>
      <c r="C136" s="20">
        <v>1650</v>
      </c>
      <c r="D136" s="48">
        <v>1706</v>
      </c>
      <c r="E136" s="20"/>
      <c r="F136" s="20">
        <v>1687</v>
      </c>
      <c r="G136" s="48">
        <v>1550</v>
      </c>
      <c r="H136" s="20"/>
      <c r="I136" s="20">
        <v>3093</v>
      </c>
      <c r="J136" s="48">
        <v>3279</v>
      </c>
      <c r="K136" s="20"/>
      <c r="L136" s="20">
        <v>14142.1</v>
      </c>
      <c r="M136" s="48">
        <v>15533.9</v>
      </c>
      <c r="N136" s="20"/>
      <c r="O136" s="20">
        <v>7422</v>
      </c>
      <c r="P136" s="48">
        <v>8685</v>
      </c>
      <c r="Q136" s="20"/>
      <c r="R136" s="20">
        <f t="shared" si="3"/>
        <v>27994.1</v>
      </c>
      <c r="S136" s="30">
        <f t="shared" si="3"/>
        <v>30753.9</v>
      </c>
    </row>
    <row r="137" spans="1:20">
      <c r="A137" s="43">
        <v>43344</v>
      </c>
      <c r="B137" s="20"/>
      <c r="C137" s="20">
        <v>1690</v>
      </c>
      <c r="D137" s="48">
        <v>1736</v>
      </c>
      <c r="E137" s="20"/>
      <c r="F137" s="20">
        <v>1747</v>
      </c>
      <c r="G137" s="48">
        <v>1615</v>
      </c>
      <c r="H137" s="20"/>
      <c r="I137" s="20">
        <v>3097</v>
      </c>
      <c r="J137" s="48">
        <v>3285</v>
      </c>
      <c r="K137" s="20"/>
      <c r="L137" s="20">
        <v>14123.4</v>
      </c>
      <c r="M137" s="48">
        <v>15520</v>
      </c>
      <c r="N137" s="20"/>
      <c r="O137" s="20">
        <v>7511</v>
      </c>
      <c r="P137" s="48">
        <v>8780</v>
      </c>
      <c r="Q137" s="20"/>
      <c r="R137" s="20">
        <f t="shared" si="3"/>
        <v>28168.400000000001</v>
      </c>
      <c r="S137" s="30">
        <f t="shared" si="3"/>
        <v>30936</v>
      </c>
    </row>
    <row r="138" spans="1:20">
      <c r="A138" s="43">
        <v>43374</v>
      </c>
      <c r="B138" s="20"/>
      <c r="C138" s="20">
        <v>1728</v>
      </c>
      <c r="D138" s="48">
        <v>1731</v>
      </c>
      <c r="E138" s="20"/>
      <c r="F138" s="20">
        <v>1818</v>
      </c>
      <c r="G138" s="48">
        <v>1643</v>
      </c>
      <c r="H138" s="20"/>
      <c r="I138" s="20">
        <v>3096</v>
      </c>
      <c r="J138" s="48">
        <v>3292</v>
      </c>
      <c r="K138" s="20"/>
      <c r="L138" s="20">
        <v>14089.6</v>
      </c>
      <c r="M138" s="48">
        <v>15517.1</v>
      </c>
      <c r="N138" s="20"/>
      <c r="O138" s="20">
        <v>7558</v>
      </c>
      <c r="P138" s="48">
        <v>8830</v>
      </c>
      <c r="Q138" s="20"/>
      <c r="R138" s="20">
        <f t="shared" si="3"/>
        <v>28289.599999999999</v>
      </c>
      <c r="S138" s="30">
        <f t="shared" si="3"/>
        <v>31013.1</v>
      </c>
    </row>
    <row r="139" spans="1:20">
      <c r="A139" s="43">
        <v>43405</v>
      </c>
      <c r="B139" s="20"/>
      <c r="C139" s="20">
        <v>1716</v>
      </c>
      <c r="D139" s="48">
        <v>1762</v>
      </c>
      <c r="E139" s="20"/>
      <c r="F139" s="20">
        <v>1743</v>
      </c>
      <c r="G139" s="48">
        <v>1655</v>
      </c>
      <c r="H139" s="20"/>
      <c r="I139" s="20">
        <v>3093</v>
      </c>
      <c r="J139" s="48">
        <v>3301</v>
      </c>
      <c r="K139" s="20"/>
      <c r="L139" s="20">
        <v>14040.7</v>
      </c>
      <c r="M139" s="48">
        <v>15534.7</v>
      </c>
      <c r="N139" s="20"/>
      <c r="O139" s="20">
        <v>7620</v>
      </c>
      <c r="P139" s="48">
        <v>8962</v>
      </c>
      <c r="Q139" s="20"/>
      <c r="R139" s="20">
        <f t="shared" si="3"/>
        <v>28212.7</v>
      </c>
      <c r="S139" s="30">
        <f t="shared" si="3"/>
        <v>31214.7</v>
      </c>
    </row>
    <row r="140" spans="1:20">
      <c r="A140" s="43">
        <v>43435</v>
      </c>
      <c r="B140" s="20"/>
      <c r="C140" s="20">
        <v>1724</v>
      </c>
      <c r="D140" s="48">
        <v>1805</v>
      </c>
      <c r="E140" s="20"/>
      <c r="F140" s="20">
        <v>1690</v>
      </c>
      <c r="G140" s="48">
        <v>1690</v>
      </c>
      <c r="H140" s="20"/>
      <c r="I140" s="20">
        <v>3092</v>
      </c>
      <c r="J140" s="48">
        <v>3304</v>
      </c>
      <c r="K140" s="20"/>
      <c r="L140" s="20">
        <v>13967</v>
      </c>
      <c r="M140" s="48">
        <v>15519.4</v>
      </c>
      <c r="N140" s="20"/>
      <c r="O140" s="20">
        <v>7434</v>
      </c>
      <c r="P140" s="48">
        <v>8724</v>
      </c>
      <c r="Q140" s="20"/>
      <c r="R140" s="20">
        <f t="shared" si="3"/>
        <v>27907</v>
      </c>
      <c r="S140" s="30">
        <f t="shared" si="3"/>
        <v>31042.400000000001</v>
      </c>
    </row>
    <row r="141" spans="1:20">
      <c r="A141" s="43">
        <v>43466</v>
      </c>
      <c r="B141" s="20"/>
      <c r="C141" s="20">
        <v>1572</v>
      </c>
      <c r="D141" s="48">
        <v>1675</v>
      </c>
      <c r="E141" s="20"/>
      <c r="F141" s="20">
        <v>1487</v>
      </c>
      <c r="G141" s="48">
        <v>1445</v>
      </c>
      <c r="H141" s="20"/>
      <c r="I141" s="20">
        <v>3081</v>
      </c>
      <c r="J141" s="48">
        <v>3306</v>
      </c>
      <c r="K141" s="20"/>
      <c r="L141" s="20">
        <v>13892.2</v>
      </c>
      <c r="M141" s="48">
        <v>15453.9</v>
      </c>
      <c r="N141" s="20"/>
      <c r="O141" s="20">
        <v>7389</v>
      </c>
      <c r="P141" s="48">
        <v>8610</v>
      </c>
      <c r="Q141" s="20"/>
      <c r="R141" s="20">
        <f t="shared" si="3"/>
        <v>27421.200000000001</v>
      </c>
      <c r="S141" s="30">
        <f t="shared" si="3"/>
        <v>30489.9</v>
      </c>
    </row>
    <row r="142" spans="1:20">
      <c r="A142" s="43">
        <v>43497</v>
      </c>
      <c r="B142" s="20"/>
      <c r="C142" s="20">
        <v>1504</v>
      </c>
      <c r="D142" s="48">
        <v>1646</v>
      </c>
      <c r="E142" s="20"/>
      <c r="F142" s="20">
        <v>1495</v>
      </c>
      <c r="G142" s="48">
        <v>1449</v>
      </c>
      <c r="H142" s="20"/>
      <c r="I142" s="20">
        <v>3089</v>
      </c>
      <c r="J142" s="48">
        <v>3319</v>
      </c>
      <c r="K142" s="20"/>
      <c r="L142" s="20">
        <v>13925</v>
      </c>
      <c r="M142" s="48">
        <v>15507.6</v>
      </c>
      <c r="N142" s="20"/>
      <c r="O142" s="20">
        <v>7246</v>
      </c>
      <c r="P142" s="48">
        <v>8542</v>
      </c>
      <c r="Q142" s="20"/>
      <c r="R142" s="20">
        <f t="shared" si="3"/>
        <v>27259</v>
      </c>
      <c r="S142" s="30">
        <f t="shared" si="3"/>
        <v>30463.599999999999</v>
      </c>
    </row>
    <row r="143" spans="1:20">
      <c r="A143" s="43">
        <v>43525</v>
      </c>
      <c r="B143" s="20"/>
      <c r="C143" s="20">
        <v>1502</v>
      </c>
      <c r="D143" s="48">
        <v>1661</v>
      </c>
      <c r="E143" s="20"/>
      <c r="F143" s="20">
        <v>1500</v>
      </c>
      <c r="G143" s="48">
        <v>1377</v>
      </c>
      <c r="H143" s="20"/>
      <c r="I143" s="20">
        <v>3094</v>
      </c>
      <c r="J143" s="48">
        <v>3320</v>
      </c>
      <c r="K143" s="20"/>
      <c r="L143" s="20">
        <v>13976.8</v>
      </c>
      <c r="M143" s="48">
        <v>15631.7</v>
      </c>
      <c r="N143" s="20"/>
      <c r="O143" s="20">
        <v>7288</v>
      </c>
      <c r="P143" s="48">
        <v>8616</v>
      </c>
      <c r="Q143" s="20"/>
      <c r="R143" s="20">
        <f t="shared" si="3"/>
        <v>27360.799999999999</v>
      </c>
      <c r="S143" s="30">
        <f t="shared" si="3"/>
        <v>30605.7</v>
      </c>
    </row>
    <row r="144" spans="1:20">
      <c r="A144" s="43">
        <v>43556</v>
      </c>
      <c r="B144" s="20"/>
      <c r="C144" s="20">
        <v>1492</v>
      </c>
      <c r="D144" s="48">
        <v>1621</v>
      </c>
      <c r="E144" s="20"/>
      <c r="F144" s="20">
        <v>1469</v>
      </c>
      <c r="G144" s="48">
        <v>1331</v>
      </c>
      <c r="H144" s="20"/>
      <c r="I144" s="20">
        <v>3094</v>
      </c>
      <c r="J144" s="48">
        <v>3316</v>
      </c>
      <c r="K144" s="20"/>
      <c r="L144" s="20">
        <v>13996.8</v>
      </c>
      <c r="M144" s="48">
        <v>15687.5</v>
      </c>
      <c r="N144" s="20"/>
      <c r="O144" s="20">
        <v>7214</v>
      </c>
      <c r="P144" s="48">
        <v>8565</v>
      </c>
      <c r="Q144" s="20"/>
      <c r="R144" s="20">
        <f t="shared" si="3"/>
        <v>27265.8</v>
      </c>
      <c r="S144" s="30">
        <f t="shared" si="3"/>
        <v>30520.5</v>
      </c>
    </row>
    <row r="145" spans="1:19">
      <c r="A145" s="43">
        <v>43586</v>
      </c>
      <c r="B145" s="20"/>
      <c r="C145" s="20">
        <v>1532</v>
      </c>
      <c r="D145" s="48">
        <v>1616</v>
      </c>
      <c r="E145" s="20"/>
      <c r="F145" s="20">
        <v>1582</v>
      </c>
      <c r="G145" s="48">
        <v>1466</v>
      </c>
      <c r="H145" s="20"/>
      <c r="I145" s="20">
        <v>3095</v>
      </c>
      <c r="J145" s="48">
        <v>3324</v>
      </c>
      <c r="K145" s="20"/>
      <c r="L145" s="20">
        <v>14057.2</v>
      </c>
      <c r="M145" s="48">
        <v>15757.7</v>
      </c>
      <c r="N145" s="20"/>
      <c r="O145" s="20">
        <v>7313</v>
      </c>
      <c r="P145" s="48">
        <v>8726</v>
      </c>
      <c r="Q145" s="20"/>
      <c r="R145" s="20">
        <f t="shared" si="3"/>
        <v>27579.200000000001</v>
      </c>
      <c r="S145" s="30">
        <f t="shared" si="3"/>
        <v>30889.7</v>
      </c>
    </row>
    <row r="146" spans="1:19">
      <c r="A146" s="43">
        <v>43617</v>
      </c>
      <c r="B146" s="20"/>
      <c r="C146" s="20">
        <v>1497</v>
      </c>
      <c r="D146" s="48">
        <v>1565</v>
      </c>
      <c r="E146" s="20"/>
      <c r="F146" s="20">
        <v>1664</v>
      </c>
      <c r="G146" s="48">
        <v>1539</v>
      </c>
      <c r="H146" s="20"/>
      <c r="I146" s="20">
        <v>3098</v>
      </c>
      <c r="J146" s="48">
        <v>3331</v>
      </c>
      <c r="K146" s="20"/>
      <c r="L146" s="20">
        <v>14112.3</v>
      </c>
      <c r="M146" s="48">
        <v>15837.2</v>
      </c>
      <c r="N146" s="20"/>
      <c r="O146" s="20">
        <v>7373</v>
      </c>
      <c r="P146" s="48">
        <v>8832</v>
      </c>
      <c r="Q146" s="20"/>
      <c r="R146" s="20">
        <f t="shared" si="3"/>
        <v>27744.3</v>
      </c>
      <c r="S146" s="30">
        <f t="shared" si="3"/>
        <v>31104.2</v>
      </c>
    </row>
    <row r="147" spans="1:19">
      <c r="A147" s="43">
        <v>43647</v>
      </c>
      <c r="B147" s="20"/>
      <c r="C147" s="20">
        <v>1603</v>
      </c>
      <c r="D147" s="48">
        <v>1668</v>
      </c>
      <c r="E147" s="20"/>
      <c r="F147" s="20">
        <v>1717</v>
      </c>
      <c r="G147" s="48">
        <v>1550</v>
      </c>
      <c r="H147" s="20"/>
      <c r="I147" s="20">
        <v>3101</v>
      </c>
      <c r="J147" s="48">
        <v>3339</v>
      </c>
      <c r="K147" s="20"/>
      <c r="L147" s="20">
        <v>14127.7</v>
      </c>
      <c r="M147" s="48">
        <v>15837.2</v>
      </c>
      <c r="N147" s="20"/>
      <c r="O147" s="20">
        <v>7504</v>
      </c>
      <c r="P147" s="48">
        <v>8921</v>
      </c>
      <c r="Q147" s="20"/>
      <c r="R147" s="20">
        <f t="shared" si="3"/>
        <v>28052.7</v>
      </c>
      <c r="S147" s="30">
        <f t="shared" si="3"/>
        <v>31315.200000000001</v>
      </c>
    </row>
    <row r="148" spans="1:19">
      <c r="A148" s="43">
        <v>43678</v>
      </c>
      <c r="B148" s="20"/>
      <c r="C148" s="20">
        <v>1650</v>
      </c>
      <c r="D148" s="48">
        <v>1724</v>
      </c>
      <c r="E148" s="20"/>
      <c r="F148" s="20">
        <v>1687</v>
      </c>
      <c r="G148" s="48">
        <v>1550</v>
      </c>
      <c r="H148" s="20"/>
      <c r="I148" s="20">
        <v>3093</v>
      </c>
      <c r="J148" s="48">
        <v>3348</v>
      </c>
      <c r="K148" s="20"/>
      <c r="L148" s="20">
        <v>14120.8</v>
      </c>
      <c r="M148" s="48">
        <v>15797.3</v>
      </c>
      <c r="N148" s="20"/>
      <c r="O148" s="20">
        <v>7411</v>
      </c>
      <c r="P148" s="48">
        <v>8827</v>
      </c>
      <c r="Q148" s="20"/>
      <c r="R148" s="20">
        <f t="shared" si="3"/>
        <v>27961.8</v>
      </c>
      <c r="S148" s="30">
        <f t="shared" si="3"/>
        <v>31246.3</v>
      </c>
    </row>
    <row r="149" spans="1:19">
      <c r="A149" s="43">
        <v>43709</v>
      </c>
      <c r="B149" s="20"/>
      <c r="C149" s="20">
        <v>1689</v>
      </c>
      <c r="D149" s="48">
        <v>1753</v>
      </c>
      <c r="E149" s="20"/>
      <c r="F149" s="20">
        <v>1747</v>
      </c>
      <c r="G149" s="48">
        <v>1615</v>
      </c>
      <c r="H149" s="20"/>
      <c r="I149" s="20">
        <v>3097</v>
      </c>
      <c r="J149" s="48">
        <v>3352</v>
      </c>
      <c r="K149" s="20"/>
      <c r="L149" s="20">
        <v>14111.8</v>
      </c>
      <c r="M149" s="48">
        <v>15763.5</v>
      </c>
      <c r="N149" s="20"/>
      <c r="O149" s="20">
        <v>7522</v>
      </c>
      <c r="P149" s="48">
        <v>8919</v>
      </c>
      <c r="Q149" s="20"/>
      <c r="R149" s="20">
        <f t="shared" si="3"/>
        <v>28166.799999999999</v>
      </c>
      <c r="S149" s="30">
        <f t="shared" si="3"/>
        <v>31402.5</v>
      </c>
    </row>
    <row r="150" spans="1:19">
      <c r="A150" s="43">
        <v>43739</v>
      </c>
      <c r="B150" s="20"/>
      <c r="C150" s="20">
        <v>1728</v>
      </c>
      <c r="D150" s="48">
        <v>1748</v>
      </c>
      <c r="E150" s="20"/>
      <c r="F150" s="20">
        <v>1818</v>
      </c>
      <c r="G150" s="48">
        <v>1643</v>
      </c>
      <c r="H150" s="20"/>
      <c r="I150" s="20">
        <v>3096</v>
      </c>
      <c r="J150" s="48">
        <v>3357</v>
      </c>
      <c r="K150" s="20"/>
      <c r="L150" s="20">
        <v>14087.4</v>
      </c>
      <c r="M150" s="48">
        <v>15748.9</v>
      </c>
      <c r="N150" s="20"/>
      <c r="O150" s="20">
        <v>7548</v>
      </c>
      <c r="P150" s="48">
        <v>8968</v>
      </c>
      <c r="Q150" s="20"/>
      <c r="R150" s="20">
        <f t="shared" si="3"/>
        <v>28277.4</v>
      </c>
      <c r="S150" s="30">
        <f t="shared" si="3"/>
        <v>31464.9</v>
      </c>
    </row>
    <row r="151" spans="1:19">
      <c r="A151" s="43">
        <v>43770</v>
      </c>
      <c r="B151" s="20"/>
      <c r="C151" s="20">
        <v>1716</v>
      </c>
      <c r="D151" s="48">
        <v>1779</v>
      </c>
      <c r="E151" s="20"/>
      <c r="F151" s="20">
        <v>1743</v>
      </c>
      <c r="G151" s="48">
        <v>1655</v>
      </c>
      <c r="H151" s="20"/>
      <c r="I151" s="20">
        <v>3093</v>
      </c>
      <c r="J151" s="48">
        <v>3363</v>
      </c>
      <c r="K151" s="20"/>
      <c r="L151" s="20">
        <v>14046.6</v>
      </c>
      <c r="M151" s="48">
        <v>15749.7</v>
      </c>
      <c r="N151" s="20"/>
      <c r="O151" s="20">
        <v>7610</v>
      </c>
      <c r="P151" s="48">
        <v>9101</v>
      </c>
      <c r="Q151" s="20"/>
      <c r="R151" s="20">
        <f t="shared" si="3"/>
        <v>28208.6</v>
      </c>
      <c r="S151" s="30">
        <f t="shared" si="3"/>
        <v>31647.7</v>
      </c>
    </row>
    <row r="152" spans="1:19">
      <c r="A152" s="43">
        <v>43800</v>
      </c>
      <c r="B152" s="20"/>
      <c r="C152" s="20">
        <v>1724</v>
      </c>
      <c r="D152" s="48">
        <v>1822</v>
      </c>
      <c r="E152" s="20"/>
      <c r="F152" s="20">
        <v>1690</v>
      </c>
      <c r="G152" s="48">
        <v>1690</v>
      </c>
      <c r="H152" s="20"/>
      <c r="I152" s="20">
        <v>3092</v>
      </c>
      <c r="J152" s="48">
        <v>3361</v>
      </c>
      <c r="K152" s="20"/>
      <c r="L152" s="20">
        <v>13968.2</v>
      </c>
      <c r="M152" s="48">
        <v>15718.6</v>
      </c>
      <c r="N152" s="20"/>
      <c r="O152" s="20">
        <v>7424</v>
      </c>
      <c r="P152" s="48">
        <v>8860</v>
      </c>
      <c r="Q152" s="20"/>
      <c r="R152" s="20">
        <f t="shared" si="3"/>
        <v>27898.2</v>
      </c>
      <c r="S152" s="30">
        <f t="shared" si="3"/>
        <v>31451.599999999999</v>
      </c>
    </row>
    <row r="153" spans="1:19">
      <c r="A153" s="43">
        <v>43831</v>
      </c>
      <c r="B153" s="20"/>
      <c r="C153" s="20">
        <v>1572</v>
      </c>
      <c r="D153" s="48">
        <v>1693</v>
      </c>
      <c r="E153" s="20"/>
      <c r="F153" s="20">
        <v>1487</v>
      </c>
      <c r="G153" s="48">
        <v>1445</v>
      </c>
      <c r="H153" s="20"/>
      <c r="I153" s="20">
        <v>3081</v>
      </c>
      <c r="J153" s="48">
        <v>3349</v>
      </c>
      <c r="K153" s="20"/>
      <c r="L153" s="20">
        <v>13892.4</v>
      </c>
      <c r="M153" s="48">
        <v>15645.9</v>
      </c>
      <c r="N153" s="20"/>
      <c r="O153" s="20">
        <v>7379</v>
      </c>
      <c r="P153" s="48">
        <v>8747</v>
      </c>
      <c r="Q153" s="20"/>
      <c r="R153" s="20">
        <f t="shared" si="3"/>
        <v>27411.4</v>
      </c>
      <c r="S153" s="30">
        <f t="shared" si="3"/>
        <v>30879.9</v>
      </c>
    </row>
    <row r="154" spans="1:19">
      <c r="A154" s="43">
        <v>43862</v>
      </c>
      <c r="B154" s="20"/>
      <c r="C154" s="20">
        <v>1493</v>
      </c>
      <c r="D154" s="48">
        <v>1653</v>
      </c>
      <c r="E154" s="20"/>
      <c r="F154" s="20">
        <v>1480</v>
      </c>
      <c r="G154" s="48">
        <v>1434</v>
      </c>
      <c r="H154" s="20"/>
      <c r="I154" s="20">
        <v>3081</v>
      </c>
      <c r="J154" s="48">
        <v>3352</v>
      </c>
      <c r="K154" s="20"/>
      <c r="L154" s="20">
        <v>13922.4</v>
      </c>
      <c r="M154" s="48">
        <v>15685.4</v>
      </c>
      <c r="N154" s="20"/>
      <c r="O154" s="20">
        <v>7206</v>
      </c>
      <c r="P154" s="48">
        <v>8641</v>
      </c>
      <c r="Q154" s="20"/>
      <c r="R154" s="20">
        <f t="shared" si="3"/>
        <v>27182.400000000001</v>
      </c>
      <c r="S154" s="30">
        <f t="shared" si="3"/>
        <v>30765.4</v>
      </c>
    </row>
    <row r="155" spans="1:19">
      <c r="A155" s="43">
        <v>43891</v>
      </c>
      <c r="B155" s="20"/>
      <c r="C155" s="20">
        <v>1492</v>
      </c>
      <c r="D155" s="48">
        <v>1668</v>
      </c>
      <c r="E155" s="20"/>
      <c r="F155" s="20">
        <v>1487</v>
      </c>
      <c r="G155" s="48">
        <v>1364</v>
      </c>
      <c r="H155" s="20"/>
      <c r="I155" s="20">
        <v>3086</v>
      </c>
      <c r="J155" s="48">
        <v>3356</v>
      </c>
      <c r="K155" s="20"/>
      <c r="L155" s="20">
        <v>13981.6</v>
      </c>
      <c r="M155" s="48">
        <v>15797.3</v>
      </c>
      <c r="N155" s="20"/>
      <c r="O155" s="20">
        <v>7246</v>
      </c>
      <c r="P155" s="48">
        <v>8712</v>
      </c>
      <c r="Q155" s="20"/>
      <c r="R155" s="20">
        <f t="shared" si="3"/>
        <v>27292.6</v>
      </c>
      <c r="S155" s="30">
        <f t="shared" si="3"/>
        <v>30897.3</v>
      </c>
    </row>
    <row r="156" spans="1:19">
      <c r="A156" s="43">
        <v>43922</v>
      </c>
      <c r="B156" s="20"/>
      <c r="C156" s="20">
        <v>1482</v>
      </c>
      <c r="D156" s="48">
        <v>1638</v>
      </c>
      <c r="E156" s="20"/>
      <c r="F156" s="20">
        <v>1458</v>
      </c>
      <c r="G156" s="48">
        <v>1321</v>
      </c>
      <c r="H156" s="20"/>
      <c r="I156" s="20">
        <v>3086</v>
      </c>
      <c r="J156" s="48">
        <v>3364</v>
      </c>
      <c r="K156" s="20"/>
      <c r="L156" s="20">
        <v>14000.9</v>
      </c>
      <c r="M156" s="48">
        <v>15852</v>
      </c>
      <c r="N156" s="20"/>
      <c r="O156" s="20">
        <v>7174</v>
      </c>
      <c r="P156" s="48">
        <v>8659</v>
      </c>
      <c r="Q156" s="20"/>
      <c r="R156" s="20">
        <f t="shared" si="3"/>
        <v>27200.9</v>
      </c>
      <c r="S156" s="30">
        <f t="shared" si="3"/>
        <v>30834</v>
      </c>
    </row>
    <row r="157" spans="1:19">
      <c r="A157" s="43">
        <v>43952</v>
      </c>
      <c r="B157" s="20"/>
      <c r="C157" s="20">
        <v>1523</v>
      </c>
      <c r="D157" s="48">
        <v>1623</v>
      </c>
      <c r="E157" s="20"/>
      <c r="F157" s="20">
        <v>1573</v>
      </c>
      <c r="G157" s="48">
        <v>1456</v>
      </c>
      <c r="H157" s="20"/>
      <c r="I157" s="20">
        <v>3087</v>
      </c>
      <c r="J157" s="48">
        <v>3371</v>
      </c>
      <c r="K157" s="20"/>
      <c r="L157" s="20">
        <v>14059.7</v>
      </c>
      <c r="M157" s="48">
        <v>15928.3</v>
      </c>
      <c r="N157" s="20"/>
      <c r="O157" s="20">
        <v>7272</v>
      </c>
      <c r="P157" s="48">
        <v>8816</v>
      </c>
      <c r="Q157" s="20"/>
      <c r="R157" s="20">
        <f t="shared" si="3"/>
        <v>27514.7</v>
      </c>
      <c r="S157" s="30">
        <f t="shared" si="3"/>
        <v>31194.3</v>
      </c>
    </row>
    <row r="158" spans="1:19">
      <c r="A158" s="43">
        <v>43983</v>
      </c>
      <c r="B158" s="20"/>
      <c r="C158" s="20">
        <v>1481</v>
      </c>
      <c r="D158" s="48">
        <v>1573</v>
      </c>
      <c r="E158" s="20"/>
      <c r="F158" s="20">
        <v>1650</v>
      </c>
      <c r="G158" s="48">
        <v>1539</v>
      </c>
      <c r="H158" s="20"/>
      <c r="I158" s="20">
        <v>3089</v>
      </c>
      <c r="J158" s="48">
        <v>3375</v>
      </c>
      <c r="K158" s="20"/>
      <c r="L158" s="20">
        <v>14115.3</v>
      </c>
      <c r="M158" s="48">
        <v>16012.5</v>
      </c>
      <c r="N158" s="20"/>
      <c r="O158" s="20">
        <v>7334</v>
      </c>
      <c r="P158" s="48">
        <v>8921</v>
      </c>
      <c r="Q158" s="20"/>
      <c r="R158" s="20">
        <f t="shared" si="3"/>
        <v>27669.3</v>
      </c>
      <c r="S158" s="30">
        <f t="shared" si="3"/>
        <v>31420.5</v>
      </c>
    </row>
    <row r="159" spans="1:19">
      <c r="A159" s="43">
        <v>44013</v>
      </c>
      <c r="B159" s="20"/>
      <c r="C159" s="20">
        <v>1598</v>
      </c>
      <c r="D159" s="48">
        <v>1677</v>
      </c>
      <c r="E159" s="20"/>
      <c r="F159" s="20">
        <v>1717</v>
      </c>
      <c r="G159" s="48">
        <v>1550</v>
      </c>
      <c r="H159" s="20"/>
      <c r="I159" s="20">
        <v>3091</v>
      </c>
      <c r="J159" s="48">
        <v>3379</v>
      </c>
      <c r="K159" s="20"/>
      <c r="L159" s="20">
        <v>14130</v>
      </c>
      <c r="M159" s="48">
        <v>16015.8</v>
      </c>
      <c r="N159" s="20"/>
      <c r="O159" s="20">
        <v>7464</v>
      </c>
      <c r="P159" s="48">
        <v>9006</v>
      </c>
      <c r="Q159" s="20"/>
      <c r="R159" s="20">
        <f t="shared" ref="R159:R218" si="4">C159+F159+I159+L159+O159</f>
        <v>28000</v>
      </c>
      <c r="S159" s="30">
        <f t="shared" ref="S159:S222" si="5">D159+G159+J159+M159+P159</f>
        <v>31627.8</v>
      </c>
    </row>
    <row r="160" spans="1:19">
      <c r="A160" s="43">
        <v>44044</v>
      </c>
      <c r="B160" s="20"/>
      <c r="C160" s="20">
        <v>1650</v>
      </c>
      <c r="D160" s="48">
        <v>1738</v>
      </c>
      <c r="E160" s="20"/>
      <c r="F160" s="20">
        <v>1687</v>
      </c>
      <c r="G160" s="48">
        <v>1550</v>
      </c>
      <c r="H160" s="20"/>
      <c r="I160" s="20">
        <v>3085</v>
      </c>
      <c r="J160" s="48">
        <v>3384</v>
      </c>
      <c r="K160" s="20"/>
      <c r="L160" s="20">
        <v>14129.1</v>
      </c>
      <c r="M160" s="48">
        <v>15970.1</v>
      </c>
      <c r="N160" s="20"/>
      <c r="O160" s="20">
        <v>7376</v>
      </c>
      <c r="P160" s="48">
        <v>8911</v>
      </c>
      <c r="Q160" s="20"/>
      <c r="R160" s="20">
        <f t="shared" si="4"/>
        <v>27927.1</v>
      </c>
      <c r="S160" s="30">
        <f t="shared" si="5"/>
        <v>31553.1</v>
      </c>
    </row>
    <row r="161" spans="1:19">
      <c r="A161" s="43">
        <v>44075</v>
      </c>
      <c r="B161" s="20"/>
      <c r="C161" s="20">
        <v>1689</v>
      </c>
      <c r="D161" s="48">
        <v>1767</v>
      </c>
      <c r="E161" s="20"/>
      <c r="F161" s="20">
        <v>1747</v>
      </c>
      <c r="G161" s="48">
        <v>1615</v>
      </c>
      <c r="H161" s="20"/>
      <c r="I161" s="20">
        <v>3088</v>
      </c>
      <c r="J161" s="48">
        <v>3385</v>
      </c>
      <c r="K161" s="20"/>
      <c r="L161" s="20">
        <v>14133</v>
      </c>
      <c r="M161" s="48">
        <v>15951.8</v>
      </c>
      <c r="N161" s="20"/>
      <c r="O161" s="20">
        <v>7491</v>
      </c>
      <c r="P161" s="48">
        <v>8999</v>
      </c>
      <c r="Q161" s="20"/>
      <c r="R161" s="20">
        <f t="shared" si="4"/>
        <v>28148</v>
      </c>
      <c r="S161" s="30">
        <f t="shared" si="5"/>
        <v>31717.8</v>
      </c>
    </row>
    <row r="162" spans="1:19">
      <c r="A162" s="43">
        <v>44105</v>
      </c>
      <c r="B162" s="20"/>
      <c r="C162" s="20">
        <v>1728</v>
      </c>
      <c r="D162" s="48">
        <v>1760</v>
      </c>
      <c r="E162" s="20"/>
      <c r="F162" s="20">
        <v>1818</v>
      </c>
      <c r="G162" s="48">
        <v>1643</v>
      </c>
      <c r="H162" s="20"/>
      <c r="I162" s="20">
        <v>3087</v>
      </c>
      <c r="J162" s="48">
        <v>3381</v>
      </c>
      <c r="K162" s="20"/>
      <c r="L162" s="20">
        <v>14120.7</v>
      </c>
      <c r="M162" s="48">
        <v>15945.4</v>
      </c>
      <c r="N162" s="20"/>
      <c r="O162" s="20">
        <v>7536</v>
      </c>
      <c r="P162" s="48">
        <v>9062</v>
      </c>
      <c r="Q162" s="20"/>
      <c r="R162" s="20">
        <f t="shared" si="4"/>
        <v>28289.7</v>
      </c>
      <c r="S162" s="30">
        <f t="shared" si="5"/>
        <v>31791.4</v>
      </c>
    </row>
    <row r="163" spans="1:19">
      <c r="A163" s="43">
        <v>44136</v>
      </c>
      <c r="B163" s="20"/>
      <c r="C163" s="20">
        <v>1716</v>
      </c>
      <c r="D163" s="48">
        <v>1790</v>
      </c>
      <c r="E163" s="20"/>
      <c r="F163" s="20">
        <v>1743</v>
      </c>
      <c r="G163" s="48">
        <v>1655</v>
      </c>
      <c r="H163" s="20"/>
      <c r="I163" s="20">
        <v>3085</v>
      </c>
      <c r="J163" s="48">
        <v>3383</v>
      </c>
      <c r="K163" s="20"/>
      <c r="L163" s="20">
        <v>14076.7</v>
      </c>
      <c r="M163" s="48">
        <v>15953.2</v>
      </c>
      <c r="N163" s="20"/>
      <c r="O163" s="20">
        <v>7601</v>
      </c>
      <c r="P163" s="48">
        <v>9196</v>
      </c>
      <c r="Q163" s="20"/>
      <c r="R163" s="20">
        <f t="shared" si="4"/>
        <v>28221.7</v>
      </c>
      <c r="S163" s="30">
        <f t="shared" si="5"/>
        <v>31977.200000000001</v>
      </c>
    </row>
    <row r="164" spans="1:19">
      <c r="A164" s="43">
        <v>44166</v>
      </c>
      <c r="B164" s="20"/>
      <c r="C164" s="20">
        <v>1724</v>
      </c>
      <c r="D164" s="48">
        <v>1833</v>
      </c>
      <c r="E164" s="20"/>
      <c r="F164" s="20">
        <v>1690</v>
      </c>
      <c r="G164" s="48">
        <v>1674</v>
      </c>
      <c r="H164" s="20"/>
      <c r="I164" s="20">
        <v>3084</v>
      </c>
      <c r="J164" s="48">
        <v>3382</v>
      </c>
      <c r="K164" s="20"/>
      <c r="L164" s="20">
        <v>13996.2</v>
      </c>
      <c r="M164" s="48">
        <v>15929.3</v>
      </c>
      <c r="N164" s="20"/>
      <c r="O164" s="20">
        <v>7416</v>
      </c>
      <c r="P164" s="48">
        <v>8946</v>
      </c>
      <c r="Q164" s="20"/>
      <c r="R164" s="20">
        <f t="shared" si="4"/>
        <v>27910.2</v>
      </c>
      <c r="S164" s="30">
        <f t="shared" si="5"/>
        <v>31764.3</v>
      </c>
    </row>
    <row r="165" spans="1:19">
      <c r="A165" s="43">
        <v>44197</v>
      </c>
      <c r="B165" s="20"/>
      <c r="C165" s="20">
        <v>1572</v>
      </c>
      <c r="D165" s="48">
        <v>1702</v>
      </c>
      <c r="E165" s="20"/>
      <c r="F165" s="20">
        <v>1487</v>
      </c>
      <c r="G165" s="48">
        <v>1445</v>
      </c>
      <c r="H165" s="20"/>
      <c r="I165" s="20">
        <v>3075</v>
      </c>
      <c r="J165" s="48">
        <v>3379</v>
      </c>
      <c r="K165" s="20"/>
      <c r="L165" s="20">
        <v>13909.6</v>
      </c>
      <c r="M165" s="48">
        <v>15869.1</v>
      </c>
      <c r="N165" s="20"/>
      <c r="O165" s="20">
        <v>7370</v>
      </c>
      <c r="P165" s="48">
        <v>8826</v>
      </c>
      <c r="Q165" s="20"/>
      <c r="R165" s="20">
        <f t="shared" si="4"/>
        <v>27413.599999999999</v>
      </c>
      <c r="S165" s="30">
        <f t="shared" si="5"/>
        <v>31221.1</v>
      </c>
    </row>
    <row r="166" spans="1:19">
      <c r="A166" s="43">
        <v>44228</v>
      </c>
      <c r="B166" s="20"/>
      <c r="C166" s="20">
        <v>1504</v>
      </c>
      <c r="D166" s="48">
        <v>1671</v>
      </c>
      <c r="E166" s="20"/>
      <c r="F166" s="20">
        <v>1495</v>
      </c>
      <c r="G166" s="48">
        <v>1449</v>
      </c>
      <c r="H166" s="20"/>
      <c r="I166" s="20">
        <v>3087</v>
      </c>
      <c r="J166" s="48">
        <v>3396</v>
      </c>
      <c r="K166" s="20"/>
      <c r="L166" s="20">
        <v>13931.1</v>
      </c>
      <c r="M166" s="48">
        <v>15907.2</v>
      </c>
      <c r="N166" s="20"/>
      <c r="O166" s="20">
        <v>7228</v>
      </c>
      <c r="P166" s="48">
        <v>8749</v>
      </c>
      <c r="Q166" s="20"/>
      <c r="R166" s="20">
        <f t="shared" si="4"/>
        <v>27245.1</v>
      </c>
      <c r="S166" s="30">
        <f t="shared" si="5"/>
        <v>31172.2</v>
      </c>
    </row>
    <row r="167" spans="1:19">
      <c r="A167" s="43">
        <v>44256</v>
      </c>
      <c r="B167" s="20"/>
      <c r="C167" s="20">
        <v>1502</v>
      </c>
      <c r="D167" s="48">
        <v>1685</v>
      </c>
      <c r="E167" s="20"/>
      <c r="F167" s="20">
        <v>1500</v>
      </c>
      <c r="G167" s="48">
        <v>1377</v>
      </c>
      <c r="H167" s="20"/>
      <c r="I167" s="20">
        <v>3094</v>
      </c>
      <c r="J167" s="48">
        <v>3398</v>
      </c>
      <c r="K167" s="20"/>
      <c r="L167" s="20">
        <v>13989.1</v>
      </c>
      <c r="M167" s="48">
        <v>16017.9</v>
      </c>
      <c r="N167" s="20"/>
      <c r="O167" s="20">
        <v>7270</v>
      </c>
      <c r="P167" s="48">
        <v>8814</v>
      </c>
      <c r="Q167" s="20"/>
      <c r="R167" s="20">
        <f t="shared" si="4"/>
        <v>27355.1</v>
      </c>
      <c r="S167" s="30">
        <f t="shared" si="5"/>
        <v>31291.9</v>
      </c>
    </row>
    <row r="168" spans="1:19">
      <c r="A168" s="43">
        <v>44287</v>
      </c>
      <c r="B168" s="20"/>
      <c r="C168" s="20">
        <v>1492</v>
      </c>
      <c r="D168" s="48">
        <v>1645</v>
      </c>
      <c r="E168" s="20"/>
      <c r="F168" s="20">
        <v>1469</v>
      </c>
      <c r="G168" s="48">
        <v>1331</v>
      </c>
      <c r="H168" s="20"/>
      <c r="I168" s="20">
        <v>3094</v>
      </c>
      <c r="J168" s="48">
        <v>3401</v>
      </c>
      <c r="K168" s="20"/>
      <c r="L168" s="20">
        <v>13997.7</v>
      </c>
      <c r="M168" s="48">
        <v>16077.5</v>
      </c>
      <c r="N168" s="20"/>
      <c r="O168" s="20">
        <v>7196</v>
      </c>
      <c r="P168" s="48">
        <v>8755</v>
      </c>
      <c r="Q168" s="20"/>
      <c r="R168" s="20">
        <f t="shared" si="4"/>
        <v>27248.7</v>
      </c>
      <c r="S168" s="30">
        <f t="shared" si="5"/>
        <v>31209.5</v>
      </c>
    </row>
    <row r="169" spans="1:19">
      <c r="A169" s="43">
        <v>44317</v>
      </c>
      <c r="B169" s="20"/>
      <c r="C169" s="20">
        <v>1532</v>
      </c>
      <c r="D169" s="48">
        <v>1639</v>
      </c>
      <c r="E169" s="20"/>
      <c r="F169" s="20">
        <v>1582</v>
      </c>
      <c r="G169" s="48">
        <v>1466</v>
      </c>
      <c r="H169" s="20"/>
      <c r="I169" s="20">
        <v>3095</v>
      </c>
      <c r="J169" s="48">
        <v>3406</v>
      </c>
      <c r="K169" s="20"/>
      <c r="L169" s="20">
        <v>14048.1</v>
      </c>
      <c r="M169" s="48">
        <v>16143.8</v>
      </c>
      <c r="N169" s="20"/>
      <c r="O169" s="20">
        <v>7295</v>
      </c>
      <c r="P169" s="48">
        <v>8909</v>
      </c>
      <c r="Q169" s="20"/>
      <c r="R169" s="20">
        <f t="shared" si="4"/>
        <v>27552.1</v>
      </c>
      <c r="S169" s="30">
        <f t="shared" si="5"/>
        <v>31563.8</v>
      </c>
    </row>
    <row r="170" spans="1:19">
      <c r="A170" s="43">
        <v>44348</v>
      </c>
      <c r="B170" s="20"/>
      <c r="C170" s="20">
        <v>1497</v>
      </c>
      <c r="D170" s="48">
        <v>1586</v>
      </c>
      <c r="E170" s="20"/>
      <c r="F170" s="20">
        <v>1650</v>
      </c>
      <c r="G170" s="48">
        <v>1539</v>
      </c>
      <c r="H170" s="20"/>
      <c r="I170" s="20">
        <v>3098</v>
      </c>
      <c r="J170" s="48">
        <v>3408</v>
      </c>
      <c r="K170" s="20"/>
      <c r="L170" s="20">
        <v>14090.2</v>
      </c>
      <c r="M170" s="48">
        <v>16227.9</v>
      </c>
      <c r="N170" s="20"/>
      <c r="O170" s="20">
        <v>7355</v>
      </c>
      <c r="P170" s="48">
        <v>9010</v>
      </c>
      <c r="Q170" s="20"/>
      <c r="R170" s="20">
        <f t="shared" si="4"/>
        <v>27690.2</v>
      </c>
      <c r="S170" s="30">
        <f t="shared" si="5"/>
        <v>31770.9</v>
      </c>
    </row>
    <row r="171" spans="1:19">
      <c r="A171" s="43">
        <v>44378</v>
      </c>
      <c r="B171" s="20"/>
      <c r="C171" s="20">
        <v>1603</v>
      </c>
      <c r="D171" s="48">
        <v>1689</v>
      </c>
      <c r="E171" s="20"/>
      <c r="F171" s="20">
        <v>1717</v>
      </c>
      <c r="G171" s="48">
        <v>1550</v>
      </c>
      <c r="H171" s="20"/>
      <c r="I171" s="20">
        <v>3101</v>
      </c>
      <c r="J171" s="48">
        <v>3407</v>
      </c>
      <c r="K171" s="20"/>
      <c r="L171" s="20">
        <v>14087</v>
      </c>
      <c r="M171" s="48">
        <v>16218.4</v>
      </c>
      <c r="N171" s="20"/>
      <c r="O171" s="20">
        <v>7486</v>
      </c>
      <c r="P171" s="48">
        <v>9095</v>
      </c>
      <c r="Q171" s="20"/>
      <c r="R171" s="20">
        <f t="shared" si="4"/>
        <v>27994</v>
      </c>
      <c r="S171" s="30">
        <f t="shared" si="5"/>
        <v>31959.4</v>
      </c>
    </row>
    <row r="172" spans="1:19">
      <c r="A172" s="43">
        <v>44409</v>
      </c>
      <c r="B172" s="20"/>
      <c r="C172" s="20">
        <v>1650</v>
      </c>
      <c r="D172" s="48">
        <v>1745</v>
      </c>
      <c r="E172" s="20"/>
      <c r="F172" s="20">
        <v>1687</v>
      </c>
      <c r="G172" s="48">
        <v>1550</v>
      </c>
      <c r="H172" s="20"/>
      <c r="I172" s="20">
        <v>3093</v>
      </c>
      <c r="J172" s="48">
        <v>3410</v>
      </c>
      <c r="K172" s="20"/>
      <c r="L172" s="20">
        <v>14077.6</v>
      </c>
      <c r="M172" s="48">
        <v>16169.9</v>
      </c>
      <c r="N172" s="20"/>
      <c r="O172" s="20">
        <v>7394</v>
      </c>
      <c r="P172" s="48">
        <v>8994</v>
      </c>
      <c r="Q172" s="20"/>
      <c r="R172" s="20">
        <f t="shared" si="4"/>
        <v>27901.599999999999</v>
      </c>
      <c r="S172" s="30">
        <f t="shared" si="5"/>
        <v>31868.9</v>
      </c>
    </row>
    <row r="173" spans="1:19">
      <c r="A173" s="43">
        <v>44440</v>
      </c>
      <c r="B173" s="20"/>
      <c r="C173" s="20">
        <v>1689</v>
      </c>
      <c r="D173" s="48">
        <v>1774</v>
      </c>
      <c r="E173" s="20"/>
      <c r="F173" s="20">
        <v>1747</v>
      </c>
      <c r="G173" s="48">
        <v>1615</v>
      </c>
      <c r="H173" s="20"/>
      <c r="I173" s="20">
        <v>3097</v>
      </c>
      <c r="J173" s="48">
        <v>3412</v>
      </c>
      <c r="K173" s="20"/>
      <c r="L173" s="20">
        <v>14075.8</v>
      </c>
      <c r="M173" s="48">
        <v>16144</v>
      </c>
      <c r="N173" s="20"/>
      <c r="O173" s="20">
        <v>7506</v>
      </c>
      <c r="P173" s="48">
        <v>9083</v>
      </c>
      <c r="Q173" s="20"/>
      <c r="R173" s="20">
        <f t="shared" si="4"/>
        <v>28114.799999999999</v>
      </c>
      <c r="S173" s="30">
        <f t="shared" si="5"/>
        <v>32028</v>
      </c>
    </row>
    <row r="174" spans="1:19">
      <c r="A174" s="43">
        <v>44470</v>
      </c>
      <c r="B174" s="20"/>
      <c r="C174" s="20">
        <v>1728</v>
      </c>
      <c r="D174" s="48">
        <v>1768</v>
      </c>
      <c r="E174" s="20"/>
      <c r="F174" s="20">
        <v>1818</v>
      </c>
      <c r="G174" s="48">
        <v>1643</v>
      </c>
      <c r="H174" s="20"/>
      <c r="I174" s="20">
        <v>3096</v>
      </c>
      <c r="J174" s="48">
        <v>3415</v>
      </c>
      <c r="K174" s="20"/>
      <c r="L174" s="20">
        <v>14066.8</v>
      </c>
      <c r="M174" s="48">
        <v>16139</v>
      </c>
      <c r="N174" s="20"/>
      <c r="O174" s="20">
        <v>7532</v>
      </c>
      <c r="P174" s="48">
        <v>9131</v>
      </c>
      <c r="Q174" s="20"/>
      <c r="R174" s="20">
        <f t="shared" si="4"/>
        <v>28240.799999999999</v>
      </c>
      <c r="S174" s="30">
        <f t="shared" si="5"/>
        <v>32096</v>
      </c>
    </row>
    <row r="175" spans="1:19">
      <c r="A175" s="43">
        <v>44501</v>
      </c>
      <c r="B175" s="20"/>
      <c r="C175" s="20">
        <v>1716</v>
      </c>
      <c r="D175" s="48">
        <v>1800</v>
      </c>
      <c r="E175" s="20"/>
      <c r="F175" s="20">
        <v>1743</v>
      </c>
      <c r="G175" s="48">
        <v>1655</v>
      </c>
      <c r="H175" s="20"/>
      <c r="I175" s="20">
        <v>3093</v>
      </c>
      <c r="J175" s="48">
        <v>3422</v>
      </c>
      <c r="K175" s="20"/>
      <c r="L175" s="20">
        <v>14019.7</v>
      </c>
      <c r="M175" s="48">
        <v>16142.5</v>
      </c>
      <c r="N175" s="20"/>
      <c r="O175" s="20">
        <v>7594</v>
      </c>
      <c r="P175" s="48">
        <v>9266</v>
      </c>
      <c r="Q175" s="20"/>
      <c r="R175" s="20">
        <f t="shared" si="4"/>
        <v>28165.7</v>
      </c>
      <c r="S175" s="30">
        <f t="shared" si="5"/>
        <v>32285.5</v>
      </c>
    </row>
    <row r="176" spans="1:19">
      <c r="A176" s="43">
        <v>44531</v>
      </c>
      <c r="B176" s="20"/>
      <c r="C176" s="20">
        <v>1724</v>
      </c>
      <c r="D176" s="48">
        <v>1844</v>
      </c>
      <c r="E176" s="20"/>
      <c r="F176" s="20">
        <v>1690</v>
      </c>
      <c r="G176" s="48">
        <v>1674</v>
      </c>
      <c r="H176" s="20"/>
      <c r="I176" s="20">
        <v>3092</v>
      </c>
      <c r="J176" s="48">
        <v>3421</v>
      </c>
      <c r="K176" s="20"/>
      <c r="L176" s="20">
        <v>13940</v>
      </c>
      <c r="M176" s="48">
        <v>16117.7</v>
      </c>
      <c r="N176" s="20"/>
      <c r="O176" s="20">
        <v>7409</v>
      </c>
      <c r="P176" s="48">
        <v>9022</v>
      </c>
      <c r="Q176" s="20"/>
      <c r="R176" s="20">
        <f t="shared" si="4"/>
        <v>27855</v>
      </c>
      <c r="S176" s="30">
        <f t="shared" si="5"/>
        <v>32078.7</v>
      </c>
    </row>
    <row r="177" spans="1:19">
      <c r="A177" s="43">
        <v>44562</v>
      </c>
      <c r="B177" s="20"/>
      <c r="C177" s="20">
        <v>1572</v>
      </c>
      <c r="D177" s="48">
        <v>1715</v>
      </c>
      <c r="E177" s="20"/>
      <c r="F177" s="20">
        <v>1487</v>
      </c>
      <c r="G177" s="48">
        <v>1445</v>
      </c>
      <c r="H177" s="20"/>
      <c r="I177" s="20">
        <v>3081</v>
      </c>
      <c r="J177" s="48">
        <v>3414</v>
      </c>
      <c r="K177" s="20"/>
      <c r="L177" s="20">
        <v>13848.5</v>
      </c>
      <c r="M177" s="48">
        <v>16056.9</v>
      </c>
      <c r="N177" s="20"/>
      <c r="O177" s="20">
        <v>7363</v>
      </c>
      <c r="P177" s="48">
        <v>8911</v>
      </c>
      <c r="Q177" s="20"/>
      <c r="R177" s="20">
        <f t="shared" si="4"/>
        <v>27351.5</v>
      </c>
      <c r="S177" s="30">
        <f t="shared" si="5"/>
        <v>31541.9</v>
      </c>
    </row>
    <row r="178" spans="1:19">
      <c r="A178" s="43">
        <v>44593</v>
      </c>
      <c r="B178" s="20"/>
      <c r="C178" s="20">
        <v>1504</v>
      </c>
      <c r="D178" s="48">
        <v>1686</v>
      </c>
      <c r="E178" s="20"/>
      <c r="F178" s="20">
        <v>1495</v>
      </c>
      <c r="G178" s="48">
        <v>1449</v>
      </c>
      <c r="H178" s="20"/>
      <c r="I178" s="20">
        <v>3089</v>
      </c>
      <c r="J178" s="48">
        <v>3427</v>
      </c>
      <c r="K178" s="20"/>
      <c r="L178" s="20">
        <v>13867.1</v>
      </c>
      <c r="M178" s="48">
        <v>16088.5</v>
      </c>
      <c r="N178" s="20"/>
      <c r="O178" s="20">
        <v>7220</v>
      </c>
      <c r="P178" s="48">
        <v>8842</v>
      </c>
      <c r="Q178" s="20"/>
      <c r="R178" s="20">
        <f t="shared" si="4"/>
        <v>27175.1</v>
      </c>
      <c r="S178" s="30">
        <f t="shared" si="5"/>
        <v>31492.5</v>
      </c>
    </row>
    <row r="179" spans="1:19">
      <c r="A179" s="43">
        <v>44621</v>
      </c>
      <c r="B179" s="20"/>
      <c r="C179" s="20">
        <v>1502</v>
      </c>
      <c r="D179" s="48">
        <v>1702</v>
      </c>
      <c r="E179" s="20"/>
      <c r="F179" s="20">
        <v>1500</v>
      </c>
      <c r="G179" s="48">
        <v>1377</v>
      </c>
      <c r="H179" s="20"/>
      <c r="I179" s="20">
        <v>3094</v>
      </c>
      <c r="J179" s="48">
        <v>3430</v>
      </c>
      <c r="K179" s="20"/>
      <c r="L179" s="20">
        <v>13921.6</v>
      </c>
      <c r="M179" s="48">
        <v>16208.1</v>
      </c>
      <c r="N179" s="20"/>
      <c r="O179" s="20">
        <v>7263</v>
      </c>
      <c r="P179" s="48">
        <v>8916</v>
      </c>
      <c r="Q179" s="20"/>
      <c r="R179" s="20">
        <f t="shared" si="4"/>
        <v>27280.6</v>
      </c>
      <c r="S179" s="30">
        <f t="shared" si="5"/>
        <v>31633.1</v>
      </c>
    </row>
    <row r="180" spans="1:19">
      <c r="A180" s="43">
        <v>44652</v>
      </c>
      <c r="B180" s="20"/>
      <c r="C180" s="20">
        <v>1492</v>
      </c>
      <c r="D180" s="48">
        <v>1662</v>
      </c>
      <c r="E180" s="20"/>
      <c r="F180" s="20">
        <v>1469</v>
      </c>
      <c r="G180" s="48">
        <v>1331</v>
      </c>
      <c r="H180" s="20"/>
      <c r="I180" s="20">
        <v>3094</v>
      </c>
      <c r="J180" s="48">
        <v>3433</v>
      </c>
      <c r="K180" s="20"/>
      <c r="L180" s="20">
        <v>13930.2</v>
      </c>
      <c r="M180" s="48">
        <v>16273.5</v>
      </c>
      <c r="N180" s="20"/>
      <c r="O180" s="20">
        <v>7189</v>
      </c>
      <c r="P180" s="48">
        <v>8864</v>
      </c>
      <c r="Q180" s="20"/>
      <c r="R180" s="20">
        <f t="shared" si="4"/>
        <v>27174.2</v>
      </c>
      <c r="S180" s="30">
        <f t="shared" si="5"/>
        <v>31563.5</v>
      </c>
    </row>
    <row r="181" spans="1:19">
      <c r="A181" s="43">
        <v>44682</v>
      </c>
      <c r="B181" s="20"/>
      <c r="C181" s="20">
        <v>1532</v>
      </c>
      <c r="D181" s="48">
        <v>1656</v>
      </c>
      <c r="E181" s="20"/>
      <c r="F181" s="20">
        <v>1582</v>
      </c>
      <c r="G181" s="48">
        <v>1466</v>
      </c>
      <c r="H181" s="20"/>
      <c r="I181" s="20">
        <v>3095</v>
      </c>
      <c r="J181" s="48">
        <v>3440</v>
      </c>
      <c r="K181" s="20"/>
      <c r="L181" s="20">
        <v>13979.7</v>
      </c>
      <c r="M181" s="48">
        <v>16350.4</v>
      </c>
      <c r="N181" s="20"/>
      <c r="O181" s="20">
        <v>7288</v>
      </c>
      <c r="P181" s="48">
        <v>9025</v>
      </c>
      <c r="Q181" s="20"/>
      <c r="R181" s="20">
        <f t="shared" si="4"/>
        <v>27476.7</v>
      </c>
      <c r="S181" s="30">
        <f t="shared" si="5"/>
        <v>31937.4</v>
      </c>
    </row>
    <row r="182" spans="1:19">
      <c r="A182" s="43">
        <v>44713</v>
      </c>
      <c r="B182" s="20"/>
      <c r="C182" s="20">
        <v>1497</v>
      </c>
      <c r="D182" s="48">
        <v>1601</v>
      </c>
      <c r="E182" s="20"/>
      <c r="F182" s="20">
        <v>1650</v>
      </c>
      <c r="G182" s="48">
        <v>1539</v>
      </c>
      <c r="H182" s="20"/>
      <c r="I182" s="20">
        <v>3098</v>
      </c>
      <c r="J182" s="48">
        <v>3444</v>
      </c>
      <c r="K182" s="20"/>
      <c r="L182" s="20">
        <v>14018.5</v>
      </c>
      <c r="M182" s="48">
        <v>16442.900000000001</v>
      </c>
      <c r="N182" s="20"/>
      <c r="O182" s="20">
        <v>7348</v>
      </c>
      <c r="P182" s="48">
        <v>9130</v>
      </c>
      <c r="Q182" s="20"/>
      <c r="R182" s="20">
        <f t="shared" si="4"/>
        <v>27611.5</v>
      </c>
      <c r="S182" s="30">
        <f t="shared" si="5"/>
        <v>32156.9</v>
      </c>
    </row>
    <row r="183" spans="1:19">
      <c r="A183" s="43">
        <v>44743</v>
      </c>
      <c r="B183" s="20"/>
      <c r="C183" s="20">
        <v>1603</v>
      </c>
      <c r="D183" s="48">
        <v>1703</v>
      </c>
      <c r="E183" s="20"/>
      <c r="F183" s="20">
        <v>1717</v>
      </c>
      <c r="G183" s="48">
        <v>1550</v>
      </c>
      <c r="H183" s="20"/>
      <c r="I183" s="20">
        <v>3101</v>
      </c>
      <c r="J183" s="48">
        <v>3448</v>
      </c>
      <c r="K183" s="20"/>
      <c r="L183" s="20">
        <v>14024.9</v>
      </c>
      <c r="M183" s="48">
        <v>16439</v>
      </c>
      <c r="N183" s="20"/>
      <c r="O183" s="20">
        <v>7479</v>
      </c>
      <c r="P183" s="48">
        <v>9216</v>
      </c>
      <c r="Q183" s="20"/>
      <c r="R183" s="20">
        <f t="shared" si="4"/>
        <v>27924.9</v>
      </c>
      <c r="S183" s="30">
        <f t="shared" si="5"/>
        <v>32356</v>
      </c>
    </row>
    <row r="184" spans="1:19">
      <c r="A184" s="43">
        <v>44774</v>
      </c>
      <c r="B184" s="20"/>
      <c r="C184" s="20">
        <v>1650</v>
      </c>
      <c r="D184" s="48">
        <v>1759</v>
      </c>
      <c r="E184" s="20"/>
      <c r="F184" s="20">
        <v>1687</v>
      </c>
      <c r="G184" s="48">
        <v>1550</v>
      </c>
      <c r="H184" s="20"/>
      <c r="I184" s="20">
        <v>3093</v>
      </c>
      <c r="J184" s="48">
        <v>3455</v>
      </c>
      <c r="K184" s="20"/>
      <c r="L184" s="20">
        <v>14008.6</v>
      </c>
      <c r="M184" s="48">
        <v>16378.9</v>
      </c>
      <c r="N184" s="20"/>
      <c r="O184" s="20">
        <v>7387</v>
      </c>
      <c r="P184" s="48">
        <v>9109</v>
      </c>
      <c r="Q184" s="20"/>
      <c r="R184" s="20">
        <f t="shared" si="4"/>
        <v>27825.599999999999</v>
      </c>
      <c r="S184" s="30">
        <f t="shared" si="5"/>
        <v>32251.9</v>
      </c>
    </row>
    <row r="185" spans="1:19">
      <c r="A185" s="43">
        <v>44805</v>
      </c>
      <c r="B185" s="20"/>
      <c r="C185" s="20">
        <v>1689</v>
      </c>
      <c r="D185" s="48">
        <v>1787</v>
      </c>
      <c r="E185" s="20"/>
      <c r="F185" s="20">
        <v>1747</v>
      </c>
      <c r="G185" s="48">
        <v>1615</v>
      </c>
      <c r="H185" s="20"/>
      <c r="I185" s="20">
        <v>3097</v>
      </c>
      <c r="J185" s="48">
        <v>3457</v>
      </c>
      <c r="K185" s="20"/>
      <c r="L185" s="20">
        <v>14005.9</v>
      </c>
      <c r="M185" s="48">
        <v>16355.4</v>
      </c>
      <c r="N185" s="20"/>
      <c r="O185" s="20">
        <v>7499</v>
      </c>
      <c r="P185" s="48">
        <v>9192</v>
      </c>
      <c r="Q185" s="20"/>
      <c r="R185" s="20">
        <f t="shared" si="4"/>
        <v>28037.9</v>
      </c>
      <c r="S185" s="30">
        <f t="shared" si="5"/>
        <v>32406.400000000001</v>
      </c>
    </row>
    <row r="186" spans="1:19">
      <c r="A186" s="43">
        <v>44835</v>
      </c>
      <c r="B186" s="20"/>
      <c r="C186" s="20">
        <v>1728</v>
      </c>
      <c r="D186" s="48">
        <v>1781</v>
      </c>
      <c r="E186" s="20"/>
      <c r="F186" s="20">
        <v>1818</v>
      </c>
      <c r="G186" s="48">
        <v>1643</v>
      </c>
      <c r="H186" s="20"/>
      <c r="I186" s="20">
        <v>3096</v>
      </c>
      <c r="J186" s="48">
        <v>3457</v>
      </c>
      <c r="K186" s="20"/>
      <c r="L186" s="20">
        <v>13987.7</v>
      </c>
      <c r="M186" s="48">
        <v>16344.7</v>
      </c>
      <c r="N186" s="20"/>
      <c r="O186" s="20">
        <v>7525</v>
      </c>
      <c r="P186" s="48">
        <v>9235</v>
      </c>
      <c r="Q186" s="20"/>
      <c r="R186" s="20">
        <f t="shared" si="4"/>
        <v>28154.7</v>
      </c>
      <c r="S186" s="30">
        <f t="shared" si="5"/>
        <v>32460.7</v>
      </c>
    </row>
    <row r="187" spans="1:19">
      <c r="A187" s="43">
        <v>44866</v>
      </c>
      <c r="B187" s="20"/>
      <c r="C187" s="20">
        <v>1716</v>
      </c>
      <c r="D187" s="48">
        <v>1812</v>
      </c>
      <c r="E187" s="20"/>
      <c r="F187" s="20">
        <v>1743</v>
      </c>
      <c r="G187" s="48">
        <v>1655</v>
      </c>
      <c r="H187" s="20"/>
      <c r="I187" s="20">
        <v>3093</v>
      </c>
      <c r="J187" s="48">
        <v>3462</v>
      </c>
      <c r="K187" s="20"/>
      <c r="L187" s="20">
        <v>13938.4</v>
      </c>
      <c r="M187" s="48">
        <v>16350.1</v>
      </c>
      <c r="N187" s="20"/>
      <c r="O187" s="20">
        <v>7588</v>
      </c>
      <c r="P187" s="48">
        <v>9368</v>
      </c>
      <c r="Q187" s="20"/>
      <c r="R187" s="20">
        <f t="shared" si="4"/>
        <v>28078.400000000001</v>
      </c>
      <c r="S187" s="30">
        <f t="shared" si="5"/>
        <v>32647.1</v>
      </c>
    </row>
    <row r="188" spans="1:19">
      <c r="A188" s="43">
        <v>44896</v>
      </c>
      <c r="B188" s="20"/>
      <c r="C188" s="20">
        <v>1724</v>
      </c>
      <c r="D188" s="48">
        <v>1856</v>
      </c>
      <c r="E188" s="20"/>
      <c r="F188" s="20">
        <v>1690</v>
      </c>
      <c r="G188" s="48">
        <v>1674</v>
      </c>
      <c r="H188" s="20"/>
      <c r="I188" s="20">
        <v>3092</v>
      </c>
      <c r="J188" s="48">
        <v>3460</v>
      </c>
      <c r="K188" s="20"/>
      <c r="L188" s="20">
        <v>13855.1</v>
      </c>
      <c r="M188" s="48">
        <v>16327.8</v>
      </c>
      <c r="N188" s="20"/>
      <c r="O188" s="20">
        <v>7403</v>
      </c>
      <c r="P188" s="48">
        <v>9119</v>
      </c>
      <c r="Q188" s="20"/>
      <c r="R188" s="20">
        <f t="shared" si="4"/>
        <v>27764.1</v>
      </c>
      <c r="S188" s="30">
        <f t="shared" si="5"/>
        <v>32436.799999999999</v>
      </c>
    </row>
    <row r="189" spans="1:19">
      <c r="A189" s="43">
        <v>44927</v>
      </c>
      <c r="B189" s="20"/>
      <c r="C189" s="20">
        <v>1572</v>
      </c>
      <c r="D189" s="48">
        <v>1727</v>
      </c>
      <c r="E189" s="20"/>
      <c r="F189" s="20">
        <v>1487</v>
      </c>
      <c r="G189" s="48">
        <v>1445</v>
      </c>
      <c r="H189" s="20"/>
      <c r="I189" s="20">
        <v>3081</v>
      </c>
      <c r="J189" s="48">
        <v>3452</v>
      </c>
      <c r="K189" s="20"/>
      <c r="L189" s="20">
        <v>13766.7</v>
      </c>
      <c r="M189" s="48">
        <v>16262.8</v>
      </c>
      <c r="N189" s="20"/>
      <c r="O189" s="20">
        <v>7357</v>
      </c>
      <c r="P189" s="48">
        <v>9006</v>
      </c>
      <c r="Q189" s="20"/>
      <c r="R189" s="20">
        <f t="shared" si="4"/>
        <v>27263.7</v>
      </c>
      <c r="S189" s="30">
        <f t="shared" si="5"/>
        <v>31892.799999999999</v>
      </c>
    </row>
    <row r="190" spans="1:19">
      <c r="A190" s="43">
        <v>44958</v>
      </c>
      <c r="B190" s="20"/>
      <c r="C190" s="20">
        <v>1504</v>
      </c>
      <c r="D190" s="48">
        <v>1698</v>
      </c>
      <c r="E190" s="20"/>
      <c r="F190" s="20">
        <v>1495</v>
      </c>
      <c r="G190" s="48">
        <v>1449</v>
      </c>
      <c r="H190" s="20"/>
      <c r="I190" s="20">
        <v>3089</v>
      </c>
      <c r="J190" s="48">
        <v>3464</v>
      </c>
      <c r="K190" s="20"/>
      <c r="L190" s="20">
        <v>13790.9</v>
      </c>
      <c r="M190" s="48">
        <v>16292.3</v>
      </c>
      <c r="N190" s="20"/>
      <c r="O190" s="20">
        <v>7214</v>
      </c>
      <c r="P190" s="48">
        <v>8935</v>
      </c>
      <c r="Q190" s="20"/>
      <c r="R190" s="20">
        <f t="shared" si="4"/>
        <v>27092.9</v>
      </c>
      <c r="S190" s="30">
        <f t="shared" si="5"/>
        <v>31838.3</v>
      </c>
    </row>
    <row r="191" spans="1:19">
      <c r="A191" s="43">
        <v>44986</v>
      </c>
      <c r="B191" s="20"/>
      <c r="C191" s="20">
        <v>1502</v>
      </c>
      <c r="D191" s="48">
        <v>1714</v>
      </c>
      <c r="E191" s="20"/>
      <c r="F191" s="20">
        <v>1500</v>
      </c>
      <c r="G191" s="48">
        <v>1377</v>
      </c>
      <c r="H191" s="20"/>
      <c r="I191" s="20">
        <v>3094</v>
      </c>
      <c r="J191" s="48">
        <v>3466</v>
      </c>
      <c r="K191" s="20"/>
      <c r="L191" s="20">
        <v>13845.9</v>
      </c>
      <c r="M191" s="48">
        <v>16403.8</v>
      </c>
      <c r="N191" s="20"/>
      <c r="O191" s="20">
        <v>7257</v>
      </c>
      <c r="P191" s="48">
        <v>9007</v>
      </c>
      <c r="Q191" s="20"/>
      <c r="R191" s="20">
        <f t="shared" si="4"/>
        <v>27198.9</v>
      </c>
      <c r="S191" s="30">
        <f t="shared" si="5"/>
        <v>31967.8</v>
      </c>
    </row>
    <row r="192" spans="1:19">
      <c r="A192" s="43">
        <v>45017</v>
      </c>
      <c r="B192" s="20"/>
      <c r="C192" s="20">
        <v>1492</v>
      </c>
      <c r="D192" s="48">
        <v>1674</v>
      </c>
      <c r="E192" s="20"/>
      <c r="F192" s="20">
        <v>1469</v>
      </c>
      <c r="G192" s="48">
        <v>1331</v>
      </c>
      <c r="H192" s="20"/>
      <c r="I192" s="20">
        <v>3094</v>
      </c>
      <c r="J192" s="48">
        <v>3470</v>
      </c>
      <c r="K192" s="20"/>
      <c r="L192" s="20">
        <v>13854.7</v>
      </c>
      <c r="M192" s="48">
        <v>16461</v>
      </c>
      <c r="N192" s="20"/>
      <c r="O192" s="20">
        <v>7183</v>
      </c>
      <c r="P192" s="48">
        <v>8955</v>
      </c>
      <c r="Q192" s="20"/>
      <c r="R192" s="20">
        <f t="shared" si="4"/>
        <v>27092.7</v>
      </c>
      <c r="S192" s="30">
        <f t="shared" si="5"/>
        <v>31891</v>
      </c>
    </row>
    <row r="193" spans="1:19">
      <c r="A193" s="43">
        <v>45047</v>
      </c>
      <c r="B193" s="20"/>
      <c r="C193" s="20">
        <v>1532</v>
      </c>
      <c r="D193" s="48">
        <v>1668</v>
      </c>
      <c r="E193" s="20"/>
      <c r="F193" s="20">
        <v>1582</v>
      </c>
      <c r="G193" s="48">
        <v>1466</v>
      </c>
      <c r="H193" s="20"/>
      <c r="I193" s="20">
        <v>3095</v>
      </c>
      <c r="J193" s="48">
        <v>3477</v>
      </c>
      <c r="K193" s="20"/>
      <c r="L193" s="20">
        <v>13904.8</v>
      </c>
      <c r="M193" s="48">
        <v>16530.400000000001</v>
      </c>
      <c r="N193" s="20"/>
      <c r="O193" s="20">
        <v>7282</v>
      </c>
      <c r="P193" s="48">
        <v>9116</v>
      </c>
      <c r="Q193" s="20"/>
      <c r="R193" s="20">
        <f t="shared" si="4"/>
        <v>27395.8</v>
      </c>
      <c r="S193" s="30">
        <f t="shared" si="5"/>
        <v>32257.4</v>
      </c>
    </row>
    <row r="194" spans="1:19">
      <c r="A194" s="43">
        <v>45078</v>
      </c>
      <c r="B194" s="20"/>
      <c r="C194" s="20">
        <v>1497</v>
      </c>
      <c r="D194" s="48">
        <v>1613</v>
      </c>
      <c r="E194" s="20"/>
      <c r="F194" s="20">
        <v>1650</v>
      </c>
      <c r="G194" s="48">
        <v>1539</v>
      </c>
      <c r="H194" s="20"/>
      <c r="I194" s="20">
        <v>3098</v>
      </c>
      <c r="J194" s="48">
        <v>3481</v>
      </c>
      <c r="K194" s="20"/>
      <c r="L194" s="20">
        <v>13952.1</v>
      </c>
      <c r="M194" s="48">
        <v>16623.5</v>
      </c>
      <c r="N194" s="20"/>
      <c r="O194" s="20">
        <v>7342</v>
      </c>
      <c r="P194" s="48">
        <v>9222</v>
      </c>
      <c r="Q194" s="20"/>
      <c r="R194" s="20">
        <f t="shared" si="4"/>
        <v>27539.1</v>
      </c>
      <c r="S194" s="30">
        <f t="shared" si="5"/>
        <v>32478.5</v>
      </c>
    </row>
    <row r="195" spans="1:19">
      <c r="A195" s="43">
        <v>45108</v>
      </c>
      <c r="B195" s="20"/>
      <c r="C195" s="20">
        <v>1603</v>
      </c>
      <c r="D195" s="48">
        <v>1715</v>
      </c>
      <c r="E195" s="20"/>
      <c r="F195" s="20">
        <v>1717</v>
      </c>
      <c r="G195" s="48">
        <v>1550</v>
      </c>
      <c r="H195" s="20"/>
      <c r="I195" s="20">
        <v>3101</v>
      </c>
      <c r="J195" s="48">
        <v>3483</v>
      </c>
      <c r="K195" s="20"/>
      <c r="L195" s="20">
        <v>13953.1</v>
      </c>
      <c r="M195" s="48">
        <v>16612.7</v>
      </c>
      <c r="N195" s="20"/>
      <c r="O195" s="20">
        <v>7474</v>
      </c>
      <c r="P195" s="48">
        <v>9308</v>
      </c>
      <c r="Q195" s="20"/>
      <c r="R195" s="20">
        <f t="shared" si="4"/>
        <v>27848.1</v>
      </c>
      <c r="S195" s="30">
        <f t="shared" si="5"/>
        <v>32668.7</v>
      </c>
    </row>
    <row r="196" spans="1:19">
      <c r="A196" s="43">
        <v>45139</v>
      </c>
      <c r="B196" s="20"/>
      <c r="C196" s="20">
        <v>1650</v>
      </c>
      <c r="D196" s="48">
        <v>1770</v>
      </c>
      <c r="E196" s="20"/>
      <c r="F196" s="20">
        <v>1687</v>
      </c>
      <c r="G196" s="48">
        <v>1550</v>
      </c>
      <c r="H196" s="20"/>
      <c r="I196" s="20">
        <v>3093</v>
      </c>
      <c r="J196" s="48">
        <v>3488</v>
      </c>
      <c r="K196" s="20"/>
      <c r="L196" s="20">
        <v>13946.1</v>
      </c>
      <c r="M196" s="48">
        <v>16553.5</v>
      </c>
      <c r="N196" s="20"/>
      <c r="O196" s="20">
        <v>7381</v>
      </c>
      <c r="P196" s="48">
        <v>9201</v>
      </c>
      <c r="Q196" s="20"/>
      <c r="R196" s="20">
        <f t="shared" si="4"/>
        <v>27757.1</v>
      </c>
      <c r="S196" s="30">
        <f t="shared" si="5"/>
        <v>32562.5</v>
      </c>
    </row>
    <row r="197" spans="1:19">
      <c r="A197" s="43">
        <v>45170</v>
      </c>
      <c r="B197" s="20"/>
      <c r="C197" s="20">
        <v>1689</v>
      </c>
      <c r="D197" s="48">
        <v>1799</v>
      </c>
      <c r="E197" s="20"/>
      <c r="F197" s="20">
        <v>1747</v>
      </c>
      <c r="G197" s="48">
        <v>1615</v>
      </c>
      <c r="H197" s="20"/>
      <c r="I197" s="20">
        <v>3097</v>
      </c>
      <c r="J197" s="48">
        <v>3490</v>
      </c>
      <c r="K197" s="20"/>
      <c r="L197" s="20">
        <v>13930.8</v>
      </c>
      <c r="M197" s="48">
        <v>16516</v>
      </c>
      <c r="N197" s="20"/>
      <c r="O197" s="20">
        <v>7494</v>
      </c>
      <c r="P197" s="48">
        <v>9284</v>
      </c>
      <c r="Q197" s="20"/>
      <c r="R197" s="20">
        <f t="shared" si="4"/>
        <v>27957.8</v>
      </c>
      <c r="S197" s="30">
        <f t="shared" si="5"/>
        <v>32704</v>
      </c>
    </row>
    <row r="198" spans="1:19">
      <c r="A198" s="43">
        <v>45200</v>
      </c>
      <c r="B198" s="20"/>
      <c r="C198" s="20">
        <v>1728</v>
      </c>
      <c r="D198" s="48">
        <v>1792</v>
      </c>
      <c r="E198" s="20"/>
      <c r="F198" s="20">
        <v>1818</v>
      </c>
      <c r="G198" s="48">
        <v>1643</v>
      </c>
      <c r="H198" s="20"/>
      <c r="I198" s="20">
        <v>3096</v>
      </c>
      <c r="J198" s="48">
        <v>3491</v>
      </c>
      <c r="K198" s="20"/>
      <c r="L198" s="20">
        <v>13913.7</v>
      </c>
      <c r="M198" s="48">
        <v>16490.599999999999</v>
      </c>
      <c r="N198" s="20"/>
      <c r="O198" s="20">
        <v>7520</v>
      </c>
      <c r="P198" s="48">
        <v>9328</v>
      </c>
      <c r="Q198" s="20"/>
      <c r="R198" s="20">
        <f t="shared" si="4"/>
        <v>28075.7</v>
      </c>
      <c r="S198" s="30">
        <f t="shared" si="5"/>
        <v>32744.6</v>
      </c>
    </row>
    <row r="199" spans="1:19">
      <c r="A199" s="43">
        <v>45231</v>
      </c>
      <c r="B199" s="20"/>
      <c r="C199" s="20">
        <v>1716</v>
      </c>
      <c r="D199" s="48">
        <v>1824</v>
      </c>
      <c r="E199" s="20"/>
      <c r="F199" s="20">
        <v>1743</v>
      </c>
      <c r="G199" s="48">
        <v>1655</v>
      </c>
      <c r="H199" s="20"/>
      <c r="I199" s="20">
        <v>3093</v>
      </c>
      <c r="J199" s="48">
        <v>3496</v>
      </c>
      <c r="K199" s="20"/>
      <c r="L199" s="20">
        <v>13865.8</v>
      </c>
      <c r="M199" s="48">
        <v>16488.7</v>
      </c>
      <c r="N199" s="20"/>
      <c r="O199" s="20">
        <v>7582</v>
      </c>
      <c r="P199" s="48">
        <v>9463</v>
      </c>
      <c r="Q199" s="20"/>
      <c r="R199" s="20">
        <f t="shared" si="4"/>
        <v>27999.8</v>
      </c>
      <c r="S199" s="30">
        <f t="shared" si="5"/>
        <v>32926.699999999997</v>
      </c>
    </row>
    <row r="200" spans="1:19">
      <c r="A200" s="43">
        <v>45261</v>
      </c>
      <c r="B200" s="20"/>
      <c r="C200" s="20">
        <v>1724</v>
      </c>
      <c r="D200" s="48">
        <v>1869</v>
      </c>
      <c r="E200" s="20"/>
      <c r="F200" s="20">
        <v>1690</v>
      </c>
      <c r="G200" s="48">
        <v>1674</v>
      </c>
      <c r="H200" s="20"/>
      <c r="I200" s="20">
        <v>3092</v>
      </c>
      <c r="J200" s="48">
        <v>3495</v>
      </c>
      <c r="K200" s="20"/>
      <c r="L200" s="20">
        <v>13783</v>
      </c>
      <c r="M200" s="48">
        <v>16457.7</v>
      </c>
      <c r="N200" s="20"/>
      <c r="O200" s="20">
        <v>7398</v>
      </c>
      <c r="P200" s="48">
        <v>9214</v>
      </c>
      <c r="Q200" s="20"/>
      <c r="R200" s="20">
        <f t="shared" si="4"/>
        <v>27687</v>
      </c>
      <c r="S200" s="30">
        <f t="shared" si="5"/>
        <v>32709.7</v>
      </c>
    </row>
    <row r="201" spans="1:19">
      <c r="A201" s="43">
        <v>45292</v>
      </c>
      <c r="B201" s="20"/>
      <c r="C201" s="20">
        <v>1572</v>
      </c>
      <c r="D201" s="48">
        <v>1740</v>
      </c>
      <c r="E201" s="20"/>
      <c r="F201" s="20">
        <v>1487</v>
      </c>
      <c r="G201" s="48">
        <v>1445</v>
      </c>
      <c r="H201" s="20"/>
      <c r="I201" s="20">
        <v>3081</v>
      </c>
      <c r="J201" s="48">
        <v>3488</v>
      </c>
      <c r="K201" s="20"/>
      <c r="L201" s="20">
        <v>13692.2</v>
      </c>
      <c r="M201" s="48">
        <v>16383.6</v>
      </c>
      <c r="N201" s="20"/>
      <c r="O201" s="20">
        <v>7352</v>
      </c>
      <c r="P201" s="48">
        <v>9103</v>
      </c>
      <c r="Q201" s="20"/>
      <c r="R201" s="20">
        <f t="shared" si="4"/>
        <v>27184.2</v>
      </c>
      <c r="S201" s="30">
        <f t="shared" si="5"/>
        <v>32159.599999999999</v>
      </c>
    </row>
    <row r="202" spans="1:19">
      <c r="A202" s="43">
        <v>45323</v>
      </c>
      <c r="B202" s="20"/>
      <c r="C202" s="20">
        <v>1493</v>
      </c>
      <c r="D202" s="48">
        <v>1700</v>
      </c>
      <c r="E202" s="20"/>
      <c r="F202" s="20">
        <v>1480</v>
      </c>
      <c r="G202" s="48">
        <v>1434</v>
      </c>
      <c r="H202" s="20"/>
      <c r="I202" s="20">
        <v>3081</v>
      </c>
      <c r="J202" s="48">
        <v>3492</v>
      </c>
      <c r="K202" s="20"/>
      <c r="L202" s="20">
        <v>13717.3</v>
      </c>
      <c r="M202" s="48">
        <v>16405.5</v>
      </c>
      <c r="N202" s="20"/>
      <c r="O202" s="20">
        <v>7179</v>
      </c>
      <c r="P202" s="48">
        <v>8994</v>
      </c>
      <c r="Q202" s="20"/>
      <c r="R202" s="20">
        <f t="shared" si="4"/>
        <v>26950.3</v>
      </c>
      <c r="S202" s="30">
        <f t="shared" si="5"/>
        <v>32025.5</v>
      </c>
    </row>
    <row r="203" spans="1:19">
      <c r="A203" s="43">
        <v>45352</v>
      </c>
      <c r="B203" s="20"/>
      <c r="C203" s="20">
        <v>1492</v>
      </c>
      <c r="D203" s="48">
        <v>1716</v>
      </c>
      <c r="E203" s="20"/>
      <c r="F203" s="20">
        <v>1487</v>
      </c>
      <c r="G203" s="48">
        <v>1364</v>
      </c>
      <c r="H203" s="20"/>
      <c r="I203" s="20">
        <v>3086</v>
      </c>
      <c r="J203" s="48">
        <v>3494</v>
      </c>
      <c r="K203" s="20"/>
      <c r="L203" s="20">
        <v>13760.6</v>
      </c>
      <c r="M203" s="48">
        <v>16509.099999999999</v>
      </c>
      <c r="N203" s="20"/>
      <c r="O203" s="20">
        <v>7219</v>
      </c>
      <c r="P203" s="48">
        <v>9065</v>
      </c>
      <c r="Q203" s="20"/>
      <c r="R203" s="20">
        <f t="shared" si="4"/>
        <v>27044.6</v>
      </c>
      <c r="S203" s="30">
        <f t="shared" si="5"/>
        <v>32148.1</v>
      </c>
    </row>
    <row r="204" spans="1:19">
      <c r="A204" s="43">
        <v>45383</v>
      </c>
      <c r="B204" s="20"/>
      <c r="C204" s="20">
        <v>1482</v>
      </c>
      <c r="D204" s="48">
        <v>1686</v>
      </c>
      <c r="E204" s="20"/>
      <c r="F204" s="20">
        <v>1459</v>
      </c>
      <c r="G204" s="48">
        <v>1321</v>
      </c>
      <c r="H204" s="20"/>
      <c r="I204" s="20">
        <v>3086</v>
      </c>
      <c r="J204" s="48">
        <v>3496</v>
      </c>
      <c r="K204" s="20"/>
      <c r="L204" s="20">
        <v>13767.9</v>
      </c>
      <c r="M204" s="48">
        <v>16560.8</v>
      </c>
      <c r="N204" s="20"/>
      <c r="O204" s="20">
        <v>7148</v>
      </c>
      <c r="P204" s="48">
        <v>9010</v>
      </c>
      <c r="Q204" s="20"/>
      <c r="R204" s="20">
        <f t="shared" si="4"/>
        <v>26942.9</v>
      </c>
      <c r="S204" s="30">
        <f t="shared" si="5"/>
        <v>32073.8</v>
      </c>
    </row>
    <row r="205" spans="1:19">
      <c r="A205" s="43">
        <v>45413</v>
      </c>
      <c r="B205" s="20"/>
      <c r="C205" s="20">
        <v>1523</v>
      </c>
      <c r="D205" s="48">
        <v>1669</v>
      </c>
      <c r="E205" s="20"/>
      <c r="F205" s="20">
        <v>1573</v>
      </c>
      <c r="G205" s="48">
        <v>1456</v>
      </c>
      <c r="H205" s="20"/>
      <c r="I205" s="20">
        <v>3087</v>
      </c>
      <c r="J205" s="48">
        <v>3500</v>
      </c>
      <c r="K205" s="20"/>
      <c r="L205" s="20">
        <v>13822.8</v>
      </c>
      <c r="M205" s="48">
        <v>16624.7</v>
      </c>
      <c r="N205" s="20"/>
      <c r="O205" s="20">
        <v>7246</v>
      </c>
      <c r="P205" s="48">
        <v>9168</v>
      </c>
      <c r="Q205" s="20"/>
      <c r="R205" s="20">
        <f t="shared" si="4"/>
        <v>27251.8</v>
      </c>
      <c r="S205" s="30">
        <f t="shared" si="5"/>
        <v>32417.7</v>
      </c>
    </row>
    <row r="206" spans="1:19">
      <c r="A206" s="43">
        <v>45444</v>
      </c>
      <c r="B206" s="20"/>
      <c r="C206" s="20">
        <v>1481</v>
      </c>
      <c r="D206" s="48">
        <v>1616</v>
      </c>
      <c r="E206" s="20"/>
      <c r="F206" s="20">
        <v>1650</v>
      </c>
      <c r="G206" s="48">
        <v>1539</v>
      </c>
      <c r="H206" s="20"/>
      <c r="I206" s="20">
        <v>3089</v>
      </c>
      <c r="J206" s="48">
        <v>3503</v>
      </c>
      <c r="K206" s="20"/>
      <c r="L206" s="20">
        <v>13867.1</v>
      </c>
      <c r="M206" s="48">
        <v>16710.599999999999</v>
      </c>
      <c r="N206" s="20"/>
      <c r="O206" s="20">
        <v>7308</v>
      </c>
      <c r="P206" s="48">
        <v>9274</v>
      </c>
      <c r="Q206" s="20"/>
      <c r="R206" s="20">
        <f t="shared" si="4"/>
        <v>27395.1</v>
      </c>
      <c r="S206" s="30">
        <f t="shared" si="5"/>
        <v>32642.6</v>
      </c>
    </row>
    <row r="207" spans="1:19">
      <c r="A207" s="109">
        <v>45504</v>
      </c>
      <c r="B207" s="20"/>
      <c r="C207" s="20">
        <v>1598</v>
      </c>
      <c r="D207" s="48">
        <v>1719</v>
      </c>
      <c r="E207" s="20"/>
      <c r="F207" s="20">
        <v>1717</v>
      </c>
      <c r="G207" s="48">
        <v>1550</v>
      </c>
      <c r="H207" s="20"/>
      <c r="I207" s="20">
        <v>3091</v>
      </c>
      <c r="J207" s="48">
        <v>3505</v>
      </c>
      <c r="K207" s="20"/>
      <c r="L207" s="20">
        <v>13878.7</v>
      </c>
      <c r="M207" s="48">
        <v>16698.3</v>
      </c>
      <c r="N207" s="20"/>
      <c r="O207" s="20">
        <v>7439</v>
      </c>
      <c r="P207" s="48">
        <v>9355</v>
      </c>
      <c r="Q207" s="20"/>
      <c r="R207" s="20">
        <f t="shared" si="4"/>
        <v>27723.7</v>
      </c>
      <c r="S207" s="30">
        <f t="shared" si="5"/>
        <v>32827.300000000003</v>
      </c>
    </row>
    <row r="208" spans="1:19">
      <c r="A208" s="109">
        <v>45535</v>
      </c>
      <c r="B208" s="20"/>
      <c r="C208" s="20">
        <v>1650</v>
      </c>
      <c r="D208" s="48">
        <v>1779</v>
      </c>
      <c r="E208" s="20"/>
      <c r="F208" s="20">
        <v>1687</v>
      </c>
      <c r="G208" s="48">
        <v>1550</v>
      </c>
      <c r="H208" s="20"/>
      <c r="I208" s="20">
        <v>3085</v>
      </c>
      <c r="J208" s="48">
        <v>3509</v>
      </c>
      <c r="K208" s="20"/>
      <c r="L208" s="20">
        <v>13874</v>
      </c>
      <c r="M208" s="48">
        <v>16636.3</v>
      </c>
      <c r="N208" s="20"/>
      <c r="O208" s="20">
        <v>7352</v>
      </c>
      <c r="P208" s="48">
        <v>9248</v>
      </c>
      <c r="Q208" s="20"/>
      <c r="R208" s="20">
        <f t="shared" si="4"/>
        <v>27648</v>
      </c>
      <c r="S208" s="30">
        <f t="shared" si="5"/>
        <v>32722.3</v>
      </c>
    </row>
    <row r="209" spans="1:19">
      <c r="A209" s="109">
        <v>45565</v>
      </c>
      <c r="B209" s="20"/>
      <c r="C209" s="20">
        <v>1689</v>
      </c>
      <c r="D209" s="48">
        <v>1808</v>
      </c>
      <c r="E209" s="20"/>
      <c r="F209" s="20">
        <v>1747</v>
      </c>
      <c r="G209" s="48">
        <v>1615</v>
      </c>
      <c r="H209" s="20"/>
      <c r="I209" s="20">
        <v>3088</v>
      </c>
      <c r="J209" s="48">
        <v>3511</v>
      </c>
      <c r="K209" s="20"/>
      <c r="L209" s="20">
        <v>13874.1</v>
      </c>
      <c r="M209" s="48">
        <v>16602.599999999999</v>
      </c>
      <c r="N209" s="20"/>
      <c r="O209" s="20">
        <v>7467</v>
      </c>
      <c r="P209" s="48">
        <v>9327</v>
      </c>
      <c r="Q209" s="20"/>
      <c r="R209" s="20">
        <f t="shared" si="4"/>
        <v>27865.1</v>
      </c>
      <c r="S209" s="30">
        <f t="shared" si="5"/>
        <v>32863.599999999999</v>
      </c>
    </row>
    <row r="210" spans="1:19">
      <c r="A210" s="109">
        <v>45596</v>
      </c>
      <c r="B210" s="20"/>
      <c r="C210" s="20">
        <v>1728</v>
      </c>
      <c r="D210" s="48">
        <v>1800</v>
      </c>
      <c r="E210" s="20"/>
      <c r="F210" s="20">
        <v>1818</v>
      </c>
      <c r="G210" s="48">
        <v>1643</v>
      </c>
      <c r="H210" s="20"/>
      <c r="I210" s="20">
        <v>3087</v>
      </c>
      <c r="J210" s="48">
        <v>3510</v>
      </c>
      <c r="K210" s="20"/>
      <c r="L210" s="20">
        <v>13857.7</v>
      </c>
      <c r="M210" s="48">
        <v>16581.099999999999</v>
      </c>
      <c r="N210" s="20"/>
      <c r="O210" s="20">
        <v>7513</v>
      </c>
      <c r="P210" s="48">
        <v>9385</v>
      </c>
      <c r="Q210" s="20"/>
      <c r="R210" s="20">
        <f t="shared" si="4"/>
        <v>28003.7</v>
      </c>
      <c r="S210" s="30">
        <f t="shared" si="5"/>
        <v>32919.1</v>
      </c>
    </row>
    <row r="211" spans="1:19">
      <c r="A211" s="109">
        <v>45626</v>
      </c>
      <c r="B211" s="20"/>
      <c r="C211" s="20">
        <v>1716</v>
      </c>
      <c r="D211" s="48">
        <v>1831</v>
      </c>
      <c r="E211" s="20"/>
      <c r="F211" s="20">
        <v>1743</v>
      </c>
      <c r="G211" s="48">
        <v>1655</v>
      </c>
      <c r="H211" s="20"/>
      <c r="I211" s="20">
        <v>3085</v>
      </c>
      <c r="J211" s="48">
        <v>3513</v>
      </c>
      <c r="K211" s="20"/>
      <c r="L211" s="20">
        <v>13816.3</v>
      </c>
      <c r="M211" s="48">
        <v>16582.599999999999</v>
      </c>
      <c r="N211" s="20"/>
      <c r="O211" s="20">
        <v>7578</v>
      </c>
      <c r="P211" s="48">
        <v>9521</v>
      </c>
      <c r="Q211" s="20"/>
      <c r="R211" s="20">
        <f t="shared" si="4"/>
        <v>27938.3</v>
      </c>
      <c r="S211" s="30">
        <f t="shared" si="5"/>
        <v>33102.6</v>
      </c>
    </row>
    <row r="212" spans="1:19">
      <c r="A212" s="109">
        <v>45657</v>
      </c>
      <c r="B212" s="20"/>
      <c r="C212" s="20">
        <v>1724</v>
      </c>
      <c r="D212" s="48">
        <v>1874</v>
      </c>
      <c r="E212" s="20"/>
      <c r="F212" s="20">
        <v>1691</v>
      </c>
      <c r="G212" s="48">
        <v>1674</v>
      </c>
      <c r="H212" s="20"/>
      <c r="I212" s="20">
        <v>3084</v>
      </c>
      <c r="J212" s="48">
        <v>3510</v>
      </c>
      <c r="K212" s="20"/>
      <c r="L212" s="20">
        <v>13731</v>
      </c>
      <c r="M212" s="48">
        <v>16553.8</v>
      </c>
      <c r="N212" s="20"/>
      <c r="O212" s="20">
        <v>7393</v>
      </c>
      <c r="P212" s="48">
        <v>9262</v>
      </c>
      <c r="Q212" s="20"/>
      <c r="R212" s="20">
        <f t="shared" si="4"/>
        <v>27623</v>
      </c>
      <c r="S212" s="30">
        <f t="shared" si="5"/>
        <v>32873.800000000003</v>
      </c>
    </row>
    <row r="213" spans="1:19">
      <c r="A213" s="109">
        <v>45688</v>
      </c>
      <c r="B213" s="20"/>
      <c r="C213" s="20">
        <v>1572</v>
      </c>
      <c r="D213" s="48">
        <v>1743</v>
      </c>
      <c r="E213" s="20"/>
      <c r="F213" s="20">
        <v>1487</v>
      </c>
      <c r="G213" s="48">
        <v>1445</v>
      </c>
      <c r="H213" s="20"/>
      <c r="I213" s="20">
        <v>3075</v>
      </c>
      <c r="J213" s="48">
        <v>3501</v>
      </c>
      <c r="K213" s="20"/>
      <c r="L213" s="20">
        <v>13649.2</v>
      </c>
      <c r="M213" s="48">
        <v>16489.8</v>
      </c>
      <c r="N213" s="20"/>
      <c r="O213" s="20">
        <v>7348</v>
      </c>
      <c r="P213" s="48">
        <v>9145</v>
      </c>
      <c r="Q213" s="20"/>
      <c r="R213" s="20">
        <f t="shared" si="4"/>
        <v>27131.200000000001</v>
      </c>
      <c r="S213" s="30">
        <f t="shared" si="5"/>
        <v>32323.8</v>
      </c>
    </row>
    <row r="214" spans="1:19">
      <c r="A214" s="109">
        <v>45716</v>
      </c>
      <c r="B214" s="20"/>
      <c r="C214" s="20">
        <v>1504</v>
      </c>
      <c r="D214" s="48">
        <v>1713</v>
      </c>
      <c r="E214" s="20"/>
      <c r="F214" s="20">
        <v>1495</v>
      </c>
      <c r="G214" s="48">
        <v>1449</v>
      </c>
      <c r="H214" s="20"/>
      <c r="I214" s="20">
        <v>3087</v>
      </c>
      <c r="J214" s="48">
        <v>3516</v>
      </c>
      <c r="K214" s="20"/>
      <c r="L214" s="20">
        <v>13600.444444444445</v>
      </c>
      <c r="M214" s="48">
        <v>16516.5</v>
      </c>
      <c r="N214" s="20"/>
      <c r="O214" s="20">
        <v>7205</v>
      </c>
      <c r="P214" s="48">
        <v>9065</v>
      </c>
      <c r="Q214" s="20"/>
      <c r="R214" s="20">
        <f t="shared" si="4"/>
        <v>26891.444444444445</v>
      </c>
      <c r="S214" s="30">
        <f t="shared" si="5"/>
        <v>32259.5</v>
      </c>
    </row>
    <row r="215" spans="1:19">
      <c r="A215" s="109">
        <v>45747</v>
      </c>
      <c r="B215" s="20"/>
      <c r="C215" s="20">
        <v>1502</v>
      </c>
      <c r="D215" s="48">
        <v>1728</v>
      </c>
      <c r="E215" s="20"/>
      <c r="F215" s="20">
        <v>1500</v>
      </c>
      <c r="G215" s="48">
        <v>1377</v>
      </c>
      <c r="H215" s="20"/>
      <c r="I215" s="20">
        <v>3094</v>
      </c>
      <c r="J215" s="48">
        <v>3517</v>
      </c>
      <c r="K215" s="20"/>
      <c r="L215" s="20">
        <v>13542.625</v>
      </c>
      <c r="M215" s="48">
        <v>16624.7</v>
      </c>
      <c r="N215" s="20"/>
      <c r="O215" s="20">
        <v>7248</v>
      </c>
      <c r="P215" s="48">
        <v>9130</v>
      </c>
      <c r="Q215" s="20"/>
      <c r="R215" s="20">
        <f t="shared" si="4"/>
        <v>26886.625</v>
      </c>
      <c r="S215" s="30">
        <f t="shared" si="5"/>
        <v>32376.7</v>
      </c>
    </row>
    <row r="216" spans="1:19">
      <c r="A216" s="109">
        <v>45777</v>
      </c>
      <c r="B216" s="20"/>
      <c r="C216" s="20">
        <v>1492</v>
      </c>
      <c r="D216" s="48">
        <v>1687</v>
      </c>
      <c r="E216" s="20"/>
      <c r="F216" s="20">
        <v>1469</v>
      </c>
      <c r="G216" s="48">
        <v>1331</v>
      </c>
      <c r="H216" s="20"/>
      <c r="I216" s="20">
        <v>3094</v>
      </c>
      <c r="J216" s="48">
        <v>3518</v>
      </c>
      <c r="K216" s="20"/>
      <c r="L216" s="20">
        <v>13482</v>
      </c>
      <c r="M216" s="48">
        <v>16680.7</v>
      </c>
      <c r="N216" s="20"/>
      <c r="O216" s="20">
        <v>7173</v>
      </c>
      <c r="P216" s="48">
        <v>9069</v>
      </c>
      <c r="Q216" s="20"/>
      <c r="R216" s="20">
        <f t="shared" si="4"/>
        <v>26710</v>
      </c>
      <c r="S216" s="30">
        <f t="shared" si="5"/>
        <v>32285.7</v>
      </c>
    </row>
    <row r="217" spans="1:19">
      <c r="A217" s="109">
        <v>45808</v>
      </c>
      <c r="B217" s="20"/>
      <c r="C217" s="20">
        <v>1532</v>
      </c>
      <c r="D217" s="48">
        <v>1681</v>
      </c>
      <c r="E217" s="20"/>
      <c r="F217" s="20">
        <v>1582</v>
      </c>
      <c r="G217" s="48">
        <v>1466</v>
      </c>
      <c r="H217" s="20"/>
      <c r="I217" s="20">
        <v>3095</v>
      </c>
      <c r="J217" s="48">
        <v>3523</v>
      </c>
      <c r="K217" s="20"/>
      <c r="L217" s="20">
        <v>13486.5</v>
      </c>
      <c r="M217" s="48">
        <v>16742</v>
      </c>
      <c r="N217" s="20"/>
      <c r="O217" s="20">
        <v>7273</v>
      </c>
      <c r="P217" s="48">
        <v>9223</v>
      </c>
      <c r="Q217" s="20"/>
      <c r="R217" s="20">
        <f t="shared" si="4"/>
        <v>26968.5</v>
      </c>
      <c r="S217" s="30">
        <f t="shared" si="5"/>
        <v>32635</v>
      </c>
    </row>
    <row r="218" spans="1:19" s="9" customFormat="1">
      <c r="A218" s="109">
        <v>45838</v>
      </c>
      <c r="B218" s="20"/>
      <c r="C218" s="20">
        <v>1485</v>
      </c>
      <c r="D218" s="48">
        <v>1625</v>
      </c>
      <c r="E218" s="20"/>
      <c r="F218" s="20">
        <v>1650</v>
      </c>
      <c r="G218" s="48">
        <v>1539</v>
      </c>
      <c r="H218" s="20"/>
      <c r="I218" s="20">
        <v>3098</v>
      </c>
      <c r="J218" s="48">
        <v>3525</v>
      </c>
      <c r="K218" s="20"/>
      <c r="L218" s="20">
        <v>13493.6</v>
      </c>
      <c r="M218" s="48">
        <v>16828.5</v>
      </c>
      <c r="N218" s="20"/>
      <c r="O218" s="20">
        <v>7333</v>
      </c>
      <c r="P218" s="48">
        <v>9324</v>
      </c>
      <c r="Q218" s="20"/>
      <c r="R218" s="20">
        <f t="shared" si="4"/>
        <v>27059.599999999999</v>
      </c>
      <c r="S218" s="30">
        <f t="shared" si="5"/>
        <v>32841.5</v>
      </c>
    </row>
    <row r="219" spans="1:19">
      <c r="A219" s="103">
        <v>45869</v>
      </c>
      <c r="B219" s="20"/>
      <c r="C219" s="20"/>
      <c r="D219" s="48">
        <v>1726</v>
      </c>
      <c r="E219" s="20"/>
      <c r="F219" s="20"/>
      <c r="G219" s="48">
        <v>1550</v>
      </c>
      <c r="H219" s="20"/>
      <c r="I219" s="20"/>
      <c r="J219" s="48">
        <v>3524</v>
      </c>
      <c r="K219" s="20"/>
      <c r="L219" s="20"/>
      <c r="M219" s="48">
        <v>16812.2</v>
      </c>
      <c r="N219" s="20"/>
      <c r="O219" s="20"/>
      <c r="P219" s="48">
        <v>9407</v>
      </c>
      <c r="Q219" s="20"/>
      <c r="R219" s="20"/>
      <c r="S219" s="30">
        <f t="shared" si="5"/>
        <v>33019.199999999997</v>
      </c>
    </row>
    <row r="220" spans="1:19">
      <c r="A220" s="103">
        <v>45900</v>
      </c>
      <c r="B220" s="20"/>
      <c r="C220" s="20"/>
      <c r="D220" s="48">
        <v>1782</v>
      </c>
      <c r="E220" s="20"/>
      <c r="F220" s="20"/>
      <c r="G220" s="48">
        <v>1550</v>
      </c>
      <c r="H220" s="20"/>
      <c r="I220" s="20"/>
      <c r="J220" s="48">
        <v>3528</v>
      </c>
      <c r="K220" s="20"/>
      <c r="L220" s="20"/>
      <c r="M220" s="48">
        <v>16749.5</v>
      </c>
      <c r="N220" s="20"/>
      <c r="O220" s="20"/>
      <c r="P220" s="48">
        <v>9296</v>
      </c>
      <c r="Q220" s="20"/>
      <c r="R220" s="20"/>
      <c r="S220" s="30">
        <f t="shared" si="5"/>
        <v>32905.5</v>
      </c>
    </row>
    <row r="221" spans="1:19">
      <c r="A221" s="103">
        <v>45930</v>
      </c>
      <c r="B221" s="20"/>
      <c r="C221" s="20"/>
      <c r="D221" s="48">
        <v>1811</v>
      </c>
      <c r="E221" s="20"/>
      <c r="F221" s="20"/>
      <c r="G221" s="48">
        <v>1615</v>
      </c>
      <c r="H221" s="20"/>
      <c r="I221" s="20"/>
      <c r="J221" s="48">
        <v>3528</v>
      </c>
      <c r="K221" s="20"/>
      <c r="L221" s="20"/>
      <c r="M221" s="48">
        <v>16718.2</v>
      </c>
      <c r="N221" s="20"/>
      <c r="O221" s="20"/>
      <c r="P221" s="48">
        <v>9377</v>
      </c>
      <c r="Q221" s="20"/>
      <c r="R221" s="20"/>
      <c r="S221" s="30">
        <f t="shared" si="5"/>
        <v>33049.199999999997</v>
      </c>
    </row>
    <row r="222" spans="1:19">
      <c r="A222" s="103">
        <v>45961</v>
      </c>
      <c r="B222" s="20"/>
      <c r="C222" s="20"/>
      <c r="D222" s="48">
        <v>1804</v>
      </c>
      <c r="E222" s="20"/>
      <c r="F222" s="20"/>
      <c r="G222" s="48">
        <v>1643</v>
      </c>
      <c r="H222" s="20"/>
      <c r="I222" s="20"/>
      <c r="J222" s="48">
        <v>3528</v>
      </c>
      <c r="K222" s="20"/>
      <c r="L222" s="20"/>
      <c r="M222" s="48">
        <v>16701.400000000001</v>
      </c>
      <c r="N222" s="20"/>
      <c r="O222" s="20"/>
      <c r="P222" s="48">
        <v>9421</v>
      </c>
      <c r="Q222" s="20"/>
      <c r="R222" s="20"/>
      <c r="S222" s="30">
        <f t="shared" si="5"/>
        <v>33097.4</v>
      </c>
    </row>
    <row r="223" spans="1:19">
      <c r="A223" s="103">
        <v>45991</v>
      </c>
      <c r="B223" s="20"/>
      <c r="C223" s="20"/>
      <c r="D223" s="48">
        <v>1836</v>
      </c>
      <c r="E223" s="20"/>
      <c r="F223" s="20"/>
      <c r="G223" s="48">
        <v>1655</v>
      </c>
      <c r="H223" s="20"/>
      <c r="I223" s="20"/>
      <c r="J223" s="48">
        <v>3533</v>
      </c>
      <c r="K223" s="20"/>
      <c r="L223" s="20"/>
      <c r="M223" s="48">
        <v>16702.099999999999</v>
      </c>
      <c r="N223" s="20"/>
      <c r="O223" s="20"/>
      <c r="P223" s="48">
        <v>9559</v>
      </c>
      <c r="Q223" s="20"/>
      <c r="R223" s="20"/>
      <c r="S223" s="30">
        <f t="shared" ref="S223:S230" si="6">D223+G223+J223+M223+P223</f>
        <v>33285.1</v>
      </c>
    </row>
    <row r="224" spans="1:19">
      <c r="A224" s="103">
        <v>46022</v>
      </c>
      <c r="B224" s="20"/>
      <c r="C224" s="20"/>
      <c r="D224" s="48">
        <v>1882</v>
      </c>
      <c r="E224" s="20"/>
      <c r="F224" s="20"/>
      <c r="G224" s="48">
        <v>1674</v>
      </c>
      <c r="H224" s="20"/>
      <c r="I224" s="20"/>
      <c r="J224" s="48">
        <v>3531</v>
      </c>
      <c r="K224" s="20"/>
      <c r="L224" s="20"/>
      <c r="M224" s="48">
        <v>16676.599999999999</v>
      </c>
      <c r="N224" s="20"/>
      <c r="O224" s="20"/>
      <c r="P224" s="48">
        <v>9309</v>
      </c>
      <c r="Q224" s="20"/>
      <c r="R224" s="20"/>
      <c r="S224" s="30">
        <f t="shared" si="6"/>
        <v>33072.6</v>
      </c>
    </row>
    <row r="225" spans="1:19">
      <c r="A225" s="103">
        <v>46053</v>
      </c>
      <c r="B225" s="20"/>
      <c r="C225" s="20"/>
      <c r="D225" s="48">
        <v>1753</v>
      </c>
      <c r="E225" s="20"/>
      <c r="F225" s="20"/>
      <c r="G225" s="48">
        <v>1445</v>
      </c>
      <c r="H225" s="20"/>
      <c r="I225" s="20"/>
      <c r="J225" s="48">
        <v>3525</v>
      </c>
      <c r="K225" s="20"/>
      <c r="L225" s="20"/>
      <c r="M225" s="48">
        <v>16616.8</v>
      </c>
      <c r="N225" s="20"/>
      <c r="O225" s="20"/>
      <c r="P225" s="48">
        <v>9202</v>
      </c>
      <c r="Q225" s="20"/>
      <c r="R225" s="20"/>
      <c r="S225" s="30">
        <f t="shared" si="6"/>
        <v>32541.8</v>
      </c>
    </row>
    <row r="226" spans="1:19">
      <c r="A226" s="103">
        <v>46081</v>
      </c>
      <c r="B226" s="20"/>
      <c r="C226" s="20"/>
      <c r="D226" s="48">
        <v>1725</v>
      </c>
      <c r="E226" s="20"/>
      <c r="F226" s="20"/>
      <c r="G226" s="48">
        <v>1449</v>
      </c>
      <c r="H226" s="20"/>
      <c r="I226" s="20"/>
      <c r="J226" s="48">
        <v>3538</v>
      </c>
      <c r="K226" s="20"/>
      <c r="L226" s="20"/>
      <c r="M226" s="48">
        <v>16564.777777777777</v>
      </c>
      <c r="N226" s="20"/>
      <c r="O226" s="20"/>
      <c r="P226" s="48">
        <v>9133</v>
      </c>
      <c r="Q226" s="20"/>
      <c r="R226" s="20"/>
      <c r="S226" s="30">
        <f t="shared" si="6"/>
        <v>32409.777777777777</v>
      </c>
    </row>
    <row r="227" spans="1:19">
      <c r="A227" s="103">
        <v>46112</v>
      </c>
      <c r="B227" s="20"/>
      <c r="C227" s="20"/>
      <c r="D227" s="48">
        <v>1741</v>
      </c>
      <c r="E227" s="20"/>
      <c r="F227" s="20"/>
      <c r="G227" s="48">
        <v>1377</v>
      </c>
      <c r="H227" s="20"/>
      <c r="I227" s="20"/>
      <c r="J227" s="48">
        <v>3540</v>
      </c>
      <c r="K227" s="20"/>
      <c r="L227" s="20"/>
      <c r="M227" s="48">
        <v>16556</v>
      </c>
      <c r="N227" s="20"/>
      <c r="O227" s="20"/>
      <c r="P227" s="48">
        <v>9208</v>
      </c>
      <c r="Q227" s="20"/>
      <c r="R227" s="20"/>
      <c r="S227" s="30">
        <f t="shared" si="6"/>
        <v>32422</v>
      </c>
    </row>
    <row r="228" spans="1:19">
      <c r="A228" s="103">
        <v>46142</v>
      </c>
      <c r="D228" s="49">
        <v>1702</v>
      </c>
      <c r="G228" s="49">
        <v>1331</v>
      </c>
      <c r="J228" s="49">
        <v>3544</v>
      </c>
      <c r="M228" s="49">
        <v>16551</v>
      </c>
      <c r="P228" s="49">
        <v>9158</v>
      </c>
      <c r="S228" s="30">
        <f t="shared" si="6"/>
        <v>32286</v>
      </c>
    </row>
    <row r="229" spans="1:19">
      <c r="A229" s="103">
        <v>46173</v>
      </c>
      <c r="D229" s="49">
        <v>1695</v>
      </c>
      <c r="G229" s="49">
        <v>1466</v>
      </c>
      <c r="J229" s="49">
        <v>3551</v>
      </c>
      <c r="M229" s="49">
        <v>16625.166666666668</v>
      </c>
      <c r="P229" s="49">
        <v>9322</v>
      </c>
      <c r="S229" s="30">
        <f t="shared" si="6"/>
        <v>32659.166666666668</v>
      </c>
    </row>
    <row r="230" spans="1:19" ht="15" thickBot="1">
      <c r="A230" s="106">
        <v>46203</v>
      </c>
      <c r="B230" s="45"/>
      <c r="C230" s="45"/>
      <c r="D230" s="50">
        <v>1666</v>
      </c>
      <c r="E230" s="46"/>
      <c r="F230" s="46"/>
      <c r="G230" s="50">
        <v>1513</v>
      </c>
      <c r="H230" s="46"/>
      <c r="I230" s="46"/>
      <c r="J230" s="50">
        <v>3556</v>
      </c>
      <c r="K230" s="46"/>
      <c r="L230" s="46"/>
      <c r="M230" s="50">
        <v>16783.8</v>
      </c>
      <c r="N230" s="46"/>
      <c r="O230" s="46"/>
      <c r="P230" s="50">
        <v>9431</v>
      </c>
      <c r="Q230" s="46"/>
      <c r="R230" s="46"/>
      <c r="S230" s="32">
        <f t="shared" si="6"/>
        <v>32949.800000000003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7"/>
  <dimension ref="A2:AY14"/>
  <sheetViews>
    <sheetView workbookViewId="0">
      <selection activeCell="A8" sqref="A8"/>
    </sheetView>
  </sheetViews>
  <sheetFormatPr defaultRowHeight="14.25"/>
  <cols>
    <col min="10" max="51" width="9" style="72"/>
  </cols>
  <sheetData>
    <row r="2" spans="1:48" ht="14.45" customHeight="1">
      <c r="B2" s="155" t="s">
        <v>1</v>
      </c>
      <c r="C2" s="152" t="s">
        <v>25</v>
      </c>
      <c r="D2" s="153"/>
      <c r="E2" s="154"/>
      <c r="F2" s="152" t="s">
        <v>32</v>
      </c>
      <c r="G2" s="153"/>
      <c r="H2" s="154"/>
      <c r="J2" s="155" t="s">
        <v>1</v>
      </c>
      <c r="K2" s="152" t="s">
        <v>27</v>
      </c>
      <c r="L2" s="153"/>
      <c r="M2" s="154"/>
      <c r="N2" s="152" t="s">
        <v>33</v>
      </c>
      <c r="O2" s="153"/>
      <c r="P2" s="154"/>
      <c r="R2" s="155" t="s">
        <v>1</v>
      </c>
      <c r="S2" s="152" t="s">
        <v>28</v>
      </c>
      <c r="T2" s="153"/>
      <c r="U2" s="154"/>
      <c r="V2" s="156" t="s">
        <v>34</v>
      </c>
      <c r="W2" s="157"/>
      <c r="X2" s="158"/>
      <c r="Z2" s="155" t="s">
        <v>1</v>
      </c>
      <c r="AA2" s="152" t="s">
        <v>29</v>
      </c>
      <c r="AB2" s="153"/>
      <c r="AC2" s="154"/>
      <c r="AD2" s="152" t="s">
        <v>35</v>
      </c>
      <c r="AE2" s="153"/>
      <c r="AF2" s="154"/>
      <c r="AH2" s="155" t="s">
        <v>1</v>
      </c>
      <c r="AI2" s="152" t="s">
        <v>30</v>
      </c>
      <c r="AJ2" s="153"/>
      <c r="AK2" s="154"/>
      <c r="AL2" s="152" t="s">
        <v>36</v>
      </c>
      <c r="AM2" s="153"/>
      <c r="AN2" s="154"/>
      <c r="AP2" s="155" t="s">
        <v>1</v>
      </c>
      <c r="AQ2" s="152" t="s">
        <v>31</v>
      </c>
      <c r="AR2" s="153"/>
      <c r="AS2" s="154"/>
      <c r="AT2" s="152" t="s">
        <v>37</v>
      </c>
      <c r="AU2" s="153"/>
      <c r="AV2" s="154"/>
    </row>
    <row r="3" spans="1:48" ht="36">
      <c r="B3" s="155"/>
      <c r="C3" s="4" t="s">
        <v>26</v>
      </c>
      <c r="D3" s="4" t="s">
        <v>2</v>
      </c>
      <c r="E3" s="4" t="s">
        <v>73</v>
      </c>
      <c r="F3" s="11" t="s">
        <v>56</v>
      </c>
      <c r="G3" s="4" t="s">
        <v>2</v>
      </c>
      <c r="H3" s="4" t="s">
        <v>73</v>
      </c>
      <c r="J3" s="155"/>
      <c r="K3" s="4" t="s">
        <v>26</v>
      </c>
      <c r="L3" s="4" t="s">
        <v>2</v>
      </c>
      <c r="M3" s="4" t="s">
        <v>73</v>
      </c>
      <c r="N3" s="11" t="s">
        <v>56</v>
      </c>
      <c r="O3" s="4" t="s">
        <v>2</v>
      </c>
      <c r="P3" s="4" t="s">
        <v>73</v>
      </c>
      <c r="R3" s="155"/>
      <c r="S3" s="4" t="s">
        <v>26</v>
      </c>
      <c r="T3" s="4" t="s">
        <v>2</v>
      </c>
      <c r="U3" s="4" t="s">
        <v>73</v>
      </c>
      <c r="V3" s="11" t="s">
        <v>56</v>
      </c>
      <c r="W3" s="4" t="s">
        <v>2</v>
      </c>
      <c r="X3" s="4" t="s">
        <v>73</v>
      </c>
      <c r="Z3" s="155"/>
      <c r="AA3" s="4" t="s">
        <v>26</v>
      </c>
      <c r="AB3" s="4" t="s">
        <v>2</v>
      </c>
      <c r="AC3" s="4" t="s">
        <v>73</v>
      </c>
      <c r="AD3" s="11" t="s">
        <v>56</v>
      </c>
      <c r="AE3" s="4" t="s">
        <v>2</v>
      </c>
      <c r="AF3" s="4" t="s">
        <v>73</v>
      </c>
      <c r="AH3" s="155"/>
      <c r="AI3" s="4" t="s">
        <v>26</v>
      </c>
      <c r="AJ3" s="4" t="s">
        <v>2</v>
      </c>
      <c r="AK3" s="4" t="s">
        <v>73</v>
      </c>
      <c r="AL3" s="11" t="s">
        <v>56</v>
      </c>
      <c r="AM3" s="4" t="s">
        <v>2</v>
      </c>
      <c r="AN3" s="4" t="s">
        <v>73</v>
      </c>
      <c r="AP3" s="155"/>
      <c r="AQ3" s="4" t="s">
        <v>26</v>
      </c>
      <c r="AR3" s="4" t="s">
        <v>2</v>
      </c>
      <c r="AS3" s="4" t="s">
        <v>73</v>
      </c>
      <c r="AT3" s="11" t="s">
        <v>56</v>
      </c>
      <c r="AU3" s="4" t="s">
        <v>2</v>
      </c>
      <c r="AV3" s="4" t="s">
        <v>73</v>
      </c>
    </row>
    <row r="4" spans="1:48" ht="25.5">
      <c r="B4" s="34" t="s">
        <v>72</v>
      </c>
      <c r="C4" s="10">
        <f>SUM('Community starts'!B135:B146)</f>
        <v>3458</v>
      </c>
      <c r="D4" s="6">
        <f>(C4-SUM('Community starts'!B123:B134))/SUM('Community starts'!B123:B134)</f>
        <v>6.2039312039312039E-2</v>
      </c>
      <c r="E4" s="6">
        <f>(C4-SUM('Community starts'!C135:C146))/SUM('Community starts'!C135:C146)</f>
        <v>3.0340066867578226E-3</v>
      </c>
      <c r="F4" s="10">
        <f>'Community musters'!V10</f>
        <v>1735</v>
      </c>
      <c r="G4" s="6">
        <f>(F4-'Community musters'!V9)/'Community musters'!V9</f>
        <v>7.5493612078977937E-3</v>
      </c>
      <c r="H4" s="6">
        <f>(F4-'Community musters'!W10)/'Community musters'!W10</f>
        <v>-2.8011204481792718E-2</v>
      </c>
      <c r="J4" s="34" t="s">
        <v>72</v>
      </c>
      <c r="K4" s="73">
        <f>SUM('Community starts'!G135:G146)</f>
        <v>5140</v>
      </c>
      <c r="L4" s="74">
        <f>(K4-SUM('Community starts'!G123:G134))/SUM('Community starts'!G123:G134)</f>
        <v>1.1686793922867161E-3</v>
      </c>
      <c r="M4" s="74">
        <f>(K4-SUM('Community starts'!H135:H146))/SUM('Community starts'!H135:H146)</f>
        <v>-2.2413421774263181E-2</v>
      </c>
      <c r="N4" s="73">
        <f>'Community musters'!Y10</f>
        <v>1788</v>
      </c>
      <c r="O4" s="74">
        <f>(N4-'Community musters'!Y9)/'Community musters'!Y9</f>
        <v>-4.9441786283891544E-2</v>
      </c>
      <c r="P4" s="74">
        <f>(N4-'Community musters'!Z10)/'Community musters'!Z10</f>
        <v>2.0547945205479451E-2</v>
      </c>
      <c r="R4" s="34" t="s">
        <v>72</v>
      </c>
      <c r="S4" s="73">
        <f>SUM('Community starts'!L135:L146)</f>
        <v>2926</v>
      </c>
      <c r="T4" s="74">
        <f>(S4-SUM('Community starts'!L111:L122))/SUM('Community starts'!L111:L122)</f>
        <v>0.24669791222837664</v>
      </c>
      <c r="U4" s="74">
        <f>(S4-SUM('Community starts'!M135:M146))/SUM('Community starts'!M135:M146)</f>
        <v>-3.8996888307979661E-3</v>
      </c>
      <c r="V4" s="73">
        <f>'Community musters'!AB10</f>
        <v>2953</v>
      </c>
      <c r="W4" s="74">
        <f>(V4-'Community musters'!AB9)/'Community musters'!AB9</f>
        <v>9.8586309523809521E-2</v>
      </c>
      <c r="X4" s="74">
        <f>(V4-'Community musters'!AC10)/'Community musters'!AC10</f>
        <v>-4.047217537942664E-3</v>
      </c>
      <c r="Z4" s="34" t="s">
        <v>72</v>
      </c>
      <c r="AA4" s="73">
        <f>SUM('Community starts'!Q135:Q146)</f>
        <v>25361</v>
      </c>
      <c r="AB4" s="74">
        <f>(AA4-SUM('Community starts'!Q123:Q134))/SUM('Community starts'!Q123:Q134)</f>
        <v>-9.8371729237770197E-2</v>
      </c>
      <c r="AC4" s="74">
        <f>(AA4-SUM('Community starts'!R135:R146))/SUM('Community starts'!R135:R146)</f>
        <v>-2.0554654506484953E-2</v>
      </c>
      <c r="AD4" s="73">
        <f>'Community musters'!AE10</f>
        <v>15548</v>
      </c>
      <c r="AE4" s="74">
        <f>(AD4-'Community musters'!AE9)/'Community musters'!AE9</f>
        <v>-4.225699149932241E-2</v>
      </c>
      <c r="AF4" s="74">
        <f>(AD4-'Community musters'!AF10)/'Community musters'!AF10</f>
        <v>2.4147970542901208E-2</v>
      </c>
      <c r="AH4" s="34" t="s">
        <v>72</v>
      </c>
      <c r="AI4" s="73">
        <f>SUM('Community starts'!V135:V146)</f>
        <v>11225</v>
      </c>
      <c r="AJ4" s="74">
        <f>(AI4-SUM('Community starts'!V123:V134))/SUM('Community starts'!V123:V134)</f>
        <v>6.925128595923033E-2</v>
      </c>
      <c r="AK4" s="74">
        <f>(AI4-SUM('Community starts'!W135:W146))/SUM('Community starts'!W135:W146)</f>
        <v>4.7930633297291553E-2</v>
      </c>
      <c r="AL4" s="73">
        <f>'Community musters'!AH10</f>
        <v>7895</v>
      </c>
      <c r="AM4" s="74">
        <f>(AL4-'Community musters'!AH9)/'Community musters'!AH9</f>
        <v>5.3228388473852722E-2</v>
      </c>
      <c r="AN4" s="74">
        <f>(AL4-'Community musters'!AI10)/'Community musters'!AI10</f>
        <v>3.9499670836076368E-2</v>
      </c>
      <c r="AP4" s="34" t="s">
        <v>72</v>
      </c>
      <c r="AQ4" s="73">
        <f>SUM('Community starts'!AA135:AA146)</f>
        <v>48110</v>
      </c>
      <c r="AR4" s="74">
        <f>(AQ4-SUM('Community starts'!AA123:AA134))/SUM('Community starts'!AA123:AA134)</f>
        <v>-3.2614815410600823E-2</v>
      </c>
      <c r="AS4" s="74">
        <f>(AQ4-SUM('Community starts'!AB135:AB146))/SUM('Community starts'!AB135:AB146)</f>
        <v>-2.853088062092187E-3</v>
      </c>
      <c r="AT4" s="73">
        <f>'Community musters'!AK10</f>
        <v>29152</v>
      </c>
      <c r="AU4" s="74">
        <f>(AT4-'Community musters'!AK9)/'Community musters'!AK9</f>
        <v>-1.8847603661820141E-2</v>
      </c>
      <c r="AV4" s="74">
        <f>(AT4-'Community musters'!AL10)/'Community musters'!AL10</f>
        <v>7.5169780020390882E-3</v>
      </c>
    </row>
    <row r="5" spans="1:48">
      <c r="B5" s="34" t="s">
        <v>5</v>
      </c>
      <c r="C5" s="10">
        <f>SUM('Community starts'!E147:E158)</f>
        <v>3487.2752587777059</v>
      </c>
      <c r="D5" s="6">
        <f t="shared" ref="D5:D14" si="0">(C5-C4)/C4</f>
        <v>8.4659510635355286E-3</v>
      </c>
      <c r="E5" s="6">
        <f>(C5-SUM('Community starts'!C147:C158))/SUM('Community starts'!C147:C158)</f>
        <v>2.8209074183789963E-2</v>
      </c>
      <c r="F5" s="10">
        <f>'Community musters'!X11</f>
        <v>1769</v>
      </c>
      <c r="G5" s="6">
        <f t="shared" ref="G5:G14" si="1">(F5-F4)/F4</f>
        <v>1.9596541786743516E-2</v>
      </c>
      <c r="H5" s="6">
        <f>(F5-'Community musters'!W11)/'Community musters'!W11</f>
        <v>1.9596541786743516E-2</v>
      </c>
      <c r="J5" s="34" t="s">
        <v>5</v>
      </c>
      <c r="K5" s="73">
        <f>SUM('Community starts'!J147:J158)</f>
        <v>4917.2296214036642</v>
      </c>
      <c r="L5" s="74">
        <f t="shared" ref="L5:L14" si="2">(K5-K4)/K4</f>
        <v>-4.3340540582944717E-2</v>
      </c>
      <c r="M5" s="74">
        <f>(K5-SUM('Community starts'!H147:H158))/SUM('Community starts'!H147:H158)</f>
        <v>-6.6742361654974366E-2</v>
      </c>
      <c r="N5" s="73">
        <f>'Community musters'!AA11</f>
        <v>1666</v>
      </c>
      <c r="O5" s="74">
        <f t="shared" ref="O5:O14" si="3">(N5-N4)/N4</f>
        <v>-6.8232662192393739E-2</v>
      </c>
      <c r="P5" s="74">
        <f>(N5-'Community musters'!Z11)/'Community musters'!Z11</f>
        <v>-8.2599118942731281E-2</v>
      </c>
      <c r="R5" s="34" t="s">
        <v>5</v>
      </c>
      <c r="S5" s="73">
        <f>SUM('Community starts'!O147:O158)</f>
        <v>3146.1846655037002</v>
      </c>
      <c r="T5" s="74">
        <f t="shared" ref="T5:T14" si="4">(S5-S4)/S4</f>
        <v>7.5251081853622767E-2</v>
      </c>
      <c r="U5" s="74">
        <f>(S5-SUM('Community starts'!M147:M158))/SUM('Community starts'!M147:M158)</f>
        <v>3.6664062827746306E-2</v>
      </c>
      <c r="V5" s="73">
        <f>'Community musters'!AD11</f>
        <v>3198</v>
      </c>
      <c r="W5" s="74">
        <f t="shared" ref="W5:W14" si="5">(V5-V4)/V4</f>
        <v>8.2966474771418899E-2</v>
      </c>
      <c r="X5" s="74">
        <f>(V5-'Community musters'!AC11)/'Community musters'!AC11</f>
        <v>3.5286500485594043E-2</v>
      </c>
      <c r="Z5" s="34" t="s">
        <v>5</v>
      </c>
      <c r="AA5" s="73">
        <f>SUM('Community starts'!T147:T158)</f>
        <v>25526.050857012629</v>
      </c>
      <c r="AB5" s="74">
        <f t="shared" ref="AB5:AB14" si="6">(AA5-AA4)/AA4</f>
        <v>6.508057924081441E-3</v>
      </c>
      <c r="AC5" s="74">
        <f>(AA5-SUM('Community starts'!R147:R158))/SUM('Community starts'!R147:R158)</f>
        <v>-1.992408254437021E-4</v>
      </c>
      <c r="AD5" s="73">
        <f>'Community musters'!AG11</f>
        <v>15344.5</v>
      </c>
      <c r="AE5" s="74">
        <f t="shared" ref="AE5:AE14" si="7">(AD5-AD4)/AD4</f>
        <v>-1.3088500128633909E-2</v>
      </c>
      <c r="AF5" s="74">
        <f>(AD5-'Community musters'!AF11)/'Community musters'!AF11</f>
        <v>1.0530405805882251E-2</v>
      </c>
      <c r="AH5" s="34" t="s">
        <v>5</v>
      </c>
      <c r="AI5" s="73">
        <f>SUM('Community starts'!Y147:Y158)</f>
        <v>11895.724536241263</v>
      </c>
      <c r="AJ5" s="74">
        <f t="shared" ref="AJ5:AJ14" si="8">(AI5-AI4)/AI4</f>
        <v>5.975274264955574E-2</v>
      </c>
      <c r="AK5" s="74">
        <f>(AI5-SUM('Community starts'!W147:W158))/SUM('Community starts'!W147:W158)</f>
        <v>0.11374227540387208</v>
      </c>
      <c r="AL5" s="73">
        <f>'Community musters'!AJ11</f>
        <v>8533</v>
      </c>
      <c r="AM5" s="74">
        <f t="shared" ref="AM5:AM14" si="9">(AL5-AL4)/AL4</f>
        <v>8.0810639645345156E-2</v>
      </c>
      <c r="AN5" s="74">
        <f>(AL5-'Community musters'!AI11)/'Community musters'!AI11</f>
        <v>0.11615434924787443</v>
      </c>
      <c r="AP5" s="34" t="s">
        <v>5</v>
      </c>
      <c r="AQ5" s="73">
        <f>SUM('Community starts'!AD147:AD158)</f>
        <v>48972.46493893896</v>
      </c>
      <c r="AR5" s="74">
        <f t="shared" ref="AR5:AR14" si="10">(AQ5-AQ4)/AQ4</f>
        <v>1.7926936997276235E-2</v>
      </c>
      <c r="AS5" s="74">
        <f>(AQ5-SUM('Community starts'!AB147:AB158))/SUM('Community starts'!AB147:AB158)</f>
        <v>2.2231775905162589E-2</v>
      </c>
      <c r="AT5" s="73">
        <f>'Community musters'!AM11</f>
        <v>30275.5</v>
      </c>
      <c r="AU5" s="74">
        <f t="shared" ref="AU5:AU14" si="11">(AT5-AT4)/AT4</f>
        <v>3.8539379802414932E-2</v>
      </c>
      <c r="AV5" s="74">
        <f>(AT5-'Community musters'!AL11)/'Community musters'!AL11</f>
        <v>3.4635363269769667E-2</v>
      </c>
    </row>
    <row r="6" spans="1:48">
      <c r="B6" s="34" t="s">
        <v>6</v>
      </c>
      <c r="C6" s="10">
        <f>SUM('Community starts'!E159:E170)</f>
        <v>3524.9407292609412</v>
      </c>
      <c r="D6" s="6">
        <f t="shared" si="0"/>
        <v>1.0800830931951486E-2</v>
      </c>
      <c r="E6" s="6">
        <f>(C6-SUM('Community starts'!C159:C170))/SUM('Community starts'!C159:C170)</f>
        <v>4.160147249208291E-2</v>
      </c>
      <c r="F6" s="10">
        <f>'Community musters'!X12</f>
        <v>1788</v>
      </c>
      <c r="G6" s="6">
        <f t="shared" si="1"/>
        <v>1.0740531373657434E-2</v>
      </c>
      <c r="H6" s="6">
        <f>(F6-'Community musters'!W12)/'Community musters'!W12</f>
        <v>3.4123770965876231E-2</v>
      </c>
      <c r="J6" s="34" t="s">
        <v>6</v>
      </c>
      <c r="K6" s="73">
        <f>SUM('Community starts'!J159:J170)</f>
        <v>4800.4928632016927</v>
      </c>
      <c r="L6" s="74">
        <f t="shared" si="2"/>
        <v>-2.3740351211959065E-2</v>
      </c>
      <c r="M6" s="74">
        <f>(K6-SUM('Community starts'!H159:H170))/SUM('Community starts'!H159:H170)</f>
        <v>-8.9144440074377787E-2</v>
      </c>
      <c r="N6" s="73">
        <f>'Community musters'!AA12</f>
        <v>1690</v>
      </c>
      <c r="O6" s="74">
        <f t="shared" si="3"/>
        <v>1.4405762304921969E-2</v>
      </c>
      <c r="P6" s="74">
        <f>(N6-'Community musters'!Z12)/'Community musters'!Z12</f>
        <v>-7.0407040704070403E-2</v>
      </c>
      <c r="R6" s="34" t="s">
        <v>6</v>
      </c>
      <c r="S6" s="73">
        <f>SUM('Community starts'!O159:O170)</f>
        <v>3239.8294753472483</v>
      </c>
      <c r="T6" s="74">
        <f t="shared" si="4"/>
        <v>2.9764562414379331E-2</v>
      </c>
      <c r="U6" s="74">
        <f>(S6-SUM('Community starts'!M159:M170))/SUM('Community starts'!M159:M170)</f>
        <v>6.4452112202249001E-2</v>
      </c>
      <c r="V6" s="73">
        <f>'Community musters'!AD12</f>
        <v>3278</v>
      </c>
      <c r="W6" s="74">
        <f t="shared" si="5"/>
        <v>2.5015634771732333E-2</v>
      </c>
      <c r="X6" s="74">
        <f>(V6-'Community musters'!AC12)/'Community musters'!AC12</f>
        <v>5.7760567925137139E-2</v>
      </c>
      <c r="Z6" s="34" t="s">
        <v>6</v>
      </c>
      <c r="AA6" s="73">
        <f>SUM('Community starts'!T159:T170)</f>
        <v>25748.59328070268</v>
      </c>
      <c r="AB6" s="74">
        <f t="shared" si="6"/>
        <v>8.7182472892751821E-3</v>
      </c>
      <c r="AC6" s="74">
        <f>(AA6-SUM('Community starts'!R159:R170))/SUM('Community starts'!R159:R170)</f>
        <v>1.7259565893155884E-2</v>
      </c>
      <c r="AD6" s="73">
        <f>'Community musters'!AG12</f>
        <v>15543.3</v>
      </c>
      <c r="AE6" s="74">
        <f t="shared" si="7"/>
        <v>1.2955782202091908E-2</v>
      </c>
      <c r="AF6" s="74">
        <f>(AD6-'Community musters'!AF12)/'Community musters'!AF12</f>
        <v>6.7197176716147292E-2</v>
      </c>
      <c r="AH6" s="34" t="s">
        <v>6</v>
      </c>
      <c r="AI6" s="73">
        <f>SUM('Community starts'!Y159:Y170)</f>
        <v>12349.477383187032</v>
      </c>
      <c r="AJ6" s="74">
        <f t="shared" si="8"/>
        <v>3.8144195888478637E-2</v>
      </c>
      <c r="AK6" s="74">
        <f>(AI6-SUM('Community starts'!W159:W170))/SUM('Community starts'!W159:W170)</f>
        <v>0.15847095432644692</v>
      </c>
      <c r="AL6" s="73">
        <f>'Community musters'!AJ12</f>
        <v>8823</v>
      </c>
      <c r="AM6" s="74">
        <f t="shared" si="9"/>
        <v>3.3985702566506501E-2</v>
      </c>
      <c r="AN6" s="74">
        <f>(AL6-'Community musters'!AI12)/'Community musters'!AI12</f>
        <v>0.15590200445434299</v>
      </c>
      <c r="AP6" s="34" t="s">
        <v>6</v>
      </c>
      <c r="AQ6" s="73">
        <f>SUM('Community starts'!AD159:AD170)</f>
        <v>49663.333731699589</v>
      </c>
      <c r="AR6" s="74">
        <f t="shared" si="10"/>
        <v>1.4107290568731543E-2</v>
      </c>
      <c r="AS6" s="74">
        <f>(AQ6-SUM('Community starts'!AB159:AB170))/SUM('Community starts'!AB159:AB170)</f>
        <v>4.1815207326933751E-2</v>
      </c>
      <c r="AT6" s="73">
        <f>'Community musters'!AM12</f>
        <v>30709</v>
      </c>
      <c r="AU6" s="74">
        <f t="shared" si="11"/>
        <v>1.4318508364849466E-2</v>
      </c>
      <c r="AV6" s="74">
        <f>(AT6-'Community musters'!AL12)/'Community musters'!AL12</f>
        <v>7.2327735816772973E-2</v>
      </c>
    </row>
    <row r="7" spans="1:48">
      <c r="A7" t="s">
        <v>77</v>
      </c>
      <c r="B7" s="34" t="s">
        <v>19</v>
      </c>
      <c r="C7" s="10">
        <f>SUM('Community starts'!E171:E182)</f>
        <v>3561.6675097990042</v>
      </c>
      <c r="D7" s="6">
        <f t="shared" si="0"/>
        <v>1.0419120024682878E-2</v>
      </c>
      <c r="E7" s="6">
        <f>(C7-SUM('Community starts'!C171:C182))/SUM('Community starts'!C171:C182)</f>
        <v>5.2845313988782346E-2</v>
      </c>
      <c r="F7" s="10">
        <f>'Community musters'!X13</f>
        <v>1805</v>
      </c>
      <c r="G7" s="6">
        <f t="shared" si="1"/>
        <v>9.5078299776286349E-3</v>
      </c>
      <c r="H7" s="6">
        <f>(F7-'Community musters'!W13)/'Community musters'!W13</f>
        <v>4.4560185185185182E-2</v>
      </c>
      <c r="J7" s="34" t="s">
        <v>19</v>
      </c>
      <c r="K7" s="73">
        <f>SUM('Community starts'!J171:J182)</f>
        <v>4800.4928632016927</v>
      </c>
      <c r="L7" s="74">
        <f t="shared" si="2"/>
        <v>0</v>
      </c>
      <c r="M7" s="74">
        <f>(K7-SUM('Community starts'!H171:H182))/SUM('Community starts'!H171:H182)</f>
        <v>-8.9179692446639952E-2</v>
      </c>
      <c r="N7" s="73">
        <f>'Community musters'!AA13</f>
        <v>1690</v>
      </c>
      <c r="O7" s="74">
        <f t="shared" si="3"/>
        <v>0</v>
      </c>
      <c r="P7" s="74">
        <f>(N7-'Community musters'!Z13)/'Community musters'!Z13</f>
        <v>-7.0407040704070403E-2</v>
      </c>
      <c r="R7" s="34" t="s">
        <v>19</v>
      </c>
      <c r="S7" s="73">
        <f>SUM('Community starts'!O171:O182)</f>
        <v>3293.4263079802568</v>
      </c>
      <c r="T7" s="74">
        <f t="shared" si="4"/>
        <v>1.6543102975277401E-2</v>
      </c>
      <c r="U7" s="74">
        <f>(S7-SUM('Community starts'!M171:M182))/SUM('Community starts'!M171:M182)</f>
        <v>8.2061453106662338E-2</v>
      </c>
      <c r="V7" s="73">
        <f>'Community musters'!AD13</f>
        <v>3331</v>
      </c>
      <c r="W7" s="74">
        <f t="shared" si="5"/>
        <v>1.6168395363026236E-2</v>
      </c>
      <c r="X7" s="74">
        <f>(V7-'Community musters'!AC13)/'Community musters'!AC13</f>
        <v>7.4169622702354082E-2</v>
      </c>
      <c r="Z7" s="34" t="s">
        <v>19</v>
      </c>
      <c r="AA7" s="73">
        <f>SUM('Community starts'!T171:T182)</f>
        <v>26146.178893313965</v>
      </c>
      <c r="AB7" s="74">
        <f t="shared" si="6"/>
        <v>1.5441061508756519E-2</v>
      </c>
      <c r="AC7" s="74">
        <f>(AA7-SUM('Community starts'!R171:R182))/SUM('Community starts'!R171:R182)</f>
        <v>4.0479389604934066E-2</v>
      </c>
      <c r="AD7" s="73">
        <f>'Community musters'!AG13</f>
        <v>15837.2</v>
      </c>
      <c r="AE7" s="74">
        <f t="shared" si="7"/>
        <v>1.8908468600619011E-2</v>
      </c>
      <c r="AF7" s="74">
        <f>(AD7-'Community musters'!AF13)/'Community musters'!AF13</f>
        <v>0.11739679538286789</v>
      </c>
      <c r="AH7" s="34" t="s">
        <v>19</v>
      </c>
      <c r="AI7" s="73">
        <f>SUM('Community starts'!Y171:Y182)</f>
        <v>12550.006619022457</v>
      </c>
      <c r="AJ7" s="74">
        <f t="shared" si="8"/>
        <v>1.6237872228377231E-2</v>
      </c>
      <c r="AK7" s="74">
        <f>(AI7-SUM('Community starts'!W171:W182))/SUM('Community starts'!W171:W182)</f>
        <v>0.1791357306454629</v>
      </c>
      <c r="AL7" s="73">
        <f>'Community musters'!AJ13</f>
        <v>8962</v>
      </c>
      <c r="AM7" s="74">
        <f t="shared" si="9"/>
        <v>1.5754278590048736E-2</v>
      </c>
      <c r="AN7" s="74">
        <f>(AL7-'Community musters'!AI13)/'Community musters'!AI13</f>
        <v>0.17611548556430445</v>
      </c>
      <c r="AP7" s="34" t="s">
        <v>19</v>
      </c>
      <c r="AQ7" s="73">
        <f>SUM('Community starts'!AD171:AD182)</f>
        <v>50351.772193317367</v>
      </c>
      <c r="AR7" s="74">
        <f t="shared" si="10"/>
        <v>1.386210731113998E-2</v>
      </c>
      <c r="AS7" s="74">
        <f>(AQ7-SUM('Community starts'!AB171:AB182))/SUM('Community starts'!AB171:AB182)</f>
        <v>6.0719741213531554E-2</v>
      </c>
      <c r="AT7" s="73">
        <f>'Community musters'!AM13</f>
        <v>31214.7</v>
      </c>
      <c r="AU7" s="74">
        <f t="shared" si="11"/>
        <v>1.646748510208736E-2</v>
      </c>
      <c r="AV7" s="74">
        <f>(AT7-'Community musters'!AL13)/'Community musters'!AL13</f>
        <v>0.10339842203495285</v>
      </c>
    </row>
    <row r="8" spans="1:48">
      <c r="B8" s="34" t="s">
        <v>20</v>
      </c>
      <c r="C8" s="10">
        <f>SUM('Community starts'!E183:E194)</f>
        <v>3596.1753004461871</v>
      </c>
      <c r="D8" s="6">
        <f t="shared" si="0"/>
        <v>9.6886614351967635E-3</v>
      </c>
      <c r="E8" s="6">
        <f>(C8-SUM('Community starts'!C183:C194))/SUM('Community starts'!C183:C194)</f>
        <v>6.311443785055712E-2</v>
      </c>
      <c r="F8" s="10">
        <f>'Community musters'!X14</f>
        <v>1822</v>
      </c>
      <c r="G8" s="6">
        <f t="shared" si="1"/>
        <v>9.4182825484764535E-3</v>
      </c>
      <c r="H8" s="6">
        <f>(F8-'Community musters'!W14)/'Community musters'!W14</f>
        <v>5.4398148148148147E-2</v>
      </c>
      <c r="J8" s="34" t="s">
        <v>20</v>
      </c>
      <c r="K8" s="73">
        <f>SUM('Community starts'!J183:J194)</f>
        <v>4800.4928632016927</v>
      </c>
      <c r="L8" s="74">
        <f t="shared" si="2"/>
        <v>0</v>
      </c>
      <c r="M8" s="74">
        <f>(K8-SUM('Community starts'!H183:H194))/SUM('Community starts'!H183:H194)</f>
        <v>-8.9209563476070244E-2</v>
      </c>
      <c r="N8" s="73">
        <f>'Community musters'!AA14</f>
        <v>1690</v>
      </c>
      <c r="O8" s="74">
        <f t="shared" si="3"/>
        <v>0</v>
      </c>
      <c r="P8" s="74">
        <f>(N8-'Community musters'!Z14)/'Community musters'!Z14</f>
        <v>-7.0407040704070403E-2</v>
      </c>
      <c r="R8" s="34" t="s">
        <v>20</v>
      </c>
      <c r="S8" s="73">
        <f>SUM('Community starts'!O183:O194)</f>
        <v>3345.4667076111032</v>
      </c>
      <c r="T8" s="74">
        <f t="shared" si="4"/>
        <v>1.5801294689590604E-2</v>
      </c>
      <c r="U8" s="74">
        <f>(S8-SUM('Community starts'!M183:M194))/SUM('Community starts'!M183:M194)</f>
        <v>9.9159424999447326E-2</v>
      </c>
      <c r="V8" s="73">
        <f>'Community musters'!AD14</f>
        <v>3375</v>
      </c>
      <c r="W8" s="74">
        <f t="shared" si="5"/>
        <v>1.3209246472530772E-2</v>
      </c>
      <c r="X8" s="74">
        <f>(V8-'Community musters'!AC14)/'Community musters'!AC14</f>
        <v>8.8358594001934854E-2</v>
      </c>
      <c r="Z8" s="34" t="s">
        <v>20</v>
      </c>
      <c r="AA8" s="73">
        <f>SUM('Community starts'!T183:T194)</f>
        <v>26441.752940385028</v>
      </c>
      <c r="AB8" s="74">
        <f t="shared" si="6"/>
        <v>1.1304674701305818E-2</v>
      </c>
      <c r="AC8" s="74">
        <f>(AA8-SUM('Community starts'!R183:R194))/SUM('Community starts'!R183:R194)</f>
        <v>5.960656926059725E-2</v>
      </c>
      <c r="AD8" s="73">
        <f>'Community musters'!AG14</f>
        <v>16012.5</v>
      </c>
      <c r="AE8" s="74">
        <f t="shared" si="7"/>
        <v>1.1068875811380753E-2</v>
      </c>
      <c r="AF8" s="74">
        <f>(AD8-'Community musters'!AF14)/'Community musters'!AF14</f>
        <v>0.13341166644252067</v>
      </c>
      <c r="AH8" s="34" t="s">
        <v>20</v>
      </c>
      <c r="AI8" s="73">
        <f>SUM('Community starts'!Y183:Y194)</f>
        <v>12730.561937994698</v>
      </c>
      <c r="AJ8" s="74">
        <f t="shared" si="8"/>
        <v>1.4386870417946054E-2</v>
      </c>
      <c r="AK8" s="74">
        <f>(AI8-SUM('Community starts'!W183:W194))/SUM('Community starts'!W183:W194)</f>
        <v>0.1976715865276841</v>
      </c>
      <c r="AL8" s="73">
        <f>'Community musters'!AJ14</f>
        <v>9101</v>
      </c>
      <c r="AM8" s="74">
        <f t="shared" si="9"/>
        <v>1.5509930819013614E-2</v>
      </c>
      <c r="AN8" s="74">
        <f>(AL8-'Community musters'!AI14)/'Community musters'!AI14</f>
        <v>0.19592641261498028</v>
      </c>
      <c r="AP8" s="34" t="s">
        <v>20</v>
      </c>
      <c r="AQ8" s="73">
        <f>SUM('Community starts'!AD183:AD194)</f>
        <v>50914.449749638705</v>
      </c>
      <c r="AR8" s="74">
        <f t="shared" si="10"/>
        <v>1.11749305299728E-2</v>
      </c>
      <c r="AS8" s="74">
        <f>(AQ8-SUM('Community starts'!AB183:AB194))/SUM('Community starts'!AB183:AB194)</f>
        <v>7.6853325353853655E-2</v>
      </c>
      <c r="AT8" s="73">
        <f>'Community musters'!AM14</f>
        <v>31647.7</v>
      </c>
      <c r="AU8" s="74">
        <f t="shared" si="11"/>
        <v>1.3871669437796936E-2</v>
      </c>
      <c r="AV8" s="74">
        <f>(AT8-'Community musters'!AL14)/'Community musters'!AL14</f>
        <v>0.11918705397243025</v>
      </c>
    </row>
    <row r="9" spans="1:48">
      <c r="B9" s="34" t="s">
        <v>23</v>
      </c>
      <c r="C9" s="10">
        <f>SUM('Community starts'!E195:E206)</f>
        <v>3614.7121650403496</v>
      </c>
      <c r="D9" s="6">
        <f t="shared" si="0"/>
        <v>5.1546053919737066E-3</v>
      </c>
      <c r="E9" s="6">
        <f>(C9-SUM('Community starts'!C195:C206))/SUM('Community starts'!C195:C206)</f>
        <v>6.8606275100076636E-2</v>
      </c>
      <c r="F9" s="10">
        <f>'Community musters'!X15</f>
        <v>1833</v>
      </c>
      <c r="G9" s="6">
        <f t="shared" si="1"/>
        <v>6.0373216245883645E-3</v>
      </c>
      <c r="H9" s="6">
        <f>(F9-'Community musters'!W15)/'Community musters'!W15</f>
        <v>6.0763888888888888E-2</v>
      </c>
      <c r="J9" s="34" t="s">
        <v>23</v>
      </c>
      <c r="K9" s="73">
        <f>SUM('Community starts'!J195:J206)</f>
        <v>4800.4928632016927</v>
      </c>
      <c r="L9" s="74">
        <f t="shared" si="2"/>
        <v>0</v>
      </c>
      <c r="M9" s="74">
        <f>(K9-SUM('Community starts'!H195:H206))/SUM('Community starts'!H195:H206)</f>
        <v>-8.9237092027333709E-2</v>
      </c>
      <c r="N9" s="73">
        <f>'Community musters'!AA15</f>
        <v>1674</v>
      </c>
      <c r="O9" s="74">
        <f t="shared" si="3"/>
        <v>-9.4674556213017753E-3</v>
      </c>
      <c r="P9" s="74">
        <f>(N9-'Community musters'!Z15)/'Community musters'!Z15</f>
        <v>-7.9207920792079209E-2</v>
      </c>
      <c r="R9" s="34" t="s">
        <v>23</v>
      </c>
      <c r="S9" s="73">
        <f>SUM('Community starts'!O195:O206)</f>
        <v>3368.6681138454423</v>
      </c>
      <c r="T9" s="74">
        <f t="shared" si="4"/>
        <v>6.9351777381478109E-3</v>
      </c>
      <c r="U9" s="74">
        <f>(S9-SUM('Community starts'!M195:M206))/SUM('Community starts'!M195:M206)</f>
        <v>0.10678229097437884</v>
      </c>
      <c r="V9" s="73">
        <f>'Community musters'!AD15</f>
        <v>3408</v>
      </c>
      <c r="W9" s="74">
        <f t="shared" si="5"/>
        <v>9.7777777777777776E-3</v>
      </c>
      <c r="X9" s="74">
        <f>(V9-'Community musters'!AC15)/'Community musters'!AC15</f>
        <v>0.1000645577792124</v>
      </c>
      <c r="Z9" s="34" t="s">
        <v>23</v>
      </c>
      <c r="AA9" s="73">
        <f>SUM('Community starts'!T195:T206)</f>
        <v>26640.866053885129</v>
      </c>
      <c r="AB9" s="74">
        <f t="shared" si="6"/>
        <v>7.5302539112674319E-3</v>
      </c>
      <c r="AC9" s="74">
        <f>(AA9-SUM('Community starts'!R195:R206))/SUM('Community starts'!R195:R206)</f>
        <v>7.609625095237886E-2</v>
      </c>
      <c r="AD9" s="73">
        <f>'Community musters'!AG15</f>
        <v>16227.9</v>
      </c>
      <c r="AE9" s="74">
        <f t="shared" si="7"/>
        <v>1.3451990632318479E-2</v>
      </c>
      <c r="AF9" s="74">
        <f>(AD9-'Community musters'!AF15)/'Community musters'!AF15</f>
        <v>0.1482275525366164</v>
      </c>
      <c r="AH9" s="34" t="s">
        <v>23</v>
      </c>
      <c r="AI9" s="73">
        <f>SUM('Community starts'!Y195:Y206)</f>
        <v>12827.090622132866</v>
      </c>
      <c r="AJ9" s="74">
        <f t="shared" si="8"/>
        <v>7.5824370211086426E-3</v>
      </c>
      <c r="AK9" s="74">
        <f>(AI9-SUM('Community starts'!W195:W206))/SUM('Community starts'!W195:W206)</f>
        <v>0.20809906885437404</v>
      </c>
      <c r="AL9" s="73">
        <f>'Community musters'!AJ15</f>
        <v>9196</v>
      </c>
      <c r="AM9" s="74">
        <f t="shared" si="9"/>
        <v>1.0438413361169102E-2</v>
      </c>
      <c r="AN9" s="74">
        <f>(AL9-'Community musters'!AI15)/'Community musters'!AI15</f>
        <v>0.20984081041968161</v>
      </c>
      <c r="AP9" s="34" t="s">
        <v>23</v>
      </c>
      <c r="AQ9" s="73">
        <f>SUM('Community starts'!AD195:AD206)</f>
        <v>51251.829818105478</v>
      </c>
      <c r="AR9" s="74">
        <f t="shared" si="10"/>
        <v>6.6264109722440276E-3</v>
      </c>
      <c r="AS9" s="74">
        <f>(AQ9-SUM('Community starts'!AB195:AB206))/SUM('Community starts'!AB195:AB206)</f>
        <v>8.8803799605980283E-2</v>
      </c>
      <c r="AT9" s="73">
        <f>'Community musters'!AM15</f>
        <v>31977.200000000001</v>
      </c>
      <c r="AU9" s="74">
        <f t="shared" si="11"/>
        <v>1.0411499097880731E-2</v>
      </c>
      <c r="AV9" s="74">
        <f>(AT9-'Community musters'!AL15)/'Community musters'!AL15</f>
        <v>0.13034779442694691</v>
      </c>
    </row>
    <row r="10" spans="1:48">
      <c r="B10" s="34" t="s">
        <v>21</v>
      </c>
      <c r="C10" s="10">
        <f>SUM('Community starts'!E207:E218)</f>
        <v>3642.5289876340248</v>
      </c>
      <c r="D10" s="6">
        <f t="shared" si="0"/>
        <v>7.6954460890981237E-3</v>
      </c>
      <c r="E10" s="6">
        <f>(C10-SUM('Community starts'!C207:C218))/SUM('Community starts'!C207:C218)</f>
        <v>7.6831749473460387E-2</v>
      </c>
      <c r="F10" s="10">
        <f>'Community musters'!X16</f>
        <v>1844</v>
      </c>
      <c r="G10" s="6">
        <f t="shared" si="1"/>
        <v>6.0010911074740861E-3</v>
      </c>
      <c r="H10" s="6">
        <f>(F10-'Community musters'!W16)/'Community musters'!W16</f>
        <v>6.7129629629629636E-2</v>
      </c>
      <c r="J10" s="34" t="s">
        <v>21</v>
      </c>
      <c r="K10" s="73">
        <f>SUM('Community starts'!J207:J218)</f>
        <v>4800.4928632016927</v>
      </c>
      <c r="L10" s="74">
        <f t="shared" si="2"/>
        <v>0</v>
      </c>
      <c r="M10" s="74">
        <f>(K10-SUM('Community starts'!H207:H218))/SUM('Community starts'!H207:H218)</f>
        <v>-8.9261149672210938E-2</v>
      </c>
      <c r="N10" s="73">
        <f>'Community musters'!AA16</f>
        <v>1674</v>
      </c>
      <c r="O10" s="74">
        <f t="shared" si="3"/>
        <v>0</v>
      </c>
      <c r="P10" s="74">
        <f>(N10-'Community musters'!Z16)/'Community musters'!Z16</f>
        <v>-7.9207920792079209E-2</v>
      </c>
      <c r="R10" s="34" t="s">
        <v>21</v>
      </c>
      <c r="S10" s="73">
        <f>SUM('Community starts'!O207:O218)</f>
        <v>3404.5908421832023</v>
      </c>
      <c r="T10" s="74">
        <f t="shared" si="4"/>
        <v>1.0663777826647642E-2</v>
      </c>
      <c r="U10" s="74">
        <f>(S10-SUM('Community starts'!M207:M218))/SUM('Community starts'!M207:M218)</f>
        <v>0.11858477142779771</v>
      </c>
      <c r="V10" s="73">
        <f>'Community musters'!AD16</f>
        <v>3444</v>
      </c>
      <c r="W10" s="74">
        <f t="shared" si="5"/>
        <v>1.0563380281690141E-2</v>
      </c>
      <c r="X10" s="74">
        <f>(V10-'Community musters'!AC16)/'Community musters'!AC16</f>
        <v>0.11060948081264109</v>
      </c>
      <c r="Z10" s="34" t="s">
        <v>21</v>
      </c>
      <c r="AA10" s="73">
        <f>SUM('Community starts'!T207:T218)</f>
        <v>26933.533355942585</v>
      </c>
      <c r="AB10" s="74">
        <f t="shared" si="6"/>
        <v>1.0985652698583181E-2</v>
      </c>
      <c r="AC10" s="74">
        <f>(AA10-SUM('Community starts'!R207:R218))/SUM('Community starts'!R207:R218)</f>
        <v>9.1637340342838949E-2</v>
      </c>
      <c r="AD10" s="73">
        <f>'Community musters'!AG16</f>
        <v>16442.900000000001</v>
      </c>
      <c r="AE10" s="74">
        <f t="shared" si="7"/>
        <v>1.3248787581880701E-2</v>
      </c>
      <c r="AF10" s="74">
        <f>(AD10-'Community musters'!AF16)/'Community musters'!AF16</f>
        <v>0.16723929864414008</v>
      </c>
      <c r="AH10" s="34" t="s">
        <v>21</v>
      </c>
      <c r="AI10" s="73">
        <f>SUM('Community starts'!Y207:Y218)</f>
        <v>12972.299086855068</v>
      </c>
      <c r="AJ10" s="74">
        <f t="shared" si="8"/>
        <v>1.1320452080664947E-2</v>
      </c>
      <c r="AK10" s="74">
        <f>(AI10-SUM('Community starts'!W207:W218))/SUM('Community starts'!W207:W218)</f>
        <v>0.22292614725380253</v>
      </c>
      <c r="AL10" s="73">
        <f>'Community musters'!AJ16</f>
        <v>9266</v>
      </c>
      <c r="AM10" s="74">
        <f t="shared" si="9"/>
        <v>7.6120052196607217E-3</v>
      </c>
      <c r="AN10" s="74">
        <f>(AL10-'Community musters'!AI16)/'Community musters'!AI16</f>
        <v>0.22017382143797734</v>
      </c>
      <c r="AP10" s="34" t="s">
        <v>21</v>
      </c>
      <c r="AQ10" s="73">
        <f>SUM('Community starts'!AD207:AD218)</f>
        <v>51753.44513581659</v>
      </c>
      <c r="AR10" s="74">
        <f t="shared" si="10"/>
        <v>9.7872665130466947E-3</v>
      </c>
      <c r="AS10" s="74">
        <f>(AQ10-SUM('Community starts'!AB207:AB218))/SUM('Community starts'!AB207:AB218)</f>
        <v>0.10166514820998115</v>
      </c>
      <c r="AT10" s="73">
        <f>'Community musters'!AM16</f>
        <v>32285.5</v>
      </c>
      <c r="AU10" s="74">
        <f t="shared" si="11"/>
        <v>9.6412443866254471E-3</v>
      </c>
      <c r="AV10" s="74">
        <f>(AT10-'Community musters'!AL16)/'Community musters'!AL16</f>
        <v>0.14322186340330306</v>
      </c>
    </row>
    <row r="11" spans="1:48">
      <c r="B11" s="34" t="s">
        <v>22</v>
      </c>
      <c r="C11" s="10">
        <f>SUM('Community starts'!E219:E230)</f>
        <v>3667.8296800615299</v>
      </c>
      <c r="D11" s="6">
        <f t="shared" si="0"/>
        <v>6.9459138179539691E-3</v>
      </c>
      <c r="E11" s="6">
        <f>(C11-SUM('Community starts'!C219:C230))/SUM('Community starts'!C219:C230)</f>
        <v>8.4311690543117199E-2</v>
      </c>
      <c r="F11" s="10">
        <f>'Community musters'!X17</f>
        <v>1856</v>
      </c>
      <c r="G11" s="6">
        <f t="shared" si="1"/>
        <v>6.5075921908893707E-3</v>
      </c>
      <c r="H11" s="6">
        <f>(F11-'Community musters'!W17)/'Community musters'!W17</f>
        <v>7.407407407407407E-2</v>
      </c>
      <c r="J11" s="34" t="s">
        <v>22</v>
      </c>
      <c r="K11" s="73">
        <f>SUM('Community starts'!J219:J230)</f>
        <v>4800.4928632016927</v>
      </c>
      <c r="L11" s="74">
        <f t="shared" si="2"/>
        <v>0</v>
      </c>
      <c r="M11" s="74">
        <f>(K11-SUM('Community starts'!H219:H230))/SUM('Community starts'!H219:H230)</f>
        <v>-8.9282140085366529E-2</v>
      </c>
      <c r="N11" s="73">
        <f>'Community musters'!AA17</f>
        <v>1674</v>
      </c>
      <c r="O11" s="74">
        <f t="shared" si="3"/>
        <v>0</v>
      </c>
      <c r="P11" s="74">
        <f>(N11-'Community musters'!Z17)/'Community musters'!Z17</f>
        <v>-7.9207920792079209E-2</v>
      </c>
      <c r="R11" s="34" t="s">
        <v>22</v>
      </c>
      <c r="S11" s="73">
        <f>SUM('Community starts'!O219:O230)</f>
        <v>3441.3517908140452</v>
      </c>
      <c r="T11" s="74">
        <f t="shared" si="4"/>
        <v>1.0797464463386107E-2</v>
      </c>
      <c r="U11" s="74">
        <f>(S11-SUM('Community starts'!M219:M230))/SUM('Community starts'!M219:M230)</f>
        <v>0.13066265074657424</v>
      </c>
      <c r="V11" s="73">
        <f>'Community musters'!AD17</f>
        <v>3481</v>
      </c>
      <c r="W11" s="74">
        <f t="shared" si="5"/>
        <v>1.0743321718931475E-2</v>
      </c>
      <c r="X11" s="74">
        <f>(V11-'Community musters'!AC17)/'Community musters'!AC17</f>
        <v>0.12254111576910674</v>
      </c>
      <c r="Z11" s="34" t="s">
        <v>22</v>
      </c>
      <c r="AA11" s="73">
        <f>SUM('Community starts'!T219:T230)</f>
        <v>27193.449277044314</v>
      </c>
      <c r="AB11" s="74">
        <f t="shared" si="6"/>
        <v>9.6502719367260823E-3</v>
      </c>
      <c r="AC11" s="74">
        <f>(AA11-SUM('Community starts'!R219:R230))/SUM('Community starts'!R219:R230)</f>
        <v>0.1048935246779973</v>
      </c>
      <c r="AD11" s="73">
        <f>'Community musters'!AG17</f>
        <v>16623.5</v>
      </c>
      <c r="AE11" s="74">
        <f t="shared" si="7"/>
        <v>1.0983463987496033E-2</v>
      </c>
      <c r="AF11" s="74">
        <f>(AD11-'Community musters'!AF17)/'Community musters'!AF17</f>
        <v>0.18528474356323399</v>
      </c>
      <c r="AH11" s="34" t="s">
        <v>22</v>
      </c>
      <c r="AI11" s="73">
        <f>SUM('Community starts'!Y219:Y230)</f>
        <v>13104.468387624025</v>
      </c>
      <c r="AJ11" s="74">
        <f t="shared" si="8"/>
        <v>1.0188579517325923E-2</v>
      </c>
      <c r="AK11" s="74">
        <f>(AI11-SUM('Community starts'!W219:W230))/SUM('Community starts'!W219:W230)</f>
        <v>0.23636942554582999</v>
      </c>
      <c r="AL11" s="73">
        <f>'Community musters'!AJ17</f>
        <v>9368</v>
      </c>
      <c r="AM11" s="74">
        <f t="shared" si="9"/>
        <v>1.1007986186056551E-2</v>
      </c>
      <c r="AN11" s="74">
        <f>(AL11-'Community musters'!AI17)/'Community musters'!AI17</f>
        <v>0.2345809172377438</v>
      </c>
      <c r="AP11" s="34" t="s">
        <v>22</v>
      </c>
      <c r="AQ11" s="73">
        <f>SUM('Community starts'!AD219:AD230)</f>
        <v>52207.591998745607</v>
      </c>
      <c r="AR11" s="74">
        <f t="shared" si="10"/>
        <v>8.7752006023405719E-3</v>
      </c>
      <c r="AS11" s="74">
        <f>(AQ11-SUM('Community starts'!AB219:AB230))/SUM('Community starts'!AB219:AB230)</f>
        <v>0.11296934644094425</v>
      </c>
      <c r="AT11" s="73">
        <f>'Community musters'!AM17</f>
        <v>32647.1</v>
      </c>
      <c r="AU11" s="74">
        <f t="shared" si="11"/>
        <v>1.1200074336776526E-2</v>
      </c>
      <c r="AV11" s="74">
        <f>(AT11-'Community musters'!AL17)/'Community musters'!AL17</f>
        <v>0.15956128106497308</v>
      </c>
    </row>
    <row r="12" spans="1:48">
      <c r="B12" s="34" t="s">
        <v>51</v>
      </c>
      <c r="C12" s="10">
        <f>SUM('Community starts'!E231:E242)</f>
        <v>3691.9927667616676</v>
      </c>
      <c r="D12" s="6">
        <f t="shared" si="0"/>
        <v>6.5878431682608379E-3</v>
      </c>
      <c r="E12" s="6">
        <f>(C12-SUM('Community starts'!C231:C242))/SUM('Community starts'!C231:C242)</f>
        <v>9.1455028608243477E-2</v>
      </c>
      <c r="F12" s="10">
        <f>'Community musters'!X18</f>
        <v>1869</v>
      </c>
      <c r="G12" s="6">
        <f t="shared" si="1"/>
        <v>7.0043103448275863E-3</v>
      </c>
      <c r="H12" s="6">
        <f>(F12-'Community musters'!W18)/'Community musters'!W18</f>
        <v>8.1597222222222224E-2</v>
      </c>
      <c r="J12" s="34" t="s">
        <v>51</v>
      </c>
      <c r="K12" s="73">
        <f>SUM('Community starts'!J231:J242)</f>
        <v>4800.4928632016927</v>
      </c>
      <c r="L12" s="74">
        <f t="shared" si="2"/>
        <v>0</v>
      </c>
      <c r="M12" s="74">
        <f>(K12-SUM('Community starts'!H231:H242))/SUM('Community starts'!H231:H242)</f>
        <v>-8.9300464116208678E-2</v>
      </c>
      <c r="N12" s="73">
        <f>'Community musters'!AA18</f>
        <v>1674</v>
      </c>
      <c r="O12" s="74">
        <f t="shared" si="3"/>
        <v>0</v>
      </c>
      <c r="P12" s="74">
        <f>(N12-'Community musters'!Z18)/'Community musters'!Z18</f>
        <v>-7.9207920792079209E-2</v>
      </c>
      <c r="R12" s="34" t="s">
        <v>51</v>
      </c>
      <c r="S12" s="73">
        <f>SUM('Community starts'!O231:O242)</f>
        <v>3472.7158636889026</v>
      </c>
      <c r="T12" s="74">
        <f t="shared" si="4"/>
        <v>9.1138816317986038E-3</v>
      </c>
      <c r="U12" s="74">
        <f>(S12-SUM('Community starts'!M231:M242))/SUM('Community starts'!M231:M242)</f>
        <v>0.14096737631097414</v>
      </c>
      <c r="V12" s="73">
        <f>'Community musters'!AD18</f>
        <v>3503</v>
      </c>
      <c r="W12" s="74">
        <f t="shared" si="5"/>
        <v>6.3200229819017524E-3</v>
      </c>
      <c r="X12" s="74">
        <f>(V12-'Community musters'!AC18)/'Community musters'!AC18</f>
        <v>0.12963560141889713</v>
      </c>
      <c r="Z12" s="34" t="s">
        <v>51</v>
      </c>
      <c r="AA12" s="73">
        <f>SUM('Community starts'!T231:T242)</f>
        <v>27444.273222499294</v>
      </c>
      <c r="AB12" s="74">
        <f t="shared" si="6"/>
        <v>9.2236899739937157E-3</v>
      </c>
      <c r="AC12" s="74">
        <f>(AA12-SUM('Community starts'!R231:R242))/SUM('Community starts'!R231:R242)</f>
        <v>0.11730673544985806</v>
      </c>
      <c r="AD12" s="73">
        <f>'Community musters'!AG18</f>
        <v>16710.599999999999</v>
      </c>
      <c r="AE12" s="74">
        <f t="shared" si="7"/>
        <v>5.2395704875627001E-3</v>
      </c>
      <c r="AF12" s="74">
        <f>(AD12-'Community musters'!AF18)/'Community musters'!AF18</f>
        <v>0.197626333932961</v>
      </c>
      <c r="AH12" s="34" t="s">
        <v>51</v>
      </c>
      <c r="AI12" s="73">
        <f>SUM('Community starts'!Y231:Y242)</f>
        <v>13230.765008267837</v>
      </c>
      <c r="AJ12" s="74">
        <f t="shared" si="8"/>
        <v>9.6376760130985478E-3</v>
      </c>
      <c r="AK12" s="74">
        <f>(AI12-SUM('Community starts'!W231:W242))/SUM('Community starts'!W231:W242)</f>
        <v>0.24912465619471466</v>
      </c>
      <c r="AL12" s="73">
        <f>'Community musters'!AJ18</f>
        <v>9463</v>
      </c>
      <c r="AM12" s="74">
        <f t="shared" si="9"/>
        <v>1.0140905209222886E-2</v>
      </c>
      <c r="AN12" s="74">
        <f>(AL12-'Community musters'!AI18)/'Community musters'!AI18</f>
        <v>0.2480875758375099</v>
      </c>
      <c r="AP12" s="34" t="s">
        <v>51</v>
      </c>
      <c r="AQ12" s="73">
        <f>SUM('Community starts'!AD231:AD242)</f>
        <v>52640.239724419385</v>
      </c>
      <c r="AR12" s="74">
        <f t="shared" si="10"/>
        <v>8.2870653311145487E-3</v>
      </c>
      <c r="AS12" s="74">
        <f>(AQ12-SUM('Community starts'!AB231:AB242))/SUM('Community starts'!AB231:AB242)</f>
        <v>0.12353301857825744</v>
      </c>
      <c r="AT12" s="73">
        <f>'Community musters'!AM18</f>
        <v>32926.699999999997</v>
      </c>
      <c r="AU12" s="74">
        <f t="shared" si="11"/>
        <v>8.5643135224874045E-3</v>
      </c>
      <c r="AV12" s="74">
        <f>(AT12-'Community musters'!AL18)/'Community musters'!AL18</f>
        <v>0.17278286917156105</v>
      </c>
    </row>
    <row r="13" spans="1:48">
      <c r="B13" s="34" t="s">
        <v>55</v>
      </c>
      <c r="C13" s="10">
        <f>SUM('Community starts'!E243:E254)</f>
        <v>3700.1022178901339</v>
      </c>
      <c r="D13" s="6">
        <f t="shared" si="0"/>
        <v>2.196497024987234E-3</v>
      </c>
      <c r="E13" s="6">
        <f>(C13-SUM('Community starts'!C243:C254))/SUM('Community starts'!C243:C254)</f>
        <v>9.3852417188601253E-2</v>
      </c>
      <c r="F13" s="10">
        <f>'Community musters'!X19</f>
        <v>1874</v>
      </c>
      <c r="G13" s="6">
        <f t="shared" si="1"/>
        <v>2.6752273943285178E-3</v>
      </c>
      <c r="H13" s="6">
        <f>(F13-'Community musters'!W19)/'Community musters'!W19</f>
        <v>8.4490740740740741E-2</v>
      </c>
      <c r="J13" s="34" t="s">
        <v>55</v>
      </c>
      <c r="K13" s="73">
        <f>SUM('Community starts'!J243:J254)</f>
        <v>4800.4928632016927</v>
      </c>
      <c r="L13" s="74">
        <f t="shared" si="2"/>
        <v>0</v>
      </c>
      <c r="M13" s="74">
        <f>(K13-SUM('Community starts'!H243:H254))/SUM('Community starts'!H243:H254)</f>
        <v>-8.9316460960227897E-2</v>
      </c>
      <c r="N13" s="73">
        <f>'Community musters'!AA19</f>
        <v>1674</v>
      </c>
      <c r="O13" s="74">
        <f t="shared" si="3"/>
        <v>0</v>
      </c>
      <c r="P13" s="74">
        <f>(N13-'Community musters'!Z19)/'Community musters'!Z19</f>
        <v>-7.9207920792079209E-2</v>
      </c>
      <c r="R13" s="34" t="s">
        <v>55</v>
      </c>
      <c r="S13" s="73">
        <f>SUM('Community starts'!O243:O254)</f>
        <v>3483.9192397506376</v>
      </c>
      <c r="T13" s="74">
        <f t="shared" si="4"/>
        <v>3.2261136532587644E-3</v>
      </c>
      <c r="U13" s="74">
        <f>(S13-SUM('Community starts'!M243:M254))/SUM('Community starts'!M243:M254)</f>
        <v>0.14464826674161382</v>
      </c>
      <c r="V13" s="73">
        <f>'Community musters'!AD19</f>
        <v>3525</v>
      </c>
      <c r="W13" s="74">
        <f t="shared" si="5"/>
        <v>6.2803311447330859E-3</v>
      </c>
      <c r="X13" s="74">
        <f>(V13-'Community musters'!AC19)/'Community musters'!AC19</f>
        <v>0.13783085861846353</v>
      </c>
      <c r="Z13" s="34" t="s">
        <v>55</v>
      </c>
      <c r="AA13" s="73">
        <f>SUM('Community starts'!T243:T254)</f>
        <v>27528.694482828585</v>
      </c>
      <c r="AB13" s="74">
        <f t="shared" si="6"/>
        <v>3.0760975029238812E-3</v>
      </c>
      <c r="AC13" s="74">
        <f>(AA13-SUM('Community starts'!R243:R254))/SUM('Community starts'!R243:R254)</f>
        <v>0.12804230179676906</v>
      </c>
      <c r="AD13" s="73">
        <f>'Community musters'!AG19</f>
        <v>16828.5</v>
      </c>
      <c r="AE13" s="74">
        <f t="shared" si="7"/>
        <v>7.0554019604323883E-3</v>
      </c>
      <c r="AF13" s="74">
        <f>(AD13-'Community musters'!AF19)/'Community musters'!AF19</f>
        <v>0.21254152045940897</v>
      </c>
      <c r="AH13" s="34" t="s">
        <v>55</v>
      </c>
      <c r="AI13" s="73">
        <f>SUM('Community starts'!Y243:Y254)</f>
        <v>13273.120018795827</v>
      </c>
      <c r="AJ13" s="74">
        <f t="shared" si="8"/>
        <v>3.2012518173758402E-3</v>
      </c>
      <c r="AK13" s="74">
        <f>(AI13-SUM('Community starts'!W243:W254))/SUM('Community starts'!W243:W254)</f>
        <v>0.25383536277382007</v>
      </c>
      <c r="AL13" s="73">
        <f>'Community musters'!AJ19</f>
        <v>9521</v>
      </c>
      <c r="AM13" s="74">
        <f t="shared" si="9"/>
        <v>6.129134523935327E-3</v>
      </c>
      <c r="AN13" s="74">
        <f>(AL13-'Community musters'!AI19)/'Community musters'!AI19</f>
        <v>0.25640010556875165</v>
      </c>
      <c r="AP13" s="34" t="s">
        <v>55</v>
      </c>
      <c r="AQ13" s="73">
        <f>SUM('Community starts'!AD243:AD254)</f>
        <v>52786.328822466865</v>
      </c>
      <c r="AR13" s="74">
        <f t="shared" si="10"/>
        <v>2.7752361845668054E-3</v>
      </c>
      <c r="AS13" s="74">
        <f>(AQ13-SUM('Community starts'!AB243:AB254))/SUM('Community starts'!AB243:AB254)</f>
        <v>0.13062914491570418</v>
      </c>
      <c r="AT13" s="73">
        <f>'Community musters'!AM19</f>
        <v>33102.6</v>
      </c>
      <c r="AU13" s="74">
        <f t="shared" si="11"/>
        <v>5.3421691211084461E-3</v>
      </c>
      <c r="AV13" s="74">
        <f>(AT13-'Community musters'!AL19)/'Community musters'!AL19</f>
        <v>0.18207951092177097</v>
      </c>
    </row>
    <row r="14" spans="1:48">
      <c r="B14" s="34" t="s">
        <v>71</v>
      </c>
      <c r="C14" s="10">
        <f>SUM('Community starts'!E255:E266)</f>
        <v>3722.9562183379662</v>
      </c>
      <c r="D14" s="6">
        <f t="shared" si="0"/>
        <v>6.1765862405996031E-3</v>
      </c>
      <c r="E14" s="6" t="s">
        <v>24</v>
      </c>
      <c r="F14" s="10">
        <f>'Community musters'!X20</f>
        <v>1882</v>
      </c>
      <c r="G14" s="6">
        <f t="shared" si="1"/>
        <v>4.2689434364994666E-3</v>
      </c>
      <c r="H14" s="6" t="s">
        <v>24</v>
      </c>
      <c r="J14" s="34" t="s">
        <v>71</v>
      </c>
      <c r="K14" s="73">
        <f>SUM('Community starts'!J255:J266)</f>
        <v>4800.4928632016927</v>
      </c>
      <c r="L14" s="74">
        <f t="shared" si="2"/>
        <v>0</v>
      </c>
      <c r="M14" s="74" t="s">
        <v>24</v>
      </c>
      <c r="N14" s="73">
        <f>'Community musters'!AA20</f>
        <v>1674</v>
      </c>
      <c r="O14" s="74">
        <f t="shared" si="3"/>
        <v>0</v>
      </c>
      <c r="P14" s="74" t="s">
        <v>24</v>
      </c>
      <c r="R14" s="34" t="s">
        <v>71</v>
      </c>
      <c r="S14" s="73">
        <f>SUM('Community starts'!O255:O266)</f>
        <v>3515.2598837106593</v>
      </c>
      <c r="T14" s="74">
        <f t="shared" si="4"/>
        <v>8.9958009366097984E-3</v>
      </c>
      <c r="U14" s="74" t="s">
        <v>24</v>
      </c>
      <c r="V14" s="73">
        <f>'Community musters'!AD20</f>
        <v>3556</v>
      </c>
      <c r="W14" s="74">
        <f t="shared" si="5"/>
        <v>8.7943262411347509E-3</v>
      </c>
      <c r="X14" s="74" t="s">
        <v>24</v>
      </c>
      <c r="Z14" s="34" t="s">
        <v>71</v>
      </c>
      <c r="AA14" s="73">
        <f>SUM('Community starts'!T255:T266)</f>
        <v>27765.687450088815</v>
      </c>
      <c r="AB14" s="74">
        <f t="shared" si="6"/>
        <v>8.6089432031750714E-3</v>
      </c>
      <c r="AC14" s="74" t="s">
        <v>24</v>
      </c>
      <c r="AD14" s="73">
        <f>'Community musters'!AG20</f>
        <v>16812.2</v>
      </c>
      <c r="AE14" s="74">
        <f t="shared" si="7"/>
        <v>-9.6859494310243168E-4</v>
      </c>
      <c r="AF14" s="74" t="s">
        <v>24</v>
      </c>
      <c r="AH14" s="34" t="s">
        <v>71</v>
      </c>
      <c r="AI14" s="73">
        <f>SUM('Community starts'!Y255:Y266)</f>
        <v>13392.644288102212</v>
      </c>
      <c r="AJ14" s="74">
        <f t="shared" si="8"/>
        <v>9.0049867052455265E-3</v>
      </c>
      <c r="AK14" s="74" t="s">
        <v>24</v>
      </c>
      <c r="AL14" s="73">
        <f>'Community musters'!AJ20</f>
        <v>9559</v>
      </c>
      <c r="AM14" s="74">
        <f t="shared" si="9"/>
        <v>3.9911773973322134E-3</v>
      </c>
      <c r="AN14" s="74" t="s">
        <v>24</v>
      </c>
      <c r="AP14" s="34" t="s">
        <v>71</v>
      </c>
      <c r="AQ14" s="73">
        <f>SUM('Community starts'!AD255:AD266)</f>
        <v>53197.040703441344</v>
      </c>
      <c r="AR14" s="74">
        <f t="shared" si="10"/>
        <v>7.7806487046258093E-3</v>
      </c>
      <c r="AS14" s="74" t="s">
        <v>24</v>
      </c>
      <c r="AT14" s="73">
        <f>'Community musters'!AM20</f>
        <v>33285.1</v>
      </c>
      <c r="AU14" s="74">
        <f t="shared" si="11"/>
        <v>5.5131621081123535E-3</v>
      </c>
      <c r="AV14" s="74" t="s">
        <v>24</v>
      </c>
    </row>
  </sheetData>
  <mergeCells count="18">
    <mergeCell ref="V2:X2"/>
    <mergeCell ref="AD2:AF2"/>
    <mergeCell ref="AL2:AN2"/>
    <mergeCell ref="AT2:AV2"/>
    <mergeCell ref="Z2:Z3"/>
    <mergeCell ref="AA2:AC2"/>
    <mergeCell ref="AH2:AH3"/>
    <mergeCell ref="AI2:AK2"/>
    <mergeCell ref="AP2:AP3"/>
    <mergeCell ref="AQ2:AS2"/>
    <mergeCell ref="S2:U2"/>
    <mergeCell ref="F2:H2"/>
    <mergeCell ref="N2:P2"/>
    <mergeCell ref="B2:B3"/>
    <mergeCell ref="C2:E2"/>
    <mergeCell ref="J2:J3"/>
    <mergeCell ref="K2:M2"/>
    <mergeCell ref="R2:R3"/>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Sheet20"/>
  <dimension ref="A1:X266"/>
  <sheetViews>
    <sheetView workbookViewId="0">
      <pane xSplit="1" ySplit="1" topLeftCell="B2" activePane="bottomRight" state="frozen"/>
      <selection pane="topRight" activeCell="B1" sqref="B1"/>
      <selection pane="bottomLeft" activeCell="A2" sqref="A2"/>
      <selection pane="bottomRight" activeCell="E9" sqref="E9"/>
    </sheetView>
  </sheetViews>
  <sheetFormatPr defaultRowHeight="14.25"/>
  <cols>
    <col min="1" max="1" width="8.75" style="12"/>
    <col min="2" max="2" width="11.375" style="3" customWidth="1"/>
    <col min="3" max="4" width="11.625" style="3" customWidth="1"/>
    <col min="5" max="6" width="11.625" customWidth="1"/>
    <col min="7" max="7" width="18.625" customWidth="1"/>
    <col min="8" max="11" width="11.625" customWidth="1"/>
    <col min="12" max="12" width="20.625" customWidth="1"/>
    <col min="13" max="15" width="11.625" customWidth="1"/>
    <col min="16" max="16" width="10.625" customWidth="1"/>
    <col min="21" max="21" width="11.125" customWidth="1"/>
    <col min="23" max="23" width="10.75" customWidth="1"/>
  </cols>
  <sheetData>
    <row r="1" spans="1:24" s="86" customFormat="1" ht="43.5" thickBot="1">
      <c r="A1" s="88" t="s">
        <v>0</v>
      </c>
      <c r="B1" s="82" t="s">
        <v>13</v>
      </c>
      <c r="C1" s="82" t="s">
        <v>75</v>
      </c>
      <c r="D1" s="83" t="s">
        <v>54</v>
      </c>
      <c r="E1" s="82" t="s">
        <v>76</v>
      </c>
      <c r="F1" s="83" t="s">
        <v>70</v>
      </c>
      <c r="G1" s="82" t="s">
        <v>65</v>
      </c>
      <c r="H1" s="82" t="s">
        <v>75</v>
      </c>
      <c r="I1" s="83" t="s">
        <v>54</v>
      </c>
      <c r="J1" s="82" t="s">
        <v>76</v>
      </c>
      <c r="K1" s="83" t="s">
        <v>70</v>
      </c>
      <c r="L1" s="82" t="s">
        <v>15</v>
      </c>
      <c r="M1" s="82" t="s">
        <v>75</v>
      </c>
      <c r="N1" s="83" t="s">
        <v>54</v>
      </c>
      <c r="O1" s="82" t="s">
        <v>76</v>
      </c>
      <c r="P1" s="83" t="s">
        <v>70</v>
      </c>
      <c r="R1" s="143" t="s">
        <v>64</v>
      </c>
      <c r="S1" s="82" t="s">
        <v>13</v>
      </c>
      <c r="T1" s="83" t="s">
        <v>70</v>
      </c>
      <c r="U1" s="82" t="s">
        <v>65</v>
      </c>
      <c r="V1" s="83" t="s">
        <v>70</v>
      </c>
      <c r="W1" s="82" t="s">
        <v>15</v>
      </c>
      <c r="X1" s="83" t="s">
        <v>70</v>
      </c>
    </row>
    <row r="2" spans="1:24">
      <c r="A2" s="42">
        <v>38139</v>
      </c>
      <c r="B2" s="51">
        <v>118</v>
      </c>
      <c r="C2" s="51"/>
      <c r="D2" s="51"/>
      <c r="E2" s="29"/>
      <c r="F2" s="47"/>
      <c r="G2" s="44">
        <v>333</v>
      </c>
      <c r="H2" s="44"/>
      <c r="I2" s="44"/>
      <c r="J2" s="29"/>
      <c r="K2" s="47"/>
      <c r="L2" s="44"/>
      <c r="M2" s="44"/>
      <c r="N2" s="44"/>
      <c r="O2" s="114"/>
      <c r="P2" s="95"/>
      <c r="R2" s="142" t="s">
        <v>57</v>
      </c>
      <c r="S2" s="112">
        <f>SUM(B39:B50)</f>
        <v>1622</v>
      </c>
      <c r="T2" s="142"/>
      <c r="U2" s="112">
        <f>SUM(G39:G50)</f>
        <v>4616</v>
      </c>
      <c r="V2" s="142"/>
      <c r="W2" s="112">
        <f>SUM(L39:L50)</f>
        <v>257</v>
      </c>
      <c r="X2" s="142"/>
    </row>
    <row r="3" spans="1:24">
      <c r="A3" s="42">
        <v>38169</v>
      </c>
      <c r="B3" s="51">
        <v>95</v>
      </c>
      <c r="C3" s="51"/>
      <c r="D3" s="51"/>
      <c r="E3" s="29"/>
      <c r="F3" s="47"/>
      <c r="G3" s="44">
        <v>336</v>
      </c>
      <c r="H3" s="44"/>
      <c r="I3" s="44"/>
      <c r="J3" s="29"/>
      <c r="K3" s="47"/>
      <c r="L3" s="44"/>
      <c r="M3" s="44"/>
      <c r="N3" s="44"/>
      <c r="O3" s="29"/>
      <c r="P3" s="70"/>
      <c r="R3" s="111" t="s">
        <v>58</v>
      </c>
      <c r="S3" s="112">
        <f>SUM(B51:B62)</f>
        <v>1768</v>
      </c>
      <c r="T3" s="111"/>
      <c r="U3" s="112">
        <f>SUM(G51:G62)</f>
        <v>4139</v>
      </c>
      <c r="V3" s="111"/>
      <c r="W3" s="112">
        <f>SUM(L51:L62)</f>
        <v>1953</v>
      </c>
      <c r="X3" s="111"/>
    </row>
    <row r="4" spans="1:24">
      <c r="A4" s="42">
        <v>38200</v>
      </c>
      <c r="B4" s="51">
        <v>119</v>
      </c>
      <c r="C4" s="51"/>
      <c r="D4" s="51"/>
      <c r="E4" s="29"/>
      <c r="F4" s="47"/>
      <c r="G4" s="44">
        <v>352</v>
      </c>
      <c r="H4" s="44"/>
      <c r="I4" s="44"/>
      <c r="J4" s="29"/>
      <c r="K4" s="47"/>
      <c r="L4" s="44"/>
      <c r="M4" s="44"/>
      <c r="N4" s="44"/>
      <c r="O4" s="29"/>
      <c r="P4" s="70"/>
      <c r="R4" s="111" t="s">
        <v>59</v>
      </c>
      <c r="S4" s="112">
        <f>SUM(B63:B74)</f>
        <v>1818</v>
      </c>
      <c r="T4" s="111"/>
      <c r="U4" s="112">
        <f>SUM(G63:G74)</f>
        <v>4573</v>
      </c>
      <c r="V4" s="111"/>
      <c r="W4" s="112">
        <f>SUM(L63:L74)</f>
        <v>2374</v>
      </c>
      <c r="X4" s="111"/>
    </row>
    <row r="5" spans="1:24">
      <c r="A5" s="42">
        <v>38231</v>
      </c>
      <c r="B5" s="51">
        <v>91</v>
      </c>
      <c r="C5" s="51"/>
      <c r="D5" s="51"/>
      <c r="E5" s="29"/>
      <c r="F5" s="47"/>
      <c r="G5" s="44">
        <v>419</v>
      </c>
      <c r="H5" s="44"/>
      <c r="I5" s="44"/>
      <c r="J5" s="29"/>
      <c r="K5" s="47"/>
      <c r="L5" s="44"/>
      <c r="M5" s="44"/>
      <c r="N5" s="44"/>
      <c r="O5" s="29"/>
      <c r="P5" s="70"/>
      <c r="R5" s="111" t="s">
        <v>60</v>
      </c>
      <c r="S5" s="112">
        <f>SUM(B75:B86)</f>
        <v>2024</v>
      </c>
      <c r="T5" s="111"/>
      <c r="U5" s="112">
        <f>SUM(G75:G86)</f>
        <v>4311</v>
      </c>
      <c r="V5" s="111"/>
      <c r="W5" s="112">
        <f>SUM(L75:L86)</f>
        <v>3019</v>
      </c>
      <c r="X5" s="111"/>
    </row>
    <row r="6" spans="1:24">
      <c r="A6" s="42">
        <v>38261</v>
      </c>
      <c r="B6" s="51">
        <v>80</v>
      </c>
      <c r="C6" s="51"/>
      <c r="D6" s="51"/>
      <c r="E6" s="29"/>
      <c r="F6" s="47"/>
      <c r="G6" s="44">
        <v>353</v>
      </c>
      <c r="H6" s="44"/>
      <c r="I6" s="44"/>
      <c r="J6" s="29"/>
      <c r="K6" s="47"/>
      <c r="L6" s="44"/>
      <c r="M6" s="44"/>
      <c r="N6" s="44"/>
      <c r="O6" s="29"/>
      <c r="P6" s="70"/>
      <c r="R6" s="111" t="s">
        <v>61</v>
      </c>
      <c r="S6" s="112">
        <f>SUM(B87:B98)</f>
        <v>2010</v>
      </c>
      <c r="T6" s="111"/>
      <c r="U6" s="112">
        <f>SUM(G87:G98)</f>
        <v>4093</v>
      </c>
      <c r="V6" s="111"/>
      <c r="W6" s="112">
        <f>SUM(L87:L98)</f>
        <v>2518</v>
      </c>
      <c r="X6" s="111"/>
    </row>
    <row r="7" spans="1:24">
      <c r="A7" s="42">
        <v>38292</v>
      </c>
      <c r="B7" s="51">
        <v>117</v>
      </c>
      <c r="C7" s="51"/>
      <c r="D7" s="51"/>
      <c r="E7" s="29"/>
      <c r="F7" s="47"/>
      <c r="G7" s="44">
        <v>404</v>
      </c>
      <c r="H7" s="44"/>
      <c r="I7" s="44"/>
      <c r="J7" s="29"/>
      <c r="K7" s="47"/>
      <c r="L7" s="44"/>
      <c r="M7" s="44"/>
      <c r="N7" s="44"/>
      <c r="O7" s="29"/>
      <c r="P7" s="70"/>
      <c r="R7" s="111" t="s">
        <v>62</v>
      </c>
      <c r="S7" s="112">
        <f>SUM(B99:B110)</f>
        <v>2013</v>
      </c>
      <c r="T7" s="111"/>
      <c r="U7" s="112">
        <f>SUM(G99:G110)</f>
        <v>4007</v>
      </c>
      <c r="V7" s="111"/>
      <c r="W7" s="112">
        <f>SUM(L99:L110)</f>
        <v>2751</v>
      </c>
      <c r="X7" s="111"/>
    </row>
    <row r="8" spans="1:24">
      <c r="A8" s="42">
        <v>38322</v>
      </c>
      <c r="B8" s="51">
        <v>94</v>
      </c>
      <c r="C8" s="51"/>
      <c r="D8" s="51"/>
      <c r="E8" s="148" t="s">
        <v>77</v>
      </c>
      <c r="F8" s="47"/>
      <c r="G8" s="44">
        <v>480</v>
      </c>
      <c r="H8" s="44"/>
      <c r="I8" s="44"/>
      <c r="J8" s="29"/>
      <c r="K8" s="47"/>
      <c r="L8" s="44"/>
      <c r="M8" s="44"/>
      <c r="N8" s="44"/>
      <c r="O8" s="29"/>
      <c r="P8" s="70"/>
      <c r="R8" s="111" t="s">
        <v>63</v>
      </c>
      <c r="S8" s="112">
        <f>SUM(B111:B122)</f>
        <v>2400</v>
      </c>
      <c r="T8" s="111"/>
      <c r="U8" s="112">
        <f>SUM(G111:G122)</f>
        <v>3810</v>
      </c>
      <c r="V8" s="111"/>
      <c r="W8" s="112">
        <f>SUM(L111:L122)</f>
        <v>2870</v>
      </c>
      <c r="X8" s="111"/>
    </row>
    <row r="9" spans="1:24">
      <c r="A9" s="42">
        <v>38353</v>
      </c>
      <c r="B9" s="51">
        <v>76</v>
      </c>
      <c r="C9" s="51"/>
      <c r="D9" s="51"/>
      <c r="E9" s="29"/>
      <c r="F9" s="47"/>
      <c r="G9" s="44">
        <v>330</v>
      </c>
      <c r="H9" s="44"/>
      <c r="I9" s="44"/>
      <c r="J9" s="29"/>
      <c r="K9" s="47"/>
      <c r="L9" s="44"/>
      <c r="M9" s="44"/>
      <c r="N9" s="44"/>
      <c r="O9" s="29"/>
      <c r="P9" s="70"/>
      <c r="R9" s="111" t="s">
        <v>3</v>
      </c>
      <c r="S9" s="112">
        <f>SUM(B123:B134)</f>
        <v>2027</v>
      </c>
      <c r="T9" s="112"/>
      <c r="U9" s="112">
        <f>SUM(G123:G134)</f>
        <v>3988</v>
      </c>
      <c r="V9" s="112"/>
      <c r="W9" s="112">
        <f>SUM(L123:L134)</f>
        <v>2736</v>
      </c>
      <c r="X9" s="112"/>
    </row>
    <row r="10" spans="1:24">
      <c r="A10" s="42">
        <v>38384</v>
      </c>
      <c r="B10" s="51">
        <v>135</v>
      </c>
      <c r="C10" s="51"/>
      <c r="D10" s="51"/>
      <c r="E10" s="29"/>
      <c r="F10" s="47"/>
      <c r="G10" s="44">
        <v>369</v>
      </c>
      <c r="H10" s="44"/>
      <c r="I10" s="44"/>
      <c r="J10" s="29"/>
      <c r="K10" s="47"/>
      <c r="L10" s="44"/>
      <c r="M10" s="44"/>
      <c r="N10" s="44"/>
      <c r="O10" s="29"/>
      <c r="P10" s="70"/>
      <c r="R10" s="111" t="s">
        <v>4</v>
      </c>
      <c r="S10" s="112">
        <f>SUM(B135:B146)</f>
        <v>1861</v>
      </c>
      <c r="T10" s="112">
        <f>S10</f>
        <v>1861</v>
      </c>
      <c r="U10" s="112">
        <f>SUM(G135:G146)</f>
        <v>4518</v>
      </c>
      <c r="V10" s="112">
        <f>U10</f>
        <v>4518</v>
      </c>
      <c r="W10" s="112">
        <f>SUM(L135:L146)</f>
        <v>2938</v>
      </c>
      <c r="X10" s="112">
        <f>W10</f>
        <v>2938</v>
      </c>
    </row>
    <row r="11" spans="1:24">
      <c r="A11" s="42">
        <v>38412</v>
      </c>
      <c r="B11" s="51">
        <v>76</v>
      </c>
      <c r="C11" s="51"/>
      <c r="D11" s="51"/>
      <c r="E11" s="29"/>
      <c r="F11" s="47"/>
      <c r="G11" s="44">
        <v>451</v>
      </c>
      <c r="H11" s="44"/>
      <c r="I11" s="44"/>
      <c r="J11" s="29"/>
      <c r="K11" s="47"/>
      <c r="L11" s="44"/>
      <c r="M11" s="44"/>
      <c r="N11" s="44"/>
      <c r="O11" s="29"/>
      <c r="P11" s="70"/>
      <c r="R11" s="111" t="s">
        <v>5</v>
      </c>
      <c r="S11" s="112"/>
      <c r="T11" s="112">
        <f>SUM(E147:E158)</f>
        <v>1875.3382181267066</v>
      </c>
      <c r="U11" s="112"/>
      <c r="V11" s="112">
        <f>SUM(J147:J158)</f>
        <v>5304.8352196230353</v>
      </c>
      <c r="W11" s="112"/>
      <c r="X11" s="112">
        <f>SUM(O147:O158)</f>
        <v>2979.7276945219064</v>
      </c>
    </row>
    <row r="12" spans="1:24">
      <c r="A12" s="42">
        <v>38443</v>
      </c>
      <c r="B12" s="51">
        <v>82</v>
      </c>
      <c r="C12" s="51"/>
      <c r="D12" s="51"/>
      <c r="E12" s="29"/>
      <c r="F12" s="47"/>
      <c r="G12" s="44">
        <v>376</v>
      </c>
      <c r="H12" s="44"/>
      <c r="I12" s="44"/>
      <c r="J12" s="29"/>
      <c r="K12" s="47"/>
      <c r="L12" s="44"/>
      <c r="M12" s="44"/>
      <c r="N12" s="44"/>
      <c r="O12" s="29"/>
      <c r="P12" s="70"/>
      <c r="R12" s="111" t="s">
        <v>6</v>
      </c>
      <c r="S12" s="111"/>
      <c r="T12" s="112">
        <f>SUM(E159:E170)</f>
        <v>1980.3901612195107</v>
      </c>
      <c r="U12" s="111"/>
      <c r="V12" s="112">
        <f>SUM(J159:J170)</f>
        <v>5545.6512298165653</v>
      </c>
      <c r="W12" s="111"/>
      <c r="X12" s="112">
        <f>SUM(O159:O170)</f>
        <v>2947.2153213880338</v>
      </c>
    </row>
    <row r="13" spans="1:24">
      <c r="A13" s="42">
        <v>38473</v>
      </c>
      <c r="B13" s="51">
        <v>108</v>
      </c>
      <c r="C13" s="51"/>
      <c r="D13" s="51"/>
      <c r="E13" s="29"/>
      <c r="F13" s="47"/>
      <c r="G13" s="44">
        <v>399</v>
      </c>
      <c r="H13" s="44"/>
      <c r="I13" s="44"/>
      <c r="J13" s="29"/>
      <c r="K13" s="47"/>
      <c r="L13" s="44"/>
      <c r="M13" s="44"/>
      <c r="N13" s="44"/>
      <c r="O13" s="29"/>
      <c r="P13" s="70"/>
      <c r="R13" s="111" t="s">
        <v>19</v>
      </c>
      <c r="S13" s="111"/>
      <c r="T13" s="112">
        <f>SUM(E171:E182)</f>
        <v>2066.240330592283</v>
      </c>
      <c r="U13" s="111"/>
      <c r="V13" s="112">
        <f>SUM(J171:J182)</f>
        <v>5655.3890854574593</v>
      </c>
      <c r="W13" s="111"/>
      <c r="X13" s="112">
        <f>SUM(O171:O182)</f>
        <v>2970.1142873061117</v>
      </c>
    </row>
    <row r="14" spans="1:24">
      <c r="A14" s="42">
        <v>38504</v>
      </c>
      <c r="B14" s="51">
        <v>95</v>
      </c>
      <c r="C14" s="51"/>
      <c r="D14" s="51"/>
      <c r="E14" s="29"/>
      <c r="F14" s="47"/>
      <c r="G14" s="44">
        <v>438</v>
      </c>
      <c r="H14" s="44"/>
      <c r="I14" s="44"/>
      <c r="J14" s="29"/>
      <c r="K14" s="47"/>
      <c r="L14" s="44"/>
      <c r="M14" s="44"/>
      <c r="N14" s="44"/>
      <c r="O14" s="29"/>
      <c r="P14" s="70"/>
      <c r="R14" s="111" t="s">
        <v>20</v>
      </c>
      <c r="S14" s="111"/>
      <c r="T14" s="112">
        <f>SUM(E183:E194)</f>
        <v>2033.7053573161202</v>
      </c>
      <c r="U14" s="111"/>
      <c r="V14" s="112">
        <f>SUM(J183:J194)</f>
        <v>5704.4998962662348</v>
      </c>
      <c r="W14" s="111"/>
      <c r="X14" s="112">
        <f>SUM(O183:O194)</f>
        <v>3007.1490456769752</v>
      </c>
    </row>
    <row r="15" spans="1:24">
      <c r="A15" s="42">
        <v>38534</v>
      </c>
      <c r="B15" s="51">
        <v>109</v>
      </c>
      <c r="C15" s="51"/>
      <c r="D15" s="51"/>
      <c r="E15" s="29"/>
      <c r="F15" s="47"/>
      <c r="G15" s="44">
        <v>365</v>
      </c>
      <c r="H15" s="44"/>
      <c r="I15" s="44"/>
      <c r="J15" s="29"/>
      <c r="K15" s="47"/>
      <c r="L15" s="44"/>
      <c r="M15" s="44"/>
      <c r="N15" s="44"/>
      <c r="O15" s="29"/>
      <c r="P15" s="70"/>
      <c r="R15" s="111" t="s">
        <v>23</v>
      </c>
      <c r="S15" s="111"/>
      <c r="T15" s="112">
        <f>SUM(E195:E206)</f>
        <v>1998.2623756673879</v>
      </c>
      <c r="U15" s="111"/>
      <c r="V15" s="112">
        <f>SUM(J195:J206)</f>
        <v>5755.1330019697198</v>
      </c>
      <c r="W15" s="111"/>
      <c r="X15" s="112">
        <f>SUM(O195:O206)</f>
        <v>3033.0045548899843</v>
      </c>
    </row>
    <row r="16" spans="1:24">
      <c r="A16" s="42">
        <v>38565</v>
      </c>
      <c r="B16" s="51">
        <v>122</v>
      </c>
      <c r="C16" s="51"/>
      <c r="D16" s="51"/>
      <c r="E16" s="29"/>
      <c r="F16" s="47"/>
      <c r="G16" s="44">
        <v>465</v>
      </c>
      <c r="H16" s="44"/>
      <c r="I16" s="44"/>
      <c r="J16" s="29"/>
      <c r="K16" s="47"/>
      <c r="L16" s="44"/>
      <c r="M16" s="44"/>
      <c r="N16" s="44"/>
      <c r="O16" s="29"/>
      <c r="P16" s="70"/>
      <c r="R16" s="111" t="s">
        <v>21</v>
      </c>
      <c r="S16" s="111"/>
      <c r="T16" s="112">
        <f>SUM(E207:E218)</f>
        <v>1994.5564330008847</v>
      </c>
      <c r="U16" s="111"/>
      <c r="V16" s="112">
        <f>SUM(J207:J218)</f>
        <v>5790.1051326107445</v>
      </c>
      <c r="W16" s="111"/>
      <c r="X16" s="112">
        <f>SUM(O207:O218)</f>
        <v>3052.7625245645427</v>
      </c>
    </row>
    <row r="17" spans="1:24">
      <c r="A17" s="42">
        <v>38596</v>
      </c>
      <c r="B17" s="51">
        <v>72</v>
      </c>
      <c r="C17" s="51"/>
      <c r="D17" s="51"/>
      <c r="E17" s="29"/>
      <c r="F17" s="47"/>
      <c r="G17" s="44">
        <v>358</v>
      </c>
      <c r="H17" s="44"/>
      <c r="I17" s="44"/>
      <c r="J17" s="29"/>
      <c r="K17" s="47"/>
      <c r="L17" s="44"/>
      <c r="M17" s="44"/>
      <c r="N17" s="44"/>
      <c r="O17" s="29"/>
      <c r="P17" s="70"/>
      <c r="R17" s="111" t="s">
        <v>22</v>
      </c>
      <c r="S17" s="111"/>
      <c r="T17" s="112">
        <f>SUM(E219:E230)</f>
        <v>1996.7857044042635</v>
      </c>
      <c r="U17" s="111"/>
      <c r="V17" s="112">
        <f>SUM(J219:J230)</f>
        <v>5886.3057151221565</v>
      </c>
      <c r="W17" s="111"/>
      <c r="X17" s="112">
        <f>SUM(O219:O230)</f>
        <v>3079.1312317025777</v>
      </c>
    </row>
    <row r="18" spans="1:24">
      <c r="A18" s="42">
        <v>38626</v>
      </c>
      <c r="B18" s="51">
        <v>108</v>
      </c>
      <c r="C18" s="51"/>
      <c r="D18" s="51"/>
      <c r="E18" s="29"/>
      <c r="F18" s="47"/>
      <c r="G18" s="44">
        <v>358</v>
      </c>
      <c r="H18" s="44"/>
      <c r="I18" s="44"/>
      <c r="J18" s="29"/>
      <c r="K18" s="47"/>
      <c r="L18" s="44"/>
      <c r="M18" s="44"/>
      <c r="N18" s="44"/>
      <c r="O18" s="29"/>
      <c r="P18" s="70"/>
      <c r="R18" s="111" t="s">
        <v>51</v>
      </c>
      <c r="S18" s="111"/>
      <c r="T18" s="112">
        <f>SUM(E231:E242)</f>
        <v>2005.8304365289805</v>
      </c>
      <c r="U18" s="111"/>
      <c r="V18" s="112">
        <f>SUM(J231:J242)</f>
        <v>5999.5505985910549</v>
      </c>
      <c r="W18" s="111"/>
      <c r="X18" s="112">
        <f>SUM(O231:O242)</f>
        <v>3106.3618781853884</v>
      </c>
    </row>
    <row r="19" spans="1:24">
      <c r="A19" s="42">
        <v>38657</v>
      </c>
      <c r="B19" s="51">
        <v>109</v>
      </c>
      <c r="C19" s="51"/>
      <c r="D19" s="51"/>
      <c r="E19" s="29"/>
      <c r="F19" s="47"/>
      <c r="G19" s="44">
        <v>441</v>
      </c>
      <c r="H19" s="44"/>
      <c r="I19" s="44"/>
      <c r="J19" s="29"/>
      <c r="K19" s="47"/>
      <c r="L19" s="44"/>
      <c r="M19" s="44"/>
      <c r="N19" s="44"/>
      <c r="O19" s="29"/>
      <c r="P19" s="70"/>
      <c r="R19" s="111" t="s">
        <v>55</v>
      </c>
      <c r="S19" s="111"/>
      <c r="T19" s="112">
        <f>SUM(E243:E254)</f>
        <v>1990.9277406576871</v>
      </c>
      <c r="U19" s="111"/>
      <c r="V19" s="112">
        <f>SUM(J243:J254)</f>
        <v>6039.8554315193751</v>
      </c>
      <c r="W19" s="111"/>
      <c r="X19" s="112">
        <f>SUM(O243:O254)</f>
        <v>3122.2941526355521</v>
      </c>
    </row>
    <row r="20" spans="1:24">
      <c r="A20" s="42">
        <v>38687</v>
      </c>
      <c r="B20" s="51">
        <v>84</v>
      </c>
      <c r="C20" s="51"/>
      <c r="D20" s="51"/>
      <c r="E20" s="29"/>
      <c r="F20" s="47"/>
      <c r="G20" s="44">
        <v>463</v>
      </c>
      <c r="H20" s="44"/>
      <c r="I20" s="44"/>
      <c r="J20" s="29"/>
      <c r="K20" s="47"/>
      <c r="L20" s="44"/>
      <c r="M20" s="44"/>
      <c r="N20" s="44"/>
      <c r="O20" s="29"/>
      <c r="P20" s="70"/>
      <c r="R20" s="111" t="s">
        <v>71</v>
      </c>
      <c r="S20" s="111"/>
      <c r="T20" s="112">
        <f>SUM(E255:E266)</f>
        <v>2012.4215463110913</v>
      </c>
      <c r="U20" s="111"/>
      <c r="V20" s="112">
        <f>SUM(J255:J266)</f>
        <v>6101.4412809598834</v>
      </c>
      <c r="W20" s="111"/>
      <c r="X20" s="112">
        <f>SUM(O255:O266)</f>
        <v>3130.4485434626513</v>
      </c>
    </row>
    <row r="21" spans="1:24">
      <c r="A21" s="42">
        <v>38718</v>
      </c>
      <c r="B21" s="51">
        <v>100</v>
      </c>
      <c r="C21" s="51"/>
      <c r="D21" s="51"/>
      <c r="E21" s="29"/>
      <c r="F21" s="47"/>
      <c r="G21" s="44">
        <v>354</v>
      </c>
      <c r="H21" s="44"/>
      <c r="I21" s="44"/>
      <c r="J21" s="29"/>
      <c r="K21" s="47"/>
      <c r="L21" s="44"/>
      <c r="M21" s="44"/>
      <c r="N21" s="44"/>
      <c r="O21" s="29"/>
      <c r="P21" s="70"/>
    </row>
    <row r="22" spans="1:24">
      <c r="A22" s="42">
        <v>38749</v>
      </c>
      <c r="B22" s="51">
        <v>118</v>
      </c>
      <c r="C22" s="51"/>
      <c r="D22" s="51"/>
      <c r="E22" s="29"/>
      <c r="F22" s="47"/>
      <c r="G22" s="44">
        <v>364</v>
      </c>
      <c r="H22" s="44"/>
      <c r="I22" s="44"/>
      <c r="J22" s="29"/>
      <c r="K22" s="47"/>
      <c r="L22" s="44"/>
      <c r="M22" s="44"/>
      <c r="N22" s="44"/>
      <c r="O22" s="29"/>
      <c r="P22" s="70"/>
    </row>
    <row r="23" spans="1:24">
      <c r="A23" s="42">
        <v>38777</v>
      </c>
      <c r="B23" s="51">
        <v>102</v>
      </c>
      <c r="C23" s="51"/>
      <c r="D23" s="51"/>
      <c r="E23" s="29"/>
      <c r="F23" s="47"/>
      <c r="G23" s="44">
        <v>449</v>
      </c>
      <c r="H23" s="44"/>
      <c r="I23" s="44"/>
      <c r="J23" s="29"/>
      <c r="K23" s="47"/>
      <c r="L23" s="44"/>
      <c r="M23" s="44"/>
      <c r="N23" s="44"/>
      <c r="O23" s="29"/>
      <c r="P23" s="70"/>
    </row>
    <row r="24" spans="1:24">
      <c r="A24" s="42">
        <v>38808</v>
      </c>
      <c r="B24" s="51">
        <v>99</v>
      </c>
      <c r="C24" s="51"/>
      <c r="D24" s="51"/>
      <c r="E24" s="29"/>
      <c r="F24" s="47"/>
      <c r="G24" s="44">
        <v>365</v>
      </c>
      <c r="H24" s="44"/>
      <c r="I24" s="44"/>
      <c r="J24" s="29"/>
      <c r="K24" s="47"/>
      <c r="L24" s="44"/>
      <c r="M24" s="44"/>
      <c r="N24" s="44"/>
      <c r="O24" s="29"/>
      <c r="P24" s="70"/>
    </row>
    <row r="25" spans="1:24">
      <c r="A25" s="42">
        <v>38838</v>
      </c>
      <c r="B25" s="51">
        <v>125</v>
      </c>
      <c r="C25" s="51"/>
      <c r="D25" s="51"/>
      <c r="E25" s="29"/>
      <c r="F25" s="47"/>
      <c r="G25" s="44">
        <v>481</v>
      </c>
      <c r="H25" s="44"/>
      <c r="I25" s="44"/>
      <c r="J25" s="29"/>
      <c r="K25" s="47"/>
      <c r="L25" s="44"/>
      <c r="M25" s="44"/>
      <c r="N25" s="44"/>
      <c r="O25" s="29"/>
      <c r="P25" s="70"/>
    </row>
    <row r="26" spans="1:24">
      <c r="A26" s="42">
        <v>38869</v>
      </c>
      <c r="B26" s="51">
        <v>104</v>
      </c>
      <c r="C26" s="51"/>
      <c r="D26" s="51"/>
      <c r="E26" s="29"/>
      <c r="F26" s="47"/>
      <c r="G26" s="44">
        <v>376</v>
      </c>
      <c r="H26" s="44"/>
      <c r="I26" s="44"/>
      <c r="J26" s="29"/>
      <c r="K26" s="47"/>
      <c r="L26" s="44"/>
      <c r="M26" s="44"/>
      <c r="N26" s="44"/>
      <c r="O26" s="29"/>
      <c r="P26" s="70"/>
    </row>
    <row r="27" spans="1:24">
      <c r="A27" s="42">
        <v>38899</v>
      </c>
      <c r="B27" s="51">
        <v>153</v>
      </c>
      <c r="C27" s="51"/>
      <c r="D27" s="51"/>
      <c r="E27" s="29"/>
      <c r="F27" s="47"/>
      <c r="G27" s="44">
        <v>416</v>
      </c>
      <c r="H27" s="44"/>
      <c r="I27" s="44"/>
      <c r="J27" s="29"/>
      <c r="K27" s="47"/>
      <c r="L27" s="44"/>
      <c r="M27" s="44"/>
      <c r="N27" s="44"/>
      <c r="O27" s="29"/>
      <c r="P27" s="70"/>
    </row>
    <row r="28" spans="1:24">
      <c r="A28" s="42">
        <v>38930</v>
      </c>
      <c r="B28" s="51">
        <v>155</v>
      </c>
      <c r="C28" s="51"/>
      <c r="D28" s="51"/>
      <c r="E28" s="29"/>
      <c r="F28" s="47"/>
      <c r="G28" s="44">
        <v>420</v>
      </c>
      <c r="H28" s="44"/>
      <c r="I28" s="44"/>
      <c r="J28" s="29"/>
      <c r="K28" s="47"/>
      <c r="L28" s="44"/>
      <c r="M28" s="44"/>
      <c r="N28" s="44"/>
      <c r="O28" s="29"/>
      <c r="P28" s="70"/>
    </row>
    <row r="29" spans="1:24">
      <c r="A29" s="42">
        <v>38961</v>
      </c>
      <c r="B29" s="51">
        <v>108</v>
      </c>
      <c r="C29" s="51"/>
      <c r="D29" s="51"/>
      <c r="E29" s="29"/>
      <c r="F29" s="47"/>
      <c r="G29" s="44">
        <v>372</v>
      </c>
      <c r="H29" s="44"/>
      <c r="I29" s="44"/>
      <c r="J29" s="29"/>
      <c r="K29" s="47"/>
      <c r="L29" s="44"/>
      <c r="M29" s="44"/>
      <c r="N29" s="44"/>
      <c r="O29" s="29"/>
      <c r="P29" s="70"/>
    </row>
    <row r="30" spans="1:24">
      <c r="A30" s="42">
        <v>38991</v>
      </c>
      <c r="B30" s="51">
        <v>135</v>
      </c>
      <c r="C30" s="51"/>
      <c r="D30" s="51"/>
      <c r="E30" s="29"/>
      <c r="F30" s="47"/>
      <c r="G30" s="44">
        <v>413</v>
      </c>
      <c r="H30" s="44"/>
      <c r="I30" s="44"/>
      <c r="J30" s="29"/>
      <c r="K30" s="47"/>
      <c r="L30" s="44"/>
      <c r="M30" s="44"/>
      <c r="N30" s="44"/>
      <c r="O30" s="29"/>
      <c r="P30" s="70"/>
    </row>
    <row r="31" spans="1:24">
      <c r="A31" s="42">
        <v>39022</v>
      </c>
      <c r="B31" s="51">
        <v>126</v>
      </c>
      <c r="C31" s="51"/>
      <c r="D31" s="51"/>
      <c r="E31" s="29"/>
      <c r="F31" s="47"/>
      <c r="G31" s="44">
        <v>440</v>
      </c>
      <c r="H31" s="44"/>
      <c r="I31" s="44"/>
      <c r="J31" s="29"/>
      <c r="K31" s="47"/>
      <c r="L31" s="44"/>
      <c r="M31" s="44"/>
      <c r="N31" s="44"/>
      <c r="O31" s="29"/>
      <c r="P31" s="70"/>
    </row>
    <row r="32" spans="1:24">
      <c r="A32" s="42">
        <v>39052</v>
      </c>
      <c r="B32" s="51">
        <v>95</v>
      </c>
      <c r="C32" s="51"/>
      <c r="D32" s="51"/>
      <c r="E32" s="29"/>
      <c r="F32" s="47"/>
      <c r="G32" s="44">
        <v>431</v>
      </c>
      <c r="H32" s="44"/>
      <c r="I32" s="44"/>
      <c r="J32" s="29"/>
      <c r="K32" s="47"/>
      <c r="L32" s="44"/>
      <c r="M32" s="44"/>
      <c r="N32" s="44"/>
      <c r="O32" s="29"/>
      <c r="P32" s="70"/>
    </row>
    <row r="33" spans="1:16">
      <c r="A33" s="42">
        <v>39083</v>
      </c>
      <c r="B33" s="51">
        <v>130</v>
      </c>
      <c r="C33" s="51"/>
      <c r="D33" s="51"/>
      <c r="E33" s="29"/>
      <c r="F33" s="47"/>
      <c r="G33" s="44">
        <v>384</v>
      </c>
      <c r="H33" s="44"/>
      <c r="I33" s="44"/>
      <c r="J33" s="29"/>
      <c r="K33" s="47"/>
      <c r="L33" s="44"/>
      <c r="M33" s="44"/>
      <c r="N33" s="44"/>
      <c r="O33" s="29"/>
      <c r="P33" s="70"/>
    </row>
    <row r="34" spans="1:16">
      <c r="A34" s="42">
        <v>39114</v>
      </c>
      <c r="B34" s="51">
        <v>113</v>
      </c>
      <c r="C34" s="51"/>
      <c r="D34" s="51"/>
      <c r="E34" s="29"/>
      <c r="F34" s="47"/>
      <c r="G34" s="44">
        <v>365</v>
      </c>
      <c r="H34" s="44"/>
      <c r="I34" s="44"/>
      <c r="J34" s="29"/>
      <c r="K34" s="47"/>
      <c r="L34" s="44"/>
      <c r="M34" s="44"/>
      <c r="N34" s="44"/>
      <c r="O34" s="29"/>
      <c r="P34" s="70"/>
    </row>
    <row r="35" spans="1:16">
      <c r="A35" s="42">
        <v>39142</v>
      </c>
      <c r="B35" s="51">
        <v>97</v>
      </c>
      <c r="C35" s="51"/>
      <c r="D35" s="51"/>
      <c r="E35" s="29"/>
      <c r="F35" s="47"/>
      <c r="G35" s="44">
        <v>360</v>
      </c>
      <c r="H35" s="44"/>
      <c r="I35" s="44"/>
      <c r="J35" s="29"/>
      <c r="K35" s="47"/>
      <c r="L35" s="44"/>
      <c r="M35" s="44"/>
      <c r="N35" s="44"/>
      <c r="O35" s="29"/>
      <c r="P35" s="70"/>
    </row>
    <row r="36" spans="1:16">
      <c r="A36" s="42">
        <v>39173</v>
      </c>
      <c r="B36" s="51">
        <v>105</v>
      </c>
      <c r="C36" s="51"/>
      <c r="D36" s="51"/>
      <c r="E36" s="29"/>
      <c r="F36" s="47"/>
      <c r="G36" s="44">
        <v>397</v>
      </c>
      <c r="H36" s="44"/>
      <c r="I36" s="44"/>
      <c r="J36" s="29"/>
      <c r="K36" s="47"/>
      <c r="L36" s="44"/>
      <c r="M36" s="44"/>
      <c r="N36" s="44"/>
      <c r="O36" s="29"/>
      <c r="P36" s="70"/>
    </row>
    <row r="37" spans="1:16">
      <c r="A37" s="42">
        <v>39203</v>
      </c>
      <c r="B37" s="51">
        <v>127</v>
      </c>
      <c r="C37" s="51"/>
      <c r="D37" s="51"/>
      <c r="E37" s="29"/>
      <c r="F37" s="47"/>
      <c r="G37" s="44">
        <v>521</v>
      </c>
      <c r="H37" s="44"/>
      <c r="I37" s="44"/>
      <c r="J37" s="29"/>
      <c r="K37" s="47"/>
      <c r="L37" s="44"/>
      <c r="M37" s="44"/>
      <c r="N37" s="44"/>
      <c r="O37" s="29"/>
      <c r="P37" s="70"/>
    </row>
    <row r="38" spans="1:16">
      <c r="A38" s="42">
        <v>39234</v>
      </c>
      <c r="B38" s="51">
        <v>94</v>
      </c>
      <c r="C38" s="51"/>
      <c r="D38" s="51"/>
      <c r="E38" s="29"/>
      <c r="F38" s="47"/>
      <c r="G38" s="44">
        <v>367</v>
      </c>
      <c r="H38" s="44"/>
      <c r="I38" s="44"/>
      <c r="J38" s="29"/>
      <c r="K38" s="47"/>
      <c r="L38" s="44"/>
      <c r="M38" s="44"/>
      <c r="N38" s="44"/>
      <c r="O38" s="29"/>
      <c r="P38" s="70"/>
    </row>
    <row r="39" spans="1:16">
      <c r="A39" s="42">
        <v>39264</v>
      </c>
      <c r="B39" s="51">
        <v>126</v>
      </c>
      <c r="C39" s="51"/>
      <c r="D39" s="51"/>
      <c r="E39" s="29"/>
      <c r="F39" s="47"/>
      <c r="G39" s="44">
        <v>448</v>
      </c>
      <c r="H39" s="44"/>
      <c r="I39" s="44"/>
      <c r="J39" s="29"/>
      <c r="K39" s="47"/>
      <c r="L39" s="44"/>
      <c r="M39" s="44"/>
      <c r="N39" s="44"/>
      <c r="O39" s="29"/>
      <c r="P39" s="70"/>
    </row>
    <row r="40" spans="1:16">
      <c r="A40" s="42">
        <v>39295</v>
      </c>
      <c r="B40" s="51">
        <v>118</v>
      </c>
      <c r="C40" s="51"/>
      <c r="D40" s="51"/>
      <c r="E40" s="29"/>
      <c r="F40" s="47"/>
      <c r="G40" s="44">
        <v>474</v>
      </c>
      <c r="H40" s="44"/>
      <c r="I40" s="44"/>
      <c r="J40" s="29"/>
      <c r="K40" s="47"/>
      <c r="L40" s="44"/>
      <c r="M40" s="44"/>
      <c r="N40" s="44"/>
      <c r="O40" s="29"/>
      <c r="P40" s="70"/>
    </row>
    <row r="41" spans="1:16">
      <c r="A41" s="42">
        <v>39326</v>
      </c>
      <c r="B41" s="51">
        <v>90</v>
      </c>
      <c r="C41" s="51"/>
      <c r="D41" s="51"/>
      <c r="E41" s="29"/>
      <c r="F41" s="47"/>
      <c r="G41" s="44">
        <v>394</v>
      </c>
      <c r="H41" s="44"/>
      <c r="I41" s="44"/>
      <c r="J41" s="29"/>
      <c r="K41" s="47"/>
      <c r="L41" s="44"/>
      <c r="M41" s="44"/>
      <c r="N41" s="44"/>
      <c r="O41" s="29"/>
      <c r="P41" s="70"/>
    </row>
    <row r="42" spans="1:16">
      <c r="A42" s="42">
        <v>39356</v>
      </c>
      <c r="B42" s="51">
        <v>143</v>
      </c>
      <c r="C42" s="51"/>
      <c r="D42" s="51"/>
      <c r="E42" s="29"/>
      <c r="F42" s="47"/>
      <c r="G42" s="44">
        <v>467</v>
      </c>
      <c r="H42" s="44"/>
      <c r="I42" s="44"/>
      <c r="J42" s="29"/>
      <c r="K42" s="47"/>
      <c r="L42" s="44"/>
      <c r="M42" s="44"/>
      <c r="N42" s="44"/>
      <c r="O42" s="29"/>
      <c r="P42" s="70"/>
    </row>
    <row r="43" spans="1:16">
      <c r="A43" s="42">
        <v>39387</v>
      </c>
      <c r="B43" s="37">
        <v>132</v>
      </c>
      <c r="C43" s="51"/>
      <c r="D43" s="51"/>
      <c r="E43" s="29"/>
      <c r="F43" s="47"/>
      <c r="G43" s="44">
        <v>414</v>
      </c>
      <c r="H43" s="44"/>
      <c r="I43" s="44"/>
      <c r="J43" s="29"/>
      <c r="K43" s="47"/>
      <c r="L43" s="27"/>
      <c r="M43" s="44"/>
      <c r="N43" s="44"/>
      <c r="O43" s="29"/>
      <c r="P43" s="70"/>
    </row>
    <row r="44" spans="1:16">
      <c r="A44" s="42">
        <v>39417</v>
      </c>
      <c r="B44" s="37">
        <v>97</v>
      </c>
      <c r="C44" s="51"/>
      <c r="D44" s="51"/>
      <c r="E44" s="29"/>
      <c r="F44" s="47"/>
      <c r="G44" s="44">
        <v>450</v>
      </c>
      <c r="H44" s="44"/>
      <c r="I44" s="44"/>
      <c r="J44" s="29"/>
      <c r="K44" s="47"/>
      <c r="L44" s="27"/>
      <c r="M44" s="44"/>
      <c r="N44" s="44"/>
      <c r="O44" s="29"/>
      <c r="P44" s="70"/>
    </row>
    <row r="45" spans="1:16">
      <c r="A45" s="42">
        <v>39448</v>
      </c>
      <c r="B45" s="37">
        <v>179</v>
      </c>
      <c r="C45" s="51"/>
      <c r="D45" s="51"/>
      <c r="E45" s="29"/>
      <c r="F45" s="47"/>
      <c r="G45" s="44">
        <v>318</v>
      </c>
      <c r="H45" s="44"/>
      <c r="I45" s="44"/>
      <c r="J45" s="29"/>
      <c r="K45" s="47"/>
      <c r="L45" s="27">
        <v>12</v>
      </c>
      <c r="M45" s="44"/>
      <c r="N45" s="44"/>
      <c r="O45" s="29"/>
      <c r="P45" s="70"/>
    </row>
    <row r="46" spans="1:16">
      <c r="A46" s="42">
        <v>39479</v>
      </c>
      <c r="B46" s="37">
        <v>131</v>
      </c>
      <c r="C46" s="51"/>
      <c r="D46" s="51"/>
      <c r="E46" s="29"/>
      <c r="F46" s="47"/>
      <c r="G46" s="44">
        <v>343</v>
      </c>
      <c r="H46" s="44"/>
      <c r="I46" s="44"/>
      <c r="J46" s="29"/>
      <c r="K46" s="47"/>
      <c r="L46" s="27">
        <v>16</v>
      </c>
      <c r="M46" s="44"/>
      <c r="N46" s="44"/>
      <c r="O46" s="29"/>
      <c r="P46" s="70"/>
    </row>
    <row r="47" spans="1:16">
      <c r="A47" s="42">
        <v>39508</v>
      </c>
      <c r="B47" s="37">
        <v>137</v>
      </c>
      <c r="C47" s="51"/>
      <c r="D47" s="51"/>
      <c r="E47" s="29"/>
      <c r="F47" s="47"/>
      <c r="G47" s="44">
        <v>299</v>
      </c>
      <c r="H47" s="44"/>
      <c r="I47" s="44"/>
      <c r="J47" s="29"/>
      <c r="K47" s="47"/>
      <c r="L47" s="27">
        <v>31</v>
      </c>
      <c r="M47" s="44"/>
      <c r="N47" s="44"/>
      <c r="O47" s="29"/>
      <c r="P47" s="70"/>
    </row>
    <row r="48" spans="1:16">
      <c r="A48" s="42">
        <v>39539</v>
      </c>
      <c r="B48" s="37">
        <v>170</v>
      </c>
      <c r="C48" s="51"/>
      <c r="D48" s="51"/>
      <c r="E48" s="29"/>
      <c r="F48" s="47"/>
      <c r="G48" s="44">
        <v>377</v>
      </c>
      <c r="H48" s="44"/>
      <c r="I48" s="44"/>
      <c r="J48" s="29"/>
      <c r="K48" s="47"/>
      <c r="L48" s="27">
        <v>51</v>
      </c>
      <c r="M48" s="44"/>
      <c r="N48" s="44"/>
      <c r="O48" s="29"/>
      <c r="P48" s="70"/>
    </row>
    <row r="49" spans="1:16">
      <c r="A49" s="42">
        <v>39569</v>
      </c>
      <c r="B49" s="37">
        <v>150</v>
      </c>
      <c r="C49" s="51"/>
      <c r="D49" s="51"/>
      <c r="E49" s="29"/>
      <c r="F49" s="47"/>
      <c r="G49" s="44">
        <v>347</v>
      </c>
      <c r="H49" s="44"/>
      <c r="I49" s="44"/>
      <c r="J49" s="29"/>
      <c r="K49" s="47"/>
      <c r="L49" s="27">
        <v>73</v>
      </c>
      <c r="M49" s="44"/>
      <c r="N49" s="44"/>
      <c r="O49" s="29"/>
      <c r="P49" s="70"/>
    </row>
    <row r="50" spans="1:16">
      <c r="A50" s="42">
        <v>39600</v>
      </c>
      <c r="B50" s="37">
        <v>149</v>
      </c>
      <c r="C50" s="51"/>
      <c r="D50" s="51"/>
      <c r="E50" s="29"/>
      <c r="F50" s="47"/>
      <c r="G50" s="44">
        <v>285</v>
      </c>
      <c r="H50" s="44"/>
      <c r="I50" s="44"/>
      <c r="J50" s="29"/>
      <c r="K50" s="47"/>
      <c r="L50" s="27">
        <v>74</v>
      </c>
      <c r="M50" s="44"/>
      <c r="N50" s="44"/>
      <c r="O50" s="29"/>
      <c r="P50" s="70"/>
    </row>
    <row r="51" spans="1:16">
      <c r="A51" s="42">
        <v>39630</v>
      </c>
      <c r="B51" s="37">
        <v>179</v>
      </c>
      <c r="C51" s="51"/>
      <c r="D51" s="51"/>
      <c r="E51" s="29"/>
      <c r="F51" s="47"/>
      <c r="G51" s="44">
        <v>355</v>
      </c>
      <c r="H51" s="44"/>
      <c r="I51" s="44"/>
      <c r="J51" s="29"/>
      <c r="K51" s="47"/>
      <c r="L51" s="27">
        <v>113</v>
      </c>
      <c r="M51" s="44"/>
      <c r="N51" s="44"/>
      <c r="O51" s="29"/>
      <c r="P51" s="70"/>
    </row>
    <row r="52" spans="1:16">
      <c r="A52" s="42">
        <v>39661</v>
      </c>
      <c r="B52" s="37">
        <v>159</v>
      </c>
      <c r="C52" s="51"/>
      <c r="D52" s="51"/>
      <c r="E52" s="29"/>
      <c r="F52" s="47"/>
      <c r="G52" s="44">
        <v>333</v>
      </c>
      <c r="H52" s="44"/>
      <c r="I52" s="44"/>
      <c r="J52" s="29"/>
      <c r="K52" s="47"/>
      <c r="L52" s="27">
        <v>123</v>
      </c>
      <c r="M52" s="44"/>
      <c r="N52" s="44"/>
      <c r="O52" s="29"/>
      <c r="P52" s="70"/>
    </row>
    <row r="53" spans="1:16">
      <c r="A53" s="42">
        <v>39692</v>
      </c>
      <c r="B53" s="37">
        <v>161</v>
      </c>
      <c r="C53" s="51"/>
      <c r="D53" s="51"/>
      <c r="E53" s="29"/>
      <c r="F53" s="47"/>
      <c r="G53" s="44">
        <v>347</v>
      </c>
      <c r="H53" s="44"/>
      <c r="I53" s="44"/>
      <c r="J53" s="29"/>
      <c r="K53" s="47"/>
      <c r="L53" s="27">
        <v>138</v>
      </c>
      <c r="M53" s="44"/>
      <c r="N53" s="44"/>
      <c r="O53" s="29"/>
      <c r="P53" s="70"/>
    </row>
    <row r="54" spans="1:16">
      <c r="A54" s="42">
        <v>39722</v>
      </c>
      <c r="B54" s="37">
        <v>145</v>
      </c>
      <c r="C54" s="51"/>
      <c r="D54" s="51"/>
      <c r="E54" s="29"/>
      <c r="F54" s="47"/>
      <c r="G54" s="44">
        <v>383</v>
      </c>
      <c r="H54" s="44"/>
      <c r="I54" s="44"/>
      <c r="J54" s="29"/>
      <c r="K54" s="47"/>
      <c r="L54" s="27">
        <v>156</v>
      </c>
      <c r="M54" s="44"/>
      <c r="N54" s="44"/>
      <c r="O54" s="29"/>
      <c r="P54" s="70"/>
    </row>
    <row r="55" spans="1:16">
      <c r="A55" s="42">
        <v>39753</v>
      </c>
      <c r="B55" s="37">
        <v>142</v>
      </c>
      <c r="C55" s="51"/>
      <c r="D55" s="51"/>
      <c r="E55" s="29"/>
      <c r="F55" s="47"/>
      <c r="G55" s="44">
        <v>315</v>
      </c>
      <c r="H55" s="44"/>
      <c r="I55" s="44"/>
      <c r="J55" s="29"/>
      <c r="K55" s="47"/>
      <c r="L55" s="27">
        <v>182</v>
      </c>
      <c r="M55" s="44"/>
      <c r="N55" s="44"/>
      <c r="O55" s="29"/>
      <c r="P55" s="70"/>
    </row>
    <row r="56" spans="1:16">
      <c r="A56" s="42">
        <v>39783</v>
      </c>
      <c r="B56" s="37">
        <v>142</v>
      </c>
      <c r="C56" s="51"/>
      <c r="D56" s="51"/>
      <c r="E56" s="29"/>
      <c r="F56" s="47"/>
      <c r="G56" s="44">
        <v>361</v>
      </c>
      <c r="H56" s="44"/>
      <c r="I56" s="44"/>
      <c r="J56" s="29"/>
      <c r="K56" s="47"/>
      <c r="L56" s="27">
        <v>186</v>
      </c>
      <c r="M56" s="44"/>
      <c r="N56" s="44"/>
      <c r="O56" s="29"/>
      <c r="P56" s="70"/>
    </row>
    <row r="57" spans="1:16">
      <c r="A57" s="42">
        <v>39814</v>
      </c>
      <c r="B57" s="37">
        <v>143</v>
      </c>
      <c r="C57" s="51"/>
      <c r="D57" s="51"/>
      <c r="E57" s="29"/>
      <c r="F57" s="47"/>
      <c r="G57" s="44">
        <v>296</v>
      </c>
      <c r="H57" s="44"/>
      <c r="I57" s="44"/>
      <c r="J57" s="29"/>
      <c r="K57" s="47"/>
      <c r="L57" s="27">
        <v>164</v>
      </c>
      <c r="M57" s="44"/>
      <c r="N57" s="44"/>
      <c r="O57" s="29"/>
      <c r="P57" s="70"/>
    </row>
    <row r="58" spans="1:16">
      <c r="A58" s="42">
        <v>39845</v>
      </c>
      <c r="B58" s="37">
        <v>144</v>
      </c>
      <c r="C58" s="51"/>
      <c r="D58" s="51"/>
      <c r="E58" s="29"/>
      <c r="F58" s="47"/>
      <c r="G58" s="44">
        <v>302</v>
      </c>
      <c r="H58" s="44"/>
      <c r="I58" s="44"/>
      <c r="J58" s="29"/>
      <c r="K58" s="47"/>
      <c r="L58" s="27">
        <v>161</v>
      </c>
      <c r="M58" s="44"/>
      <c r="N58" s="44"/>
      <c r="O58" s="29"/>
      <c r="P58" s="70"/>
    </row>
    <row r="59" spans="1:16">
      <c r="A59" s="42">
        <v>39873</v>
      </c>
      <c r="B59" s="37">
        <v>142</v>
      </c>
      <c r="C59" s="51"/>
      <c r="D59" s="51"/>
      <c r="E59" s="29"/>
      <c r="F59" s="47"/>
      <c r="G59" s="44">
        <v>308</v>
      </c>
      <c r="H59" s="44"/>
      <c r="I59" s="44"/>
      <c r="J59" s="29"/>
      <c r="K59" s="47"/>
      <c r="L59" s="27">
        <v>190</v>
      </c>
      <c r="M59" s="44"/>
      <c r="N59" s="44"/>
      <c r="O59" s="29"/>
      <c r="P59" s="70"/>
    </row>
    <row r="60" spans="1:16">
      <c r="A60" s="42">
        <v>39904</v>
      </c>
      <c r="B60" s="37">
        <v>136</v>
      </c>
      <c r="C60" s="51"/>
      <c r="D60" s="51"/>
      <c r="E60" s="29"/>
      <c r="F60" s="47"/>
      <c r="G60" s="44">
        <v>391</v>
      </c>
      <c r="H60" s="44"/>
      <c r="I60" s="44"/>
      <c r="J60" s="29"/>
      <c r="K60" s="47"/>
      <c r="L60" s="27">
        <v>201</v>
      </c>
      <c r="M60" s="44"/>
      <c r="N60" s="44"/>
      <c r="O60" s="29"/>
      <c r="P60" s="70"/>
    </row>
    <row r="61" spans="1:16">
      <c r="A61" s="42">
        <v>39934</v>
      </c>
      <c r="B61" s="37">
        <v>149</v>
      </c>
      <c r="C61" s="51"/>
      <c r="D61" s="51"/>
      <c r="E61" s="29"/>
      <c r="F61" s="47"/>
      <c r="G61" s="44">
        <v>374</v>
      </c>
      <c r="H61" s="44"/>
      <c r="I61" s="44"/>
      <c r="J61" s="29"/>
      <c r="K61" s="47"/>
      <c r="L61" s="27">
        <v>180</v>
      </c>
      <c r="M61" s="44"/>
      <c r="N61" s="44"/>
      <c r="O61" s="29"/>
      <c r="P61" s="70"/>
    </row>
    <row r="62" spans="1:16">
      <c r="A62" s="42">
        <v>39965</v>
      </c>
      <c r="B62" s="37">
        <v>126</v>
      </c>
      <c r="C62" s="51"/>
      <c r="D62" s="51"/>
      <c r="E62" s="29"/>
      <c r="F62" s="47"/>
      <c r="G62" s="44">
        <v>374</v>
      </c>
      <c r="H62" s="44"/>
      <c r="I62" s="44"/>
      <c r="J62" s="29"/>
      <c r="K62" s="47"/>
      <c r="L62" s="27">
        <v>159</v>
      </c>
      <c r="M62" s="44"/>
      <c r="N62" s="44"/>
      <c r="O62" s="29"/>
      <c r="P62" s="70"/>
    </row>
    <row r="63" spans="1:16">
      <c r="A63" s="42">
        <v>39995</v>
      </c>
      <c r="B63" s="37">
        <v>160</v>
      </c>
      <c r="C63" s="51"/>
      <c r="D63" s="51"/>
      <c r="E63" s="29"/>
      <c r="F63" s="47"/>
      <c r="G63" s="44">
        <v>408</v>
      </c>
      <c r="H63" s="44"/>
      <c r="I63" s="44"/>
      <c r="J63" s="29"/>
      <c r="K63" s="47"/>
      <c r="L63" s="27">
        <v>198</v>
      </c>
      <c r="M63" s="44"/>
      <c r="N63" s="44"/>
      <c r="O63" s="29"/>
      <c r="P63" s="70"/>
    </row>
    <row r="64" spans="1:16">
      <c r="A64" s="42">
        <v>40026</v>
      </c>
      <c r="B64" s="37">
        <v>146</v>
      </c>
      <c r="C64" s="51"/>
      <c r="D64" s="51"/>
      <c r="E64" s="29"/>
      <c r="F64" s="47"/>
      <c r="G64" s="44">
        <v>393</v>
      </c>
      <c r="H64" s="44"/>
      <c r="I64" s="44"/>
      <c r="J64" s="29"/>
      <c r="K64" s="47"/>
      <c r="L64" s="27">
        <v>170</v>
      </c>
      <c r="M64" s="44"/>
      <c r="N64" s="44"/>
      <c r="O64" s="29"/>
      <c r="P64" s="70"/>
    </row>
    <row r="65" spans="1:16">
      <c r="A65" s="42">
        <v>40057</v>
      </c>
      <c r="B65" s="37">
        <v>163</v>
      </c>
      <c r="C65" s="51"/>
      <c r="D65" s="51"/>
      <c r="E65" s="29"/>
      <c r="F65" s="47"/>
      <c r="G65" s="44">
        <v>459</v>
      </c>
      <c r="H65" s="44"/>
      <c r="I65" s="44"/>
      <c r="J65" s="29"/>
      <c r="K65" s="47"/>
      <c r="L65" s="27">
        <v>205</v>
      </c>
      <c r="M65" s="44"/>
      <c r="N65" s="44"/>
      <c r="O65" s="29"/>
      <c r="P65" s="70"/>
    </row>
    <row r="66" spans="1:16">
      <c r="A66" s="42">
        <v>40087</v>
      </c>
      <c r="B66" s="37">
        <v>123</v>
      </c>
      <c r="C66" s="51"/>
      <c r="D66" s="51"/>
      <c r="E66" s="29"/>
      <c r="F66" s="47"/>
      <c r="G66" s="44">
        <v>399</v>
      </c>
      <c r="H66" s="44"/>
      <c r="I66" s="44"/>
      <c r="J66" s="29"/>
      <c r="K66" s="47"/>
      <c r="L66" s="27">
        <v>199</v>
      </c>
      <c r="M66" s="44"/>
      <c r="N66" s="44"/>
      <c r="O66" s="29"/>
      <c r="P66" s="70"/>
    </row>
    <row r="67" spans="1:16">
      <c r="A67" s="42">
        <v>40118</v>
      </c>
      <c r="B67" s="37">
        <v>165</v>
      </c>
      <c r="C67" s="51"/>
      <c r="D67" s="51"/>
      <c r="E67" s="29"/>
      <c r="F67" s="47"/>
      <c r="G67" s="44">
        <v>386</v>
      </c>
      <c r="H67" s="44"/>
      <c r="I67" s="44"/>
      <c r="J67" s="29"/>
      <c r="K67" s="47"/>
      <c r="L67" s="27">
        <v>186</v>
      </c>
      <c r="M67" s="44"/>
      <c r="N67" s="44"/>
      <c r="O67" s="29"/>
      <c r="P67" s="70"/>
    </row>
    <row r="68" spans="1:16">
      <c r="A68" s="42">
        <v>40148</v>
      </c>
      <c r="B68" s="37">
        <v>183</v>
      </c>
      <c r="C68" s="51"/>
      <c r="D68" s="51"/>
      <c r="E68" s="29"/>
      <c r="F68" s="47"/>
      <c r="G68" s="44">
        <v>472</v>
      </c>
      <c r="H68" s="44"/>
      <c r="I68" s="44"/>
      <c r="J68" s="29"/>
      <c r="K68" s="47"/>
      <c r="L68" s="27">
        <v>200</v>
      </c>
      <c r="M68" s="44"/>
      <c r="N68" s="44"/>
      <c r="O68" s="29"/>
      <c r="P68" s="70"/>
    </row>
    <row r="69" spans="1:16">
      <c r="A69" s="42">
        <v>40179</v>
      </c>
      <c r="B69" s="37">
        <v>106</v>
      </c>
      <c r="C69" s="51"/>
      <c r="D69" s="51"/>
      <c r="E69" s="29"/>
      <c r="F69" s="47"/>
      <c r="G69" s="44">
        <v>287</v>
      </c>
      <c r="H69" s="44"/>
      <c r="I69" s="44"/>
      <c r="J69" s="29"/>
      <c r="K69" s="47"/>
      <c r="L69" s="27">
        <v>189</v>
      </c>
      <c r="M69" s="44"/>
      <c r="N69" s="44"/>
      <c r="O69" s="29"/>
      <c r="P69" s="70"/>
    </row>
    <row r="70" spans="1:16">
      <c r="A70" s="42">
        <v>40210</v>
      </c>
      <c r="B70" s="37">
        <v>142</v>
      </c>
      <c r="C70" s="51"/>
      <c r="D70" s="51"/>
      <c r="E70" s="29"/>
      <c r="F70" s="47"/>
      <c r="G70" s="44">
        <v>325</v>
      </c>
      <c r="H70" s="44"/>
      <c r="I70" s="44"/>
      <c r="J70" s="29"/>
      <c r="K70" s="47"/>
      <c r="L70" s="27">
        <v>195</v>
      </c>
      <c r="M70" s="44"/>
      <c r="N70" s="44"/>
      <c r="O70" s="29"/>
      <c r="P70" s="70"/>
    </row>
    <row r="71" spans="1:16">
      <c r="A71" s="42">
        <v>40238</v>
      </c>
      <c r="B71" s="37">
        <v>179</v>
      </c>
      <c r="C71" s="51"/>
      <c r="D71" s="51"/>
      <c r="E71" s="29"/>
      <c r="F71" s="47"/>
      <c r="G71" s="44">
        <v>406</v>
      </c>
      <c r="H71" s="44"/>
      <c r="I71" s="44"/>
      <c r="J71" s="29"/>
      <c r="K71" s="47"/>
      <c r="L71" s="27">
        <v>221</v>
      </c>
      <c r="M71" s="44"/>
      <c r="N71" s="44"/>
      <c r="O71" s="29"/>
      <c r="P71" s="70"/>
    </row>
    <row r="72" spans="1:16">
      <c r="A72" s="42">
        <v>40269</v>
      </c>
      <c r="B72" s="37">
        <v>138</v>
      </c>
      <c r="C72" s="51"/>
      <c r="D72" s="51"/>
      <c r="E72" s="29"/>
      <c r="F72" s="47"/>
      <c r="G72" s="44">
        <v>343</v>
      </c>
      <c r="H72" s="44"/>
      <c r="I72" s="44"/>
      <c r="J72" s="29"/>
      <c r="K72" s="47"/>
      <c r="L72" s="27">
        <v>212</v>
      </c>
      <c r="M72" s="44"/>
      <c r="N72" s="44"/>
      <c r="O72" s="29"/>
      <c r="P72" s="70"/>
    </row>
    <row r="73" spans="1:16">
      <c r="A73" s="42">
        <v>40299</v>
      </c>
      <c r="B73" s="37">
        <v>154</v>
      </c>
      <c r="C73" s="51"/>
      <c r="D73" s="51"/>
      <c r="E73" s="29"/>
      <c r="F73" s="47"/>
      <c r="G73" s="44">
        <v>306</v>
      </c>
      <c r="H73" s="44"/>
      <c r="I73" s="44"/>
      <c r="J73" s="29"/>
      <c r="K73" s="47"/>
      <c r="L73" s="27">
        <v>193</v>
      </c>
      <c r="M73" s="44"/>
      <c r="N73" s="44"/>
      <c r="O73" s="29"/>
      <c r="P73" s="70"/>
    </row>
    <row r="74" spans="1:16">
      <c r="A74" s="42">
        <v>40330</v>
      </c>
      <c r="B74" s="37">
        <v>159</v>
      </c>
      <c r="C74" s="51"/>
      <c r="D74" s="51"/>
      <c r="E74" s="29"/>
      <c r="F74" s="47"/>
      <c r="G74" s="44">
        <v>389</v>
      </c>
      <c r="H74" s="44"/>
      <c r="I74" s="44"/>
      <c r="J74" s="29"/>
      <c r="K74" s="47"/>
      <c r="L74" s="27">
        <v>206</v>
      </c>
      <c r="M74" s="44"/>
      <c r="N74" s="44"/>
      <c r="O74" s="29"/>
      <c r="P74" s="70"/>
    </row>
    <row r="75" spans="1:16">
      <c r="A75" s="42">
        <v>40360</v>
      </c>
      <c r="B75" s="37">
        <v>131</v>
      </c>
      <c r="C75" s="51"/>
      <c r="D75" s="51"/>
      <c r="E75" s="29"/>
      <c r="F75" s="47"/>
      <c r="G75" s="44">
        <v>380</v>
      </c>
      <c r="H75" s="44"/>
      <c r="I75" s="44"/>
      <c r="J75" s="29"/>
      <c r="K75" s="47"/>
      <c r="L75" s="27">
        <v>229</v>
      </c>
      <c r="M75" s="44"/>
      <c r="N75" s="44"/>
      <c r="O75" s="29"/>
      <c r="P75" s="70"/>
    </row>
    <row r="76" spans="1:16">
      <c r="A76" s="42">
        <v>40391</v>
      </c>
      <c r="B76" s="37">
        <v>207</v>
      </c>
      <c r="C76" s="51"/>
      <c r="D76" s="51"/>
      <c r="E76" s="29"/>
      <c r="F76" s="47"/>
      <c r="G76" s="44">
        <v>338</v>
      </c>
      <c r="H76" s="44"/>
      <c r="I76" s="44"/>
      <c r="J76" s="29"/>
      <c r="K76" s="47"/>
      <c r="L76" s="27">
        <v>215</v>
      </c>
      <c r="M76" s="44"/>
      <c r="N76" s="44"/>
      <c r="O76" s="29"/>
      <c r="P76" s="70"/>
    </row>
    <row r="77" spans="1:16">
      <c r="A77" s="42">
        <v>40422</v>
      </c>
      <c r="B77" s="37">
        <v>166</v>
      </c>
      <c r="C77" s="51"/>
      <c r="D77" s="51"/>
      <c r="E77" s="29"/>
      <c r="F77" s="47"/>
      <c r="G77" s="44">
        <v>412</v>
      </c>
      <c r="H77" s="44"/>
      <c r="I77" s="44"/>
      <c r="J77" s="29"/>
      <c r="K77" s="47"/>
      <c r="L77" s="27">
        <v>259</v>
      </c>
      <c r="M77" s="44"/>
      <c r="N77" s="44"/>
      <c r="O77" s="29"/>
      <c r="P77" s="70"/>
    </row>
    <row r="78" spans="1:16">
      <c r="A78" s="42">
        <v>40452</v>
      </c>
      <c r="B78" s="37">
        <v>158</v>
      </c>
      <c r="C78" s="51"/>
      <c r="D78" s="51"/>
      <c r="E78" s="29"/>
      <c r="F78" s="47"/>
      <c r="G78" s="44">
        <v>333</v>
      </c>
      <c r="H78" s="44"/>
      <c r="I78" s="44"/>
      <c r="J78" s="29"/>
      <c r="K78" s="47"/>
      <c r="L78" s="27">
        <v>237</v>
      </c>
      <c r="M78" s="44"/>
      <c r="N78" s="44"/>
      <c r="O78" s="29"/>
      <c r="P78" s="70"/>
    </row>
    <row r="79" spans="1:16">
      <c r="A79" s="42">
        <v>40483</v>
      </c>
      <c r="B79" s="37">
        <v>171</v>
      </c>
      <c r="C79" s="51"/>
      <c r="D79" s="51"/>
      <c r="E79" s="29"/>
      <c r="F79" s="47"/>
      <c r="G79" s="44">
        <v>362</v>
      </c>
      <c r="H79" s="44"/>
      <c r="I79" s="44"/>
      <c r="J79" s="29"/>
      <c r="K79" s="47"/>
      <c r="L79" s="27">
        <v>258</v>
      </c>
      <c r="M79" s="44"/>
      <c r="N79" s="44"/>
      <c r="O79" s="29"/>
      <c r="P79" s="70"/>
    </row>
    <row r="80" spans="1:16">
      <c r="A80" s="42">
        <v>40513</v>
      </c>
      <c r="B80" s="37">
        <v>172</v>
      </c>
      <c r="C80" s="51"/>
      <c r="D80" s="51"/>
      <c r="E80" s="29"/>
      <c r="F80" s="47"/>
      <c r="G80" s="44">
        <v>427</v>
      </c>
      <c r="H80" s="44"/>
      <c r="I80" s="44"/>
      <c r="J80" s="29"/>
      <c r="K80" s="47"/>
      <c r="L80" s="27">
        <v>299</v>
      </c>
      <c r="M80" s="44"/>
      <c r="N80" s="44"/>
      <c r="O80" s="29"/>
      <c r="P80" s="70"/>
    </row>
    <row r="81" spans="1:16">
      <c r="A81" s="42">
        <v>40544</v>
      </c>
      <c r="B81" s="37">
        <v>148</v>
      </c>
      <c r="C81" s="51"/>
      <c r="D81" s="51"/>
      <c r="E81" s="29"/>
      <c r="F81" s="47"/>
      <c r="G81" s="44">
        <v>302</v>
      </c>
      <c r="H81" s="44"/>
      <c r="I81" s="44"/>
      <c r="J81" s="29"/>
      <c r="K81" s="47"/>
      <c r="L81" s="27">
        <v>254</v>
      </c>
      <c r="M81" s="44"/>
      <c r="N81" s="44"/>
      <c r="O81" s="29"/>
      <c r="P81" s="70"/>
    </row>
    <row r="82" spans="1:16">
      <c r="A82" s="42">
        <v>40575</v>
      </c>
      <c r="B82" s="37">
        <v>191</v>
      </c>
      <c r="C82" s="51"/>
      <c r="D82" s="51"/>
      <c r="E82" s="29"/>
      <c r="F82" s="47"/>
      <c r="G82" s="44">
        <v>280</v>
      </c>
      <c r="H82" s="44"/>
      <c r="I82" s="44"/>
      <c r="J82" s="29"/>
      <c r="K82" s="47"/>
      <c r="L82" s="27">
        <v>234</v>
      </c>
      <c r="M82" s="44"/>
      <c r="N82" s="44"/>
      <c r="O82" s="29"/>
      <c r="P82" s="70"/>
    </row>
    <row r="83" spans="1:16">
      <c r="A83" s="42">
        <v>40603</v>
      </c>
      <c r="B83" s="37">
        <v>188</v>
      </c>
      <c r="C83" s="51"/>
      <c r="D83" s="51"/>
      <c r="E83" s="29"/>
      <c r="F83" s="47"/>
      <c r="G83" s="44">
        <v>369</v>
      </c>
      <c r="H83" s="44"/>
      <c r="I83" s="44"/>
      <c r="J83" s="29"/>
      <c r="K83" s="47"/>
      <c r="L83" s="27">
        <v>295</v>
      </c>
      <c r="M83" s="44"/>
      <c r="N83" s="44"/>
      <c r="O83" s="29"/>
      <c r="P83" s="70"/>
    </row>
    <row r="84" spans="1:16">
      <c r="A84" s="42">
        <v>40634</v>
      </c>
      <c r="B84" s="37">
        <v>157</v>
      </c>
      <c r="C84" s="51"/>
      <c r="D84" s="51"/>
      <c r="E84" s="29"/>
      <c r="F84" s="47"/>
      <c r="G84" s="44">
        <v>354</v>
      </c>
      <c r="H84" s="44"/>
      <c r="I84" s="44"/>
      <c r="J84" s="29"/>
      <c r="K84" s="47"/>
      <c r="L84" s="27">
        <v>281</v>
      </c>
      <c r="M84" s="44"/>
      <c r="N84" s="44"/>
      <c r="O84" s="29"/>
      <c r="P84" s="70"/>
    </row>
    <row r="85" spans="1:16">
      <c r="A85" s="42">
        <v>40664</v>
      </c>
      <c r="B85" s="37">
        <v>169</v>
      </c>
      <c r="C85" s="51"/>
      <c r="D85" s="51"/>
      <c r="E85" s="29"/>
      <c r="F85" s="47"/>
      <c r="G85" s="44">
        <v>356</v>
      </c>
      <c r="H85" s="44"/>
      <c r="I85" s="44"/>
      <c r="J85" s="29"/>
      <c r="K85" s="47"/>
      <c r="L85" s="27">
        <v>234</v>
      </c>
      <c r="M85" s="44"/>
      <c r="N85" s="44"/>
      <c r="O85" s="29"/>
      <c r="P85" s="70"/>
    </row>
    <row r="86" spans="1:16">
      <c r="A86" s="42">
        <v>40695</v>
      </c>
      <c r="B86" s="37">
        <v>166</v>
      </c>
      <c r="C86" s="51"/>
      <c r="D86" s="51"/>
      <c r="E86" s="29"/>
      <c r="F86" s="47"/>
      <c r="G86" s="44">
        <v>398</v>
      </c>
      <c r="H86" s="44"/>
      <c r="I86" s="44"/>
      <c r="J86" s="29"/>
      <c r="K86" s="47"/>
      <c r="L86" s="27">
        <v>224</v>
      </c>
      <c r="M86" s="44"/>
      <c r="N86" s="44"/>
      <c r="O86" s="29"/>
      <c r="P86" s="70"/>
    </row>
    <row r="87" spans="1:16">
      <c r="A87" s="42">
        <v>40725</v>
      </c>
      <c r="B87" s="37">
        <v>158</v>
      </c>
      <c r="C87" s="52"/>
      <c r="D87" s="52"/>
      <c r="E87" s="26"/>
      <c r="F87" s="48"/>
      <c r="G87" s="44">
        <v>321</v>
      </c>
      <c r="H87" s="54"/>
      <c r="I87" s="54"/>
      <c r="J87" s="26"/>
      <c r="K87" s="48"/>
      <c r="L87" s="27">
        <v>198</v>
      </c>
      <c r="M87" s="54"/>
      <c r="N87" s="54"/>
      <c r="O87" s="26"/>
      <c r="P87" s="70"/>
    </row>
    <row r="88" spans="1:16">
      <c r="A88" s="42">
        <v>40756</v>
      </c>
      <c r="B88" s="37">
        <v>182</v>
      </c>
      <c r="C88" s="52"/>
      <c r="D88" s="52"/>
      <c r="E88" s="26"/>
      <c r="F88" s="48"/>
      <c r="G88" s="44">
        <v>395</v>
      </c>
      <c r="H88" s="54"/>
      <c r="I88" s="54"/>
      <c r="J88" s="26"/>
      <c r="K88" s="48"/>
      <c r="L88" s="27">
        <v>200</v>
      </c>
      <c r="M88" s="54"/>
      <c r="N88" s="54"/>
      <c r="O88" s="26"/>
      <c r="P88" s="70"/>
    </row>
    <row r="89" spans="1:16">
      <c r="A89" s="42">
        <v>40787</v>
      </c>
      <c r="B89" s="37">
        <v>171</v>
      </c>
      <c r="C89" s="52"/>
      <c r="D89" s="52"/>
      <c r="E89" s="26"/>
      <c r="F89" s="48"/>
      <c r="G89" s="44">
        <v>354</v>
      </c>
      <c r="H89" s="54"/>
      <c r="I89" s="54"/>
      <c r="J89" s="26"/>
      <c r="K89" s="48"/>
      <c r="L89" s="27">
        <v>216</v>
      </c>
      <c r="M89" s="54"/>
      <c r="N89" s="54"/>
      <c r="O89" s="26"/>
      <c r="P89" s="70"/>
    </row>
    <row r="90" spans="1:16">
      <c r="A90" s="42">
        <v>40817</v>
      </c>
      <c r="B90" s="37">
        <v>180</v>
      </c>
      <c r="C90" s="52"/>
      <c r="D90" s="52"/>
      <c r="E90" s="26"/>
      <c r="F90" s="48"/>
      <c r="G90" s="44">
        <v>325</v>
      </c>
      <c r="H90" s="54"/>
      <c r="I90" s="54"/>
      <c r="J90" s="26"/>
      <c r="K90" s="48"/>
      <c r="L90" s="27">
        <v>220</v>
      </c>
      <c r="M90" s="54"/>
      <c r="N90" s="54"/>
      <c r="O90" s="26"/>
      <c r="P90" s="70"/>
    </row>
    <row r="91" spans="1:16">
      <c r="A91" s="42">
        <v>40848</v>
      </c>
      <c r="B91" s="37">
        <v>171</v>
      </c>
      <c r="C91" s="52"/>
      <c r="D91" s="52"/>
      <c r="E91" s="26"/>
      <c r="F91" s="48"/>
      <c r="G91" s="44">
        <v>363</v>
      </c>
      <c r="H91" s="54"/>
      <c r="I91" s="54"/>
      <c r="J91" s="26"/>
      <c r="K91" s="48"/>
      <c r="L91" s="27">
        <v>212</v>
      </c>
      <c r="M91" s="54"/>
      <c r="N91" s="54"/>
      <c r="O91" s="26"/>
      <c r="P91" s="70"/>
    </row>
    <row r="92" spans="1:16">
      <c r="A92" s="42">
        <v>40878</v>
      </c>
      <c r="B92" s="37">
        <v>156</v>
      </c>
      <c r="C92" s="52"/>
      <c r="D92" s="52"/>
      <c r="E92" s="26"/>
      <c r="F92" s="48"/>
      <c r="G92" s="44">
        <v>393</v>
      </c>
      <c r="H92" s="54"/>
      <c r="I92" s="54"/>
      <c r="J92" s="26"/>
      <c r="K92" s="48"/>
      <c r="L92" s="27">
        <v>214</v>
      </c>
      <c r="M92" s="54"/>
      <c r="N92" s="54"/>
      <c r="O92" s="26"/>
      <c r="P92" s="70"/>
    </row>
    <row r="93" spans="1:16">
      <c r="A93" s="42">
        <v>40909</v>
      </c>
      <c r="B93" s="37">
        <v>150</v>
      </c>
      <c r="C93" s="52"/>
      <c r="D93" s="52"/>
      <c r="E93" s="26"/>
      <c r="F93" s="48"/>
      <c r="G93" s="44">
        <v>284</v>
      </c>
      <c r="H93" s="54"/>
      <c r="I93" s="54"/>
      <c r="J93" s="26"/>
      <c r="K93" s="48"/>
      <c r="L93" s="27">
        <v>194</v>
      </c>
      <c r="M93" s="54"/>
      <c r="N93" s="54"/>
      <c r="O93" s="26"/>
      <c r="P93" s="70"/>
    </row>
    <row r="94" spans="1:16">
      <c r="A94" s="42">
        <v>40940</v>
      </c>
      <c r="B94" s="37">
        <v>172</v>
      </c>
      <c r="C94" s="52"/>
      <c r="D94" s="52"/>
      <c r="E94" s="26"/>
      <c r="F94" s="48"/>
      <c r="G94" s="44">
        <v>360</v>
      </c>
      <c r="H94" s="54"/>
      <c r="I94" s="54"/>
      <c r="J94" s="26"/>
      <c r="K94" s="48"/>
      <c r="L94" s="27">
        <v>210</v>
      </c>
      <c r="M94" s="54"/>
      <c r="N94" s="54"/>
      <c r="O94" s="26"/>
      <c r="P94" s="70"/>
    </row>
    <row r="95" spans="1:16">
      <c r="A95" s="42">
        <v>40969</v>
      </c>
      <c r="B95" s="37">
        <v>145</v>
      </c>
      <c r="C95" s="52"/>
      <c r="D95" s="52"/>
      <c r="E95" s="26"/>
      <c r="F95" s="48"/>
      <c r="G95" s="44">
        <v>308</v>
      </c>
      <c r="H95" s="54"/>
      <c r="I95" s="54"/>
      <c r="J95" s="26"/>
      <c r="K95" s="48"/>
      <c r="L95" s="27">
        <v>205</v>
      </c>
      <c r="M95" s="54"/>
      <c r="N95" s="54"/>
      <c r="O95" s="26"/>
      <c r="P95" s="70"/>
    </row>
    <row r="96" spans="1:16">
      <c r="A96" s="42">
        <v>41000</v>
      </c>
      <c r="B96" s="37">
        <v>186</v>
      </c>
      <c r="C96" s="52"/>
      <c r="D96" s="52"/>
      <c r="E96" s="26"/>
      <c r="F96" s="48"/>
      <c r="G96" s="44">
        <v>301</v>
      </c>
      <c r="H96" s="54"/>
      <c r="I96" s="54"/>
      <c r="J96" s="26"/>
      <c r="K96" s="48"/>
      <c r="L96" s="27">
        <v>204</v>
      </c>
      <c r="M96" s="54"/>
      <c r="N96" s="54"/>
      <c r="O96" s="26"/>
      <c r="P96" s="70"/>
    </row>
    <row r="97" spans="1:16">
      <c r="A97" s="42">
        <v>41030</v>
      </c>
      <c r="B97" s="37">
        <v>220</v>
      </c>
      <c r="C97" s="52"/>
      <c r="D97" s="52"/>
      <c r="E97" s="26"/>
      <c r="F97" s="48"/>
      <c r="G97" s="44">
        <v>379</v>
      </c>
      <c r="H97" s="54"/>
      <c r="I97" s="54"/>
      <c r="J97" s="26"/>
      <c r="K97" s="48"/>
      <c r="L97" s="27">
        <v>208</v>
      </c>
      <c r="M97" s="54"/>
      <c r="N97" s="54"/>
      <c r="O97" s="26"/>
      <c r="P97" s="70"/>
    </row>
    <row r="98" spans="1:16">
      <c r="A98" s="42">
        <v>41061</v>
      </c>
      <c r="B98" s="37">
        <v>119</v>
      </c>
      <c r="C98" s="52"/>
      <c r="D98" s="52"/>
      <c r="E98" s="26"/>
      <c r="F98" s="48"/>
      <c r="G98" s="44">
        <v>310</v>
      </c>
      <c r="H98" s="54"/>
      <c r="I98" s="54"/>
      <c r="J98" s="26"/>
      <c r="K98" s="48"/>
      <c r="L98" s="27">
        <v>237</v>
      </c>
      <c r="M98" s="54"/>
      <c r="N98" s="54"/>
      <c r="O98" s="26"/>
      <c r="P98" s="70"/>
    </row>
    <row r="99" spans="1:16">
      <c r="A99" s="42">
        <v>41091</v>
      </c>
      <c r="B99" s="37">
        <v>189</v>
      </c>
      <c r="C99" s="52"/>
      <c r="D99" s="52"/>
      <c r="E99" s="26"/>
      <c r="F99" s="48"/>
      <c r="G99" s="44">
        <v>327</v>
      </c>
      <c r="H99" s="54"/>
      <c r="I99" s="54"/>
      <c r="J99" s="26"/>
      <c r="K99" s="48"/>
      <c r="L99" s="27">
        <v>219</v>
      </c>
      <c r="M99" s="54"/>
      <c r="N99" s="54"/>
      <c r="O99" s="26"/>
      <c r="P99" s="70"/>
    </row>
    <row r="100" spans="1:16">
      <c r="A100" s="42">
        <v>41122</v>
      </c>
      <c r="B100" s="37">
        <v>162</v>
      </c>
      <c r="C100" s="52"/>
      <c r="D100" s="52"/>
      <c r="E100" s="26"/>
      <c r="F100" s="48"/>
      <c r="G100" s="44">
        <v>338</v>
      </c>
      <c r="H100" s="54"/>
      <c r="I100" s="54"/>
      <c r="J100" s="26"/>
      <c r="K100" s="48"/>
      <c r="L100" s="27">
        <v>227</v>
      </c>
      <c r="M100" s="54"/>
      <c r="N100" s="54"/>
      <c r="O100" s="26"/>
      <c r="P100" s="70"/>
    </row>
    <row r="101" spans="1:16">
      <c r="A101" s="42">
        <v>41153</v>
      </c>
      <c r="B101" s="37">
        <v>177</v>
      </c>
      <c r="C101" s="52"/>
      <c r="D101" s="52"/>
      <c r="E101" s="26"/>
      <c r="F101" s="48"/>
      <c r="G101" s="44">
        <v>311</v>
      </c>
      <c r="H101" s="54"/>
      <c r="I101" s="54"/>
      <c r="J101" s="26"/>
      <c r="K101" s="48"/>
      <c r="L101" s="27">
        <v>197</v>
      </c>
      <c r="M101" s="54"/>
      <c r="N101" s="54"/>
      <c r="O101" s="26"/>
      <c r="P101" s="70"/>
    </row>
    <row r="102" spans="1:16">
      <c r="A102" s="42">
        <v>41183</v>
      </c>
      <c r="B102" s="37">
        <v>203</v>
      </c>
      <c r="C102" s="52"/>
      <c r="D102" s="52"/>
      <c r="E102" s="26"/>
      <c r="F102" s="48"/>
      <c r="G102" s="44">
        <v>355</v>
      </c>
      <c r="H102" s="54"/>
      <c r="I102" s="54"/>
      <c r="J102" s="26"/>
      <c r="K102" s="48"/>
      <c r="L102" s="27">
        <v>218</v>
      </c>
      <c r="M102" s="54"/>
      <c r="N102" s="54"/>
      <c r="O102" s="26"/>
      <c r="P102" s="70"/>
    </row>
    <row r="103" spans="1:16">
      <c r="A103" s="42">
        <v>41214</v>
      </c>
      <c r="B103" s="37">
        <v>145</v>
      </c>
      <c r="C103" s="52"/>
      <c r="D103" s="52"/>
      <c r="E103" s="26"/>
      <c r="F103" s="48"/>
      <c r="G103" s="44">
        <v>340</v>
      </c>
      <c r="H103" s="54"/>
      <c r="I103" s="54"/>
      <c r="J103" s="26"/>
      <c r="K103" s="48"/>
      <c r="L103" s="27">
        <v>255</v>
      </c>
      <c r="M103" s="54"/>
      <c r="N103" s="54"/>
      <c r="O103" s="26"/>
      <c r="P103" s="70"/>
    </row>
    <row r="104" spans="1:16" ht="14.45" customHeight="1">
      <c r="A104" s="42">
        <v>41244</v>
      </c>
      <c r="B104" s="37">
        <v>149</v>
      </c>
      <c r="C104" s="52"/>
      <c r="D104" s="52"/>
      <c r="E104" s="26"/>
      <c r="F104" s="48"/>
      <c r="G104" s="44">
        <v>411</v>
      </c>
      <c r="H104" s="54"/>
      <c r="I104" s="54"/>
      <c r="J104" s="26"/>
      <c r="K104" s="48"/>
      <c r="L104" s="27">
        <v>254</v>
      </c>
      <c r="M104" s="54"/>
      <c r="N104" s="54"/>
      <c r="O104" s="26"/>
      <c r="P104" s="70"/>
    </row>
    <row r="105" spans="1:16">
      <c r="A105" s="42">
        <v>41275</v>
      </c>
      <c r="B105" s="37">
        <v>168</v>
      </c>
      <c r="C105" s="52"/>
      <c r="D105" s="52"/>
      <c r="E105" s="26"/>
      <c r="F105" s="48"/>
      <c r="G105" s="44">
        <v>293</v>
      </c>
      <c r="H105" s="54"/>
      <c r="I105" s="54"/>
      <c r="J105" s="26"/>
      <c r="K105" s="48"/>
      <c r="L105" s="27">
        <v>225</v>
      </c>
      <c r="M105" s="54"/>
      <c r="N105" s="54"/>
      <c r="O105" s="26"/>
      <c r="P105" s="70"/>
    </row>
    <row r="106" spans="1:16" ht="14.45" customHeight="1">
      <c r="A106" s="42">
        <v>41306</v>
      </c>
      <c r="B106" s="37">
        <v>136</v>
      </c>
      <c r="C106" s="52"/>
      <c r="D106" s="52"/>
      <c r="E106" s="26"/>
      <c r="F106" s="48"/>
      <c r="G106" s="44">
        <v>327</v>
      </c>
      <c r="H106" s="54"/>
      <c r="I106" s="54"/>
      <c r="J106" s="26"/>
      <c r="K106" s="48"/>
      <c r="L106" s="27">
        <v>218</v>
      </c>
      <c r="M106" s="54"/>
      <c r="N106" s="54"/>
      <c r="O106" s="26"/>
      <c r="P106" s="70"/>
    </row>
    <row r="107" spans="1:16">
      <c r="A107" s="42">
        <v>41334</v>
      </c>
      <c r="B107" s="25">
        <v>193</v>
      </c>
      <c r="C107" s="53"/>
      <c r="D107" s="53"/>
      <c r="E107" s="26"/>
      <c r="F107" s="48"/>
      <c r="G107" s="44">
        <v>309</v>
      </c>
      <c r="H107" s="54"/>
      <c r="I107" s="54"/>
      <c r="J107" s="26"/>
      <c r="K107" s="48"/>
      <c r="L107" s="27">
        <v>265</v>
      </c>
      <c r="M107" s="54"/>
      <c r="N107" s="54"/>
      <c r="O107" s="26"/>
      <c r="P107" s="70"/>
    </row>
    <row r="108" spans="1:16">
      <c r="A108" s="42">
        <v>41365</v>
      </c>
      <c r="B108" s="27">
        <v>185</v>
      </c>
      <c r="C108" s="54"/>
      <c r="D108" s="54"/>
      <c r="E108" s="26"/>
      <c r="F108" s="48"/>
      <c r="G108" s="44">
        <v>292</v>
      </c>
      <c r="H108" s="54"/>
      <c r="I108" s="54"/>
      <c r="J108" s="26"/>
      <c r="K108" s="48"/>
      <c r="L108" s="27">
        <v>218</v>
      </c>
      <c r="M108" s="54"/>
      <c r="N108" s="54"/>
      <c r="O108" s="26"/>
      <c r="P108" s="115"/>
    </row>
    <row r="109" spans="1:16">
      <c r="A109" s="42">
        <v>41395</v>
      </c>
      <c r="B109" s="27">
        <v>151</v>
      </c>
      <c r="C109" s="54"/>
      <c r="D109" s="54"/>
      <c r="E109" s="26"/>
      <c r="F109" s="48"/>
      <c r="G109" s="44">
        <v>384</v>
      </c>
      <c r="H109" s="54"/>
      <c r="I109" s="54"/>
      <c r="J109" s="26"/>
      <c r="K109" s="48"/>
      <c r="L109" s="27">
        <v>241</v>
      </c>
      <c r="M109" s="54"/>
      <c r="N109" s="54"/>
      <c r="O109" s="26"/>
      <c r="P109" s="115"/>
    </row>
    <row r="110" spans="1:16">
      <c r="A110" s="42">
        <v>41426</v>
      </c>
      <c r="B110" s="38">
        <v>155</v>
      </c>
      <c r="C110" s="55"/>
      <c r="D110" s="55"/>
      <c r="E110" s="26"/>
      <c r="F110" s="48"/>
      <c r="G110" s="44">
        <v>320</v>
      </c>
      <c r="H110" s="54"/>
      <c r="I110" s="54"/>
      <c r="J110" s="26"/>
      <c r="K110" s="48"/>
      <c r="L110" s="27">
        <v>214</v>
      </c>
      <c r="M110" s="54"/>
      <c r="N110" s="54"/>
      <c r="O110" s="26"/>
      <c r="P110" s="115"/>
    </row>
    <row r="111" spans="1:16">
      <c r="A111" s="42">
        <v>41456</v>
      </c>
      <c r="B111" s="27">
        <v>212</v>
      </c>
      <c r="C111" s="61"/>
      <c r="D111" s="61"/>
      <c r="E111" s="26"/>
      <c r="F111" s="48"/>
      <c r="G111" s="44">
        <v>393</v>
      </c>
      <c r="H111" s="61"/>
      <c r="I111" s="61"/>
      <c r="J111" s="26"/>
      <c r="K111" s="48"/>
      <c r="L111" s="27">
        <v>241</v>
      </c>
      <c r="M111" s="61"/>
      <c r="N111" s="61"/>
      <c r="O111" s="26"/>
      <c r="P111" s="115"/>
    </row>
    <row r="112" spans="1:16">
      <c r="A112" s="42">
        <v>41487</v>
      </c>
      <c r="B112" s="26">
        <v>173</v>
      </c>
      <c r="C112" s="56"/>
      <c r="D112" s="56"/>
      <c r="E112" s="26"/>
      <c r="F112" s="48"/>
      <c r="G112" s="29">
        <v>275</v>
      </c>
      <c r="H112" s="56"/>
      <c r="I112" s="56"/>
      <c r="J112" s="26"/>
      <c r="K112" s="48"/>
      <c r="L112" s="26">
        <v>214</v>
      </c>
      <c r="M112" s="56"/>
      <c r="N112" s="56"/>
      <c r="O112" s="26"/>
      <c r="P112" s="115"/>
    </row>
    <row r="113" spans="1:16">
      <c r="A113" s="42">
        <v>41518</v>
      </c>
      <c r="B113" s="27">
        <v>211</v>
      </c>
      <c r="C113" s="54"/>
      <c r="D113" s="54"/>
      <c r="E113" s="26"/>
      <c r="F113" s="48"/>
      <c r="G113" s="44">
        <v>325</v>
      </c>
      <c r="H113" s="54"/>
      <c r="I113" s="54"/>
      <c r="J113" s="26"/>
      <c r="K113" s="48"/>
      <c r="L113" s="27">
        <v>243</v>
      </c>
      <c r="M113" s="54"/>
      <c r="N113" s="54"/>
      <c r="O113" s="26"/>
      <c r="P113" s="115"/>
    </row>
    <row r="114" spans="1:16">
      <c r="A114" s="42">
        <v>41548</v>
      </c>
      <c r="B114" s="27">
        <v>245</v>
      </c>
      <c r="C114" s="54"/>
      <c r="D114" s="54"/>
      <c r="E114" s="26"/>
      <c r="F114" s="48"/>
      <c r="G114" s="44">
        <v>374</v>
      </c>
      <c r="H114" s="54"/>
      <c r="I114" s="54"/>
      <c r="J114" s="26"/>
      <c r="K114" s="48"/>
      <c r="L114" s="27">
        <v>240</v>
      </c>
      <c r="M114" s="54"/>
      <c r="N114" s="54"/>
      <c r="O114" s="26"/>
      <c r="P114" s="115"/>
    </row>
    <row r="115" spans="1:16">
      <c r="A115" s="42">
        <v>41579</v>
      </c>
      <c r="B115" s="27">
        <v>183</v>
      </c>
      <c r="C115" s="54"/>
      <c r="D115" s="54"/>
      <c r="E115" s="26"/>
      <c r="F115" s="48"/>
      <c r="G115" s="44">
        <v>310</v>
      </c>
      <c r="H115" s="54"/>
      <c r="I115" s="54"/>
      <c r="J115" s="26"/>
      <c r="K115" s="48"/>
      <c r="L115" s="27">
        <v>244</v>
      </c>
      <c r="M115" s="54"/>
      <c r="N115" s="54"/>
      <c r="O115" s="26"/>
      <c r="P115" s="115"/>
    </row>
    <row r="116" spans="1:16">
      <c r="A116" s="42">
        <v>41609</v>
      </c>
      <c r="B116" s="27">
        <v>174</v>
      </c>
      <c r="C116" s="54"/>
      <c r="D116" s="54"/>
      <c r="E116" s="26"/>
      <c r="F116" s="48"/>
      <c r="G116" s="44">
        <v>348</v>
      </c>
      <c r="H116" s="54"/>
      <c r="I116" s="54"/>
      <c r="J116" s="26"/>
      <c r="K116" s="48"/>
      <c r="L116" s="27">
        <v>234</v>
      </c>
      <c r="M116" s="54"/>
      <c r="N116" s="54"/>
      <c r="O116" s="26"/>
      <c r="P116" s="115"/>
    </row>
    <row r="117" spans="1:16">
      <c r="A117" s="42">
        <v>41640</v>
      </c>
      <c r="B117" s="27">
        <v>209</v>
      </c>
      <c r="C117" s="54"/>
      <c r="D117" s="54"/>
      <c r="E117" s="26"/>
      <c r="F117" s="48"/>
      <c r="G117" s="44">
        <v>274</v>
      </c>
      <c r="H117" s="54"/>
      <c r="I117" s="54"/>
      <c r="J117" s="26"/>
      <c r="K117" s="48"/>
      <c r="L117" s="27">
        <v>241</v>
      </c>
      <c r="M117" s="54"/>
      <c r="N117" s="54"/>
      <c r="O117" s="26"/>
      <c r="P117" s="115"/>
    </row>
    <row r="118" spans="1:16">
      <c r="A118" s="42">
        <v>41671</v>
      </c>
      <c r="B118" s="27">
        <v>182</v>
      </c>
      <c r="C118" s="54"/>
      <c r="D118" s="54"/>
      <c r="E118" s="26"/>
      <c r="F118" s="48"/>
      <c r="G118" s="44">
        <v>264</v>
      </c>
      <c r="H118" s="54"/>
      <c r="I118" s="54"/>
      <c r="J118" s="26"/>
      <c r="K118" s="48"/>
      <c r="L118" s="27">
        <v>249</v>
      </c>
      <c r="M118" s="54"/>
      <c r="N118" s="54"/>
      <c r="O118" s="26"/>
      <c r="P118" s="115"/>
    </row>
    <row r="119" spans="1:16">
      <c r="A119" s="42">
        <v>41699</v>
      </c>
      <c r="B119" s="27">
        <v>232</v>
      </c>
      <c r="C119" s="54"/>
      <c r="D119" s="54"/>
      <c r="E119" s="26"/>
      <c r="F119" s="48"/>
      <c r="G119" s="44">
        <v>274</v>
      </c>
      <c r="H119" s="54"/>
      <c r="I119" s="54"/>
      <c r="J119" s="26"/>
      <c r="K119" s="48"/>
      <c r="L119" s="27">
        <v>263</v>
      </c>
      <c r="M119" s="54"/>
      <c r="N119" s="54"/>
      <c r="O119" s="26"/>
      <c r="P119" s="115"/>
    </row>
    <row r="120" spans="1:16">
      <c r="A120" s="42">
        <v>41730</v>
      </c>
      <c r="B120" s="27">
        <v>203</v>
      </c>
      <c r="C120" s="54"/>
      <c r="D120" s="54"/>
      <c r="E120" s="26"/>
      <c r="F120" s="48"/>
      <c r="G120" s="44">
        <v>333</v>
      </c>
      <c r="H120" s="54"/>
      <c r="I120" s="54"/>
      <c r="J120" s="26"/>
      <c r="K120" s="48"/>
      <c r="L120" s="27">
        <v>251</v>
      </c>
      <c r="M120" s="54"/>
      <c r="N120" s="54"/>
      <c r="O120" s="26"/>
      <c r="P120" s="115"/>
    </row>
    <row r="121" spans="1:16">
      <c r="A121" s="42">
        <v>41760</v>
      </c>
      <c r="B121" s="27">
        <v>176</v>
      </c>
      <c r="C121" s="54"/>
      <c r="D121" s="54"/>
      <c r="E121" s="26"/>
      <c r="F121" s="48"/>
      <c r="G121" s="44">
        <v>306</v>
      </c>
      <c r="H121" s="54"/>
      <c r="I121" s="54"/>
      <c r="J121" s="26"/>
      <c r="K121" s="48"/>
      <c r="L121" s="27">
        <v>251</v>
      </c>
      <c r="M121" s="54"/>
      <c r="N121" s="54"/>
      <c r="O121" s="26"/>
      <c r="P121" s="115"/>
    </row>
    <row r="122" spans="1:16">
      <c r="A122" s="42">
        <v>41791</v>
      </c>
      <c r="B122" s="27">
        <v>200</v>
      </c>
      <c r="C122" s="54"/>
      <c r="D122" s="56"/>
      <c r="E122" s="26"/>
      <c r="F122" s="48"/>
      <c r="G122" s="44">
        <v>334</v>
      </c>
      <c r="H122" s="54"/>
      <c r="I122" s="54"/>
      <c r="J122" s="26"/>
      <c r="K122" s="48"/>
      <c r="L122" s="27">
        <v>199</v>
      </c>
      <c r="M122" s="54"/>
      <c r="N122" s="54"/>
      <c r="O122" s="26"/>
      <c r="P122" s="115"/>
    </row>
    <row r="123" spans="1:16">
      <c r="A123" s="42">
        <v>41821</v>
      </c>
      <c r="B123" s="27">
        <v>204</v>
      </c>
      <c r="C123" s="87"/>
      <c r="D123" s="87"/>
      <c r="E123" s="87"/>
      <c r="F123" s="62"/>
      <c r="G123" s="44">
        <v>374</v>
      </c>
      <c r="H123" s="87"/>
      <c r="I123" s="87"/>
      <c r="J123" s="87"/>
      <c r="K123" s="62"/>
      <c r="L123" s="27">
        <v>203</v>
      </c>
      <c r="M123" s="116"/>
      <c r="N123" s="54"/>
      <c r="O123" s="87"/>
      <c r="P123" s="115"/>
    </row>
    <row r="124" spans="1:16" s="9" customFormat="1">
      <c r="A124" s="42">
        <v>41852</v>
      </c>
      <c r="B124" s="26">
        <v>141</v>
      </c>
      <c r="C124" s="87"/>
      <c r="D124" s="87"/>
      <c r="E124" s="87"/>
      <c r="F124" s="62"/>
      <c r="G124" s="29">
        <v>305</v>
      </c>
      <c r="H124" s="87"/>
      <c r="I124" s="87"/>
      <c r="J124" s="87"/>
      <c r="K124" s="62"/>
      <c r="L124" s="26">
        <v>219</v>
      </c>
      <c r="M124" s="117"/>
      <c r="N124" s="56"/>
      <c r="O124" s="87"/>
      <c r="P124" s="115"/>
    </row>
    <row r="125" spans="1:16">
      <c r="A125" s="42">
        <v>41883</v>
      </c>
      <c r="B125" s="27">
        <v>194</v>
      </c>
      <c r="C125" s="26"/>
      <c r="D125" s="26"/>
      <c r="E125" s="26"/>
      <c r="F125" s="48"/>
      <c r="G125" s="44">
        <v>313</v>
      </c>
      <c r="H125" s="26"/>
      <c r="I125" s="26"/>
      <c r="J125" s="26"/>
      <c r="K125" s="48"/>
      <c r="L125" s="27">
        <v>210</v>
      </c>
      <c r="M125" s="54"/>
      <c r="N125" s="54"/>
      <c r="O125" s="26"/>
      <c r="P125" s="48"/>
    </row>
    <row r="126" spans="1:16">
      <c r="A126" s="42">
        <v>41913</v>
      </c>
      <c r="B126" s="27">
        <v>215</v>
      </c>
      <c r="C126" s="26"/>
      <c r="D126" s="26"/>
      <c r="E126" s="26"/>
      <c r="F126" s="48"/>
      <c r="G126" s="27">
        <v>380</v>
      </c>
      <c r="H126" s="26"/>
      <c r="I126" s="26"/>
      <c r="J126" s="26"/>
      <c r="K126" s="48"/>
      <c r="L126" s="27">
        <v>213</v>
      </c>
      <c r="M126" s="54"/>
      <c r="N126" s="54"/>
      <c r="O126" s="26"/>
      <c r="P126" s="48"/>
    </row>
    <row r="127" spans="1:16">
      <c r="A127" s="42">
        <v>41944</v>
      </c>
      <c r="B127" s="27">
        <v>159</v>
      </c>
      <c r="C127" s="26"/>
      <c r="D127" s="26"/>
      <c r="E127" s="26"/>
      <c r="F127" s="48"/>
      <c r="G127" s="27">
        <v>299</v>
      </c>
      <c r="H127" s="26"/>
      <c r="I127" s="26"/>
      <c r="J127" s="26"/>
      <c r="K127" s="48"/>
      <c r="L127" s="27">
        <v>243</v>
      </c>
      <c r="M127" s="54"/>
      <c r="N127" s="54"/>
      <c r="O127" s="26"/>
      <c r="P127" s="48"/>
    </row>
    <row r="128" spans="1:16">
      <c r="A128" s="42">
        <v>41974</v>
      </c>
      <c r="B128" s="27">
        <v>156</v>
      </c>
      <c r="C128" s="26"/>
      <c r="D128" s="26"/>
      <c r="E128" s="26"/>
      <c r="F128" s="48"/>
      <c r="G128" s="27">
        <v>377</v>
      </c>
      <c r="H128" s="26"/>
      <c r="I128" s="26"/>
      <c r="J128" s="26"/>
      <c r="K128" s="48"/>
      <c r="L128" s="27">
        <v>229</v>
      </c>
      <c r="M128" s="54"/>
      <c r="N128" s="54"/>
      <c r="O128" s="26"/>
      <c r="P128" s="48"/>
    </row>
    <row r="129" spans="1:16">
      <c r="A129" s="42">
        <v>42005</v>
      </c>
      <c r="B129" s="27">
        <v>126</v>
      </c>
      <c r="C129" s="26"/>
      <c r="D129" s="26"/>
      <c r="E129" s="26"/>
      <c r="F129" s="48"/>
      <c r="G129" s="27">
        <v>284</v>
      </c>
      <c r="H129" s="26"/>
      <c r="I129" s="26"/>
      <c r="J129" s="26"/>
      <c r="K129" s="48"/>
      <c r="L129" s="27">
        <v>251</v>
      </c>
      <c r="M129" s="54"/>
      <c r="N129" s="54"/>
      <c r="O129" s="26"/>
      <c r="P129" s="48"/>
    </row>
    <row r="130" spans="1:16">
      <c r="A130" s="42">
        <v>42036</v>
      </c>
      <c r="B130" s="27">
        <v>173</v>
      </c>
      <c r="C130" s="26"/>
      <c r="D130" s="26"/>
      <c r="E130" s="26"/>
      <c r="F130" s="48"/>
      <c r="G130" s="27">
        <v>281</v>
      </c>
      <c r="H130" s="26"/>
      <c r="I130" s="26"/>
      <c r="J130" s="26"/>
      <c r="K130" s="48"/>
      <c r="L130" s="27">
        <v>252</v>
      </c>
      <c r="M130" s="54"/>
      <c r="N130" s="54"/>
      <c r="O130" s="26"/>
      <c r="P130" s="48"/>
    </row>
    <row r="131" spans="1:16">
      <c r="A131" s="42">
        <v>42064</v>
      </c>
      <c r="B131" s="27">
        <v>188</v>
      </c>
      <c r="C131" s="26"/>
      <c r="D131" s="26"/>
      <c r="E131" s="26"/>
      <c r="F131" s="48"/>
      <c r="G131" s="27">
        <v>338</v>
      </c>
      <c r="H131" s="26"/>
      <c r="I131" s="26"/>
      <c r="J131" s="26"/>
      <c r="K131" s="48"/>
      <c r="L131" s="27">
        <v>307</v>
      </c>
      <c r="M131" s="54"/>
      <c r="N131" s="54"/>
      <c r="O131" s="26"/>
      <c r="P131" s="48"/>
    </row>
    <row r="132" spans="1:16">
      <c r="A132" s="42">
        <v>42095</v>
      </c>
      <c r="B132" s="27">
        <v>168</v>
      </c>
      <c r="C132" s="26"/>
      <c r="D132" s="26"/>
      <c r="E132" s="26"/>
      <c r="F132" s="48"/>
      <c r="G132" s="27">
        <v>354</v>
      </c>
      <c r="H132" s="26"/>
      <c r="I132" s="26"/>
      <c r="J132" s="26"/>
      <c r="K132" s="48"/>
      <c r="L132" s="27">
        <v>201</v>
      </c>
      <c r="M132" s="54"/>
      <c r="N132" s="54"/>
      <c r="O132" s="26"/>
      <c r="P132" s="48"/>
    </row>
    <row r="133" spans="1:16">
      <c r="A133" s="42">
        <v>42125</v>
      </c>
      <c r="B133" s="27">
        <v>100</v>
      </c>
      <c r="C133" s="26"/>
      <c r="D133" s="26"/>
      <c r="E133" s="26"/>
      <c r="F133" s="48"/>
      <c r="G133" s="27">
        <v>312</v>
      </c>
      <c r="H133" s="26"/>
      <c r="I133" s="26"/>
      <c r="J133" s="26"/>
      <c r="K133" s="48"/>
      <c r="L133" s="27">
        <v>206</v>
      </c>
      <c r="M133" s="54"/>
      <c r="N133" s="54"/>
      <c r="O133" s="26"/>
      <c r="P133" s="48"/>
    </row>
    <row r="134" spans="1:16">
      <c r="A134" s="42">
        <v>42156</v>
      </c>
      <c r="B134" s="27">
        <v>203</v>
      </c>
      <c r="C134" s="26"/>
      <c r="D134" s="26"/>
      <c r="E134" s="26"/>
      <c r="F134" s="48"/>
      <c r="G134" s="27">
        <v>371</v>
      </c>
      <c r="H134" s="26"/>
      <c r="I134" s="26"/>
      <c r="J134" s="26"/>
      <c r="K134" s="48"/>
      <c r="L134" s="27">
        <v>202</v>
      </c>
      <c r="M134" s="54"/>
      <c r="N134" s="54"/>
      <c r="O134" s="26"/>
      <c r="P134" s="48"/>
    </row>
    <row r="135" spans="1:16">
      <c r="A135" s="42">
        <v>42186</v>
      </c>
      <c r="B135" s="27">
        <v>170</v>
      </c>
      <c r="C135" s="130">
        <v>170</v>
      </c>
      <c r="D135" s="26"/>
      <c r="E135" s="87"/>
      <c r="F135" s="48"/>
      <c r="G135" s="27">
        <v>382</v>
      </c>
      <c r="H135" s="87">
        <v>382</v>
      </c>
      <c r="I135" s="26"/>
      <c r="J135" s="87"/>
      <c r="K135" s="48"/>
      <c r="L135" s="27">
        <v>206</v>
      </c>
      <c r="M135" s="87">
        <v>206</v>
      </c>
      <c r="N135" s="26"/>
      <c r="O135" s="87"/>
      <c r="P135" s="48"/>
    </row>
    <row r="136" spans="1:16">
      <c r="A136" s="42">
        <v>42217</v>
      </c>
      <c r="B136" s="27">
        <v>139</v>
      </c>
      <c r="C136" s="130">
        <v>139</v>
      </c>
      <c r="D136" s="26"/>
      <c r="E136" s="87"/>
      <c r="F136" s="48"/>
      <c r="G136" s="27">
        <v>310</v>
      </c>
      <c r="H136" s="87">
        <v>310</v>
      </c>
      <c r="I136" s="26"/>
      <c r="J136" s="87"/>
      <c r="K136" s="48"/>
      <c r="L136" s="27">
        <v>219</v>
      </c>
      <c r="M136" s="87">
        <v>219</v>
      </c>
      <c r="N136" s="26"/>
      <c r="O136" s="87"/>
      <c r="P136" s="48"/>
    </row>
    <row r="137" spans="1:16">
      <c r="A137" s="42">
        <v>42248</v>
      </c>
      <c r="B137" s="27">
        <v>187</v>
      </c>
      <c r="C137" s="130">
        <v>187</v>
      </c>
      <c r="D137" s="26"/>
      <c r="E137" s="87"/>
      <c r="F137" s="48"/>
      <c r="G137" s="27">
        <v>392</v>
      </c>
      <c r="H137" s="87">
        <v>392</v>
      </c>
      <c r="I137" s="26"/>
      <c r="J137" s="87"/>
      <c r="K137" s="48"/>
      <c r="L137" s="27">
        <v>225</v>
      </c>
      <c r="M137" s="87">
        <v>225</v>
      </c>
      <c r="N137" s="26"/>
      <c r="O137" s="87"/>
      <c r="P137" s="48"/>
    </row>
    <row r="138" spans="1:16">
      <c r="A138" s="42">
        <v>42278</v>
      </c>
      <c r="B138" s="27">
        <v>98</v>
      </c>
      <c r="C138" s="130">
        <v>98</v>
      </c>
      <c r="D138" s="26"/>
      <c r="E138" s="87"/>
      <c r="F138" s="48"/>
      <c r="G138" s="27">
        <v>334</v>
      </c>
      <c r="H138" s="87">
        <v>334</v>
      </c>
      <c r="I138" s="26"/>
      <c r="J138" s="87"/>
      <c r="K138" s="48"/>
      <c r="L138" s="27">
        <v>235</v>
      </c>
      <c r="M138" s="87">
        <v>235</v>
      </c>
      <c r="N138" s="26"/>
      <c r="O138" s="87"/>
      <c r="P138" s="48"/>
    </row>
    <row r="139" spans="1:16">
      <c r="A139" s="42">
        <v>42309</v>
      </c>
      <c r="B139" s="27">
        <v>163</v>
      </c>
      <c r="C139" s="26">
        <v>153.42539291778692</v>
      </c>
      <c r="D139" s="26">
        <v>153.42539291778692</v>
      </c>
      <c r="E139" s="26"/>
      <c r="F139" s="48"/>
      <c r="G139" s="44">
        <v>339</v>
      </c>
      <c r="H139" s="26">
        <v>309.95122161322286</v>
      </c>
      <c r="I139" s="26">
        <v>309.95122161322286</v>
      </c>
      <c r="J139" s="26"/>
      <c r="K139" s="48"/>
      <c r="L139" s="27">
        <v>247</v>
      </c>
      <c r="M139" s="26">
        <v>226.24097639574376</v>
      </c>
      <c r="N139" s="26">
        <v>226.24097639574376</v>
      </c>
      <c r="O139" s="26"/>
      <c r="P139" s="48"/>
    </row>
    <row r="140" spans="1:16">
      <c r="A140" s="42">
        <v>42339</v>
      </c>
      <c r="B140" s="27">
        <v>169</v>
      </c>
      <c r="C140" s="26">
        <v>174.09823754436962</v>
      </c>
      <c r="D140" s="26">
        <v>174.09823754436962</v>
      </c>
      <c r="E140" s="26"/>
      <c r="F140" s="48"/>
      <c r="G140" s="44">
        <v>464</v>
      </c>
      <c r="H140" s="26">
        <v>405.9167260926082</v>
      </c>
      <c r="I140" s="26">
        <v>405.9167260926082</v>
      </c>
      <c r="J140" s="26"/>
      <c r="K140" s="48"/>
      <c r="L140" s="27">
        <v>254</v>
      </c>
      <c r="M140" s="26">
        <v>233.27849183196795</v>
      </c>
      <c r="N140" s="26">
        <v>233.27849183196795</v>
      </c>
      <c r="O140" s="26"/>
      <c r="P140" s="48"/>
    </row>
    <row r="141" spans="1:16">
      <c r="A141" s="42">
        <v>42370</v>
      </c>
      <c r="B141" s="27">
        <v>156</v>
      </c>
      <c r="C141" s="26">
        <v>135.82439092927726</v>
      </c>
      <c r="D141" s="26">
        <v>135.82439092927726</v>
      </c>
      <c r="E141" s="26"/>
      <c r="F141" s="48"/>
      <c r="G141" s="44">
        <v>320</v>
      </c>
      <c r="H141" s="26">
        <v>268.24783402993694</v>
      </c>
      <c r="I141" s="26">
        <v>268.24783402993694</v>
      </c>
      <c r="J141" s="26"/>
      <c r="K141" s="48"/>
      <c r="L141" s="27">
        <v>265</v>
      </c>
      <c r="M141" s="26">
        <v>217.34117181312104</v>
      </c>
      <c r="N141" s="26">
        <v>217.34117181312104</v>
      </c>
      <c r="O141" s="26"/>
      <c r="P141" s="48"/>
    </row>
    <row r="142" spans="1:16">
      <c r="A142" s="42">
        <v>42401</v>
      </c>
      <c r="B142" s="27">
        <v>158</v>
      </c>
      <c r="C142" s="26">
        <v>174.15537189440576</v>
      </c>
      <c r="D142" s="26">
        <v>174.15537189440576</v>
      </c>
      <c r="E142" s="26"/>
      <c r="F142" s="48"/>
      <c r="G142" s="44">
        <v>370</v>
      </c>
      <c r="H142" s="26">
        <v>276.91249354952089</v>
      </c>
      <c r="I142" s="26">
        <v>276.91249354952089</v>
      </c>
      <c r="J142" s="26"/>
      <c r="K142" s="48"/>
      <c r="L142" s="27">
        <v>254</v>
      </c>
      <c r="M142" s="26">
        <v>217.09518392555438</v>
      </c>
      <c r="N142" s="26">
        <v>217.09518392555438</v>
      </c>
      <c r="O142" s="26"/>
      <c r="P142" s="48"/>
    </row>
    <row r="143" spans="1:16">
      <c r="A143" s="42">
        <v>42430</v>
      </c>
      <c r="B143" s="27">
        <v>164</v>
      </c>
      <c r="C143" s="26">
        <v>203.46634461688791</v>
      </c>
      <c r="D143" s="26">
        <v>203.46634461688791</v>
      </c>
      <c r="E143" s="26"/>
      <c r="F143" s="48"/>
      <c r="G143" s="44">
        <v>417</v>
      </c>
      <c r="H143" s="26">
        <v>333.2093298560132</v>
      </c>
      <c r="I143" s="26">
        <v>333.2093298560132</v>
      </c>
      <c r="J143" s="26"/>
      <c r="K143" s="48"/>
      <c r="L143" s="27">
        <v>279</v>
      </c>
      <c r="M143" s="26">
        <v>237.77959736071838</v>
      </c>
      <c r="N143" s="26">
        <v>237.77959736071838</v>
      </c>
      <c r="O143" s="26"/>
      <c r="P143" s="48"/>
    </row>
    <row r="144" spans="1:16">
      <c r="A144" s="42">
        <v>42461</v>
      </c>
      <c r="B144" s="27">
        <v>122</v>
      </c>
      <c r="C144" s="26">
        <v>173.95023461783788</v>
      </c>
      <c r="D144" s="26">
        <v>173.95023461783788</v>
      </c>
      <c r="E144" s="26"/>
      <c r="F144" s="48"/>
      <c r="G144" s="44">
        <v>380</v>
      </c>
      <c r="H144" s="26">
        <v>349.95330994113294</v>
      </c>
      <c r="I144" s="26">
        <v>349.95330994113294</v>
      </c>
      <c r="J144" s="26"/>
      <c r="K144" s="48"/>
      <c r="L144" s="27">
        <v>250</v>
      </c>
      <c r="M144" s="26">
        <v>218.77197476203474</v>
      </c>
      <c r="N144" s="26">
        <v>218.77197476203474</v>
      </c>
      <c r="O144" s="26"/>
      <c r="P144" s="48"/>
    </row>
    <row r="145" spans="1:16">
      <c r="A145" s="42">
        <v>42491</v>
      </c>
      <c r="B145" s="27">
        <v>167</v>
      </c>
      <c r="C145" s="26">
        <v>137.98429071907623</v>
      </c>
      <c r="D145" s="26">
        <v>137.98429071907623</v>
      </c>
      <c r="E145" s="26"/>
      <c r="F145" s="48"/>
      <c r="G145" s="44">
        <v>375</v>
      </c>
      <c r="H145" s="26">
        <v>298.34176888405523</v>
      </c>
      <c r="I145" s="26">
        <v>298.34176888405523</v>
      </c>
      <c r="J145" s="26"/>
      <c r="K145" s="48"/>
      <c r="L145" s="27">
        <v>271</v>
      </c>
      <c r="M145" s="26">
        <v>213.97550841084478</v>
      </c>
      <c r="N145" s="26">
        <v>213.97550841084478</v>
      </c>
      <c r="O145" s="26"/>
      <c r="P145" s="48"/>
    </row>
    <row r="146" spans="1:16">
      <c r="A146" s="42">
        <v>42522</v>
      </c>
      <c r="B146" s="27">
        <v>168</v>
      </c>
      <c r="C146" s="26">
        <v>196.35088878567109</v>
      </c>
      <c r="D146" s="26">
        <v>196.35088878567109</v>
      </c>
      <c r="E146" s="26"/>
      <c r="F146" s="48"/>
      <c r="G146" s="44">
        <v>435</v>
      </c>
      <c r="H146" s="26">
        <v>363.07040951828026</v>
      </c>
      <c r="I146" s="26">
        <v>363.07040951828026</v>
      </c>
      <c r="J146" s="26"/>
      <c r="K146" s="48"/>
      <c r="L146" s="27">
        <v>233</v>
      </c>
      <c r="M146" s="26">
        <v>208.00244854943739</v>
      </c>
      <c r="N146" s="26">
        <v>208.00244854943739</v>
      </c>
      <c r="O146" s="26"/>
      <c r="P146" s="48"/>
    </row>
    <row r="147" spans="1:16">
      <c r="A147" s="42">
        <v>42552</v>
      </c>
      <c r="B147" s="27">
        <v>128</v>
      </c>
      <c r="C147" s="26">
        <v>178.55788398470327</v>
      </c>
      <c r="D147" s="26">
        <v>178.55788398470327</v>
      </c>
      <c r="E147" s="87">
        <v>128</v>
      </c>
      <c r="F147" s="48"/>
      <c r="G147" s="44">
        <v>378</v>
      </c>
      <c r="H147" s="26">
        <v>356.03767283335395</v>
      </c>
      <c r="I147" s="26">
        <v>356.03767283335395</v>
      </c>
      <c r="J147" s="87">
        <v>378</v>
      </c>
      <c r="K147" s="48"/>
      <c r="L147" s="27">
        <v>261</v>
      </c>
      <c r="M147" s="26">
        <v>213.66298344472492</v>
      </c>
      <c r="N147" s="26">
        <v>213.66298344472492</v>
      </c>
      <c r="O147" s="87">
        <v>261</v>
      </c>
      <c r="P147" s="48"/>
    </row>
    <row r="148" spans="1:16">
      <c r="A148" s="42">
        <v>42583</v>
      </c>
      <c r="B148" s="27">
        <v>187</v>
      </c>
      <c r="C148" s="26">
        <v>155.02239411561479</v>
      </c>
      <c r="D148" s="26">
        <v>155.02239411561479</v>
      </c>
      <c r="E148" s="87">
        <v>187</v>
      </c>
      <c r="F148" s="48"/>
      <c r="G148" s="44">
        <v>471</v>
      </c>
      <c r="H148" s="26">
        <v>308.07235072594699</v>
      </c>
      <c r="I148" s="26">
        <v>308.07235072594699</v>
      </c>
      <c r="J148" s="87">
        <v>471</v>
      </c>
      <c r="K148" s="48"/>
      <c r="L148" s="27">
        <v>258</v>
      </c>
      <c r="M148" s="26">
        <v>213.66442295942659</v>
      </c>
      <c r="N148" s="26">
        <v>213.66442295942659</v>
      </c>
      <c r="O148" s="87">
        <v>258</v>
      </c>
      <c r="P148" s="48"/>
    </row>
    <row r="149" spans="1:16">
      <c r="A149" s="42">
        <v>42614</v>
      </c>
      <c r="B149" s="27">
        <v>110</v>
      </c>
      <c r="C149" s="26">
        <v>192.43636597944797</v>
      </c>
      <c r="D149" s="26">
        <v>192.43636597944797</v>
      </c>
      <c r="E149" s="87">
        <v>110</v>
      </c>
      <c r="F149" s="48"/>
      <c r="G149" s="44">
        <v>416</v>
      </c>
      <c r="H149" s="26">
        <v>385.1992954675822</v>
      </c>
      <c r="I149" s="26">
        <v>385.1992954675822</v>
      </c>
      <c r="J149" s="87">
        <v>416</v>
      </c>
      <c r="K149" s="48"/>
      <c r="L149" s="27">
        <v>240</v>
      </c>
      <c r="M149" s="26">
        <v>224.35082997461944</v>
      </c>
      <c r="N149" s="26">
        <v>224.35082997461944</v>
      </c>
      <c r="O149" s="87">
        <v>240</v>
      </c>
      <c r="P149" s="48"/>
    </row>
    <row r="150" spans="1:16">
      <c r="A150" s="42">
        <v>42644</v>
      </c>
      <c r="B150" s="27"/>
      <c r="C150" s="26">
        <v>208.86642241301604</v>
      </c>
      <c r="D150" s="26">
        <v>208.86642241301604</v>
      </c>
      <c r="E150" s="26">
        <v>166.63681255617445</v>
      </c>
      <c r="F150" s="48">
        <v>166.63681255617445</v>
      </c>
      <c r="G150" s="27"/>
      <c r="H150" s="26">
        <v>358.1863674874221</v>
      </c>
      <c r="I150" s="26">
        <v>358.1863674874221</v>
      </c>
      <c r="J150" s="26">
        <v>439.25829787263376</v>
      </c>
      <c r="K150" s="48">
        <v>439.25829787263376</v>
      </c>
      <c r="L150" s="27"/>
      <c r="M150" s="26">
        <v>226.3116787982074</v>
      </c>
      <c r="N150" s="26">
        <v>226.3116787982074</v>
      </c>
      <c r="O150" s="26">
        <v>243.24566501860764</v>
      </c>
      <c r="P150" s="48">
        <v>243.24566501860764</v>
      </c>
    </row>
    <row r="151" spans="1:16">
      <c r="A151" s="42">
        <v>42675</v>
      </c>
      <c r="B151" s="27"/>
      <c r="C151" s="26">
        <v>164.18646531524018</v>
      </c>
      <c r="D151" s="26">
        <v>164.18646531524018</v>
      </c>
      <c r="E151" s="26">
        <v>189.88097220974558</v>
      </c>
      <c r="F151" s="48">
        <v>189.88097220974558</v>
      </c>
      <c r="G151" s="27"/>
      <c r="H151" s="26">
        <v>306.59231886906036</v>
      </c>
      <c r="I151" s="26">
        <v>306.59231886906036</v>
      </c>
      <c r="J151" s="26">
        <v>470.44613919405242</v>
      </c>
      <c r="K151" s="48">
        <v>470.44613919405242</v>
      </c>
      <c r="L151" s="27"/>
      <c r="M151" s="26">
        <v>241.3321990703912</v>
      </c>
      <c r="N151" s="26">
        <v>241.3321990703912</v>
      </c>
      <c r="O151" s="26">
        <v>257.75867368008903</v>
      </c>
      <c r="P151" s="48">
        <v>257.75867368008903</v>
      </c>
    </row>
    <row r="152" spans="1:16">
      <c r="A152" s="42">
        <v>42705</v>
      </c>
      <c r="B152" s="27"/>
      <c r="C152" s="26">
        <v>169.38632648214306</v>
      </c>
      <c r="D152" s="26">
        <v>169.38632648214306</v>
      </c>
      <c r="E152" s="26">
        <v>130.50472484952027</v>
      </c>
      <c r="F152" s="48">
        <v>130.50472484952027</v>
      </c>
      <c r="G152" s="27"/>
      <c r="H152" s="26">
        <v>397.60568779165135</v>
      </c>
      <c r="I152" s="26">
        <v>397.60568779165135</v>
      </c>
      <c r="J152" s="26">
        <v>501.45074079307312</v>
      </c>
      <c r="K152" s="48">
        <v>501.45074079307312</v>
      </c>
      <c r="L152" s="27"/>
      <c r="M152" s="26">
        <v>241.92958297543643</v>
      </c>
      <c r="N152" s="26">
        <v>241.92958297543643</v>
      </c>
      <c r="O152" s="26">
        <v>255.33218356832518</v>
      </c>
      <c r="P152" s="48">
        <v>255.33218356832518</v>
      </c>
    </row>
    <row r="153" spans="1:16">
      <c r="A153" s="42">
        <v>42736</v>
      </c>
      <c r="B153" s="27"/>
      <c r="C153" s="26">
        <v>142.91554099832342</v>
      </c>
      <c r="D153" s="26">
        <v>142.91554099832342</v>
      </c>
      <c r="E153" s="26">
        <v>162.22399661739919</v>
      </c>
      <c r="F153" s="48">
        <v>162.22399661739919</v>
      </c>
      <c r="G153" s="27"/>
      <c r="H153" s="26">
        <v>260.47317345157688</v>
      </c>
      <c r="I153" s="26">
        <v>260.47317345157688</v>
      </c>
      <c r="J153" s="26">
        <v>382.78890657006605</v>
      </c>
      <c r="K153" s="48">
        <v>382.78890657006605</v>
      </c>
      <c r="L153" s="27"/>
      <c r="M153" s="26">
        <v>226.11896392114227</v>
      </c>
      <c r="N153" s="26">
        <v>226.11896392114227</v>
      </c>
      <c r="O153" s="26">
        <v>250.76547318609803</v>
      </c>
      <c r="P153" s="48">
        <v>250.76547318609803</v>
      </c>
    </row>
    <row r="154" spans="1:16">
      <c r="A154" s="42">
        <v>42767</v>
      </c>
      <c r="B154" s="27"/>
      <c r="C154" s="26">
        <v>177.26045541581226</v>
      </c>
      <c r="D154" s="26">
        <v>177.26045541581226</v>
      </c>
      <c r="E154" s="26">
        <v>164.08209857940238</v>
      </c>
      <c r="F154" s="48">
        <v>164.08209857940238</v>
      </c>
      <c r="G154" s="27"/>
      <c r="H154" s="26">
        <v>277.39365612601199</v>
      </c>
      <c r="I154" s="26">
        <v>277.39365612601199</v>
      </c>
      <c r="J154" s="26">
        <v>436.40801683348008</v>
      </c>
      <c r="K154" s="48">
        <v>436.40801683348008</v>
      </c>
      <c r="L154" s="27"/>
      <c r="M154" s="26">
        <v>224.01204482511682</v>
      </c>
      <c r="N154" s="26">
        <v>224.01204482511682</v>
      </c>
      <c r="O154" s="26">
        <v>245.99939207723099</v>
      </c>
      <c r="P154" s="48">
        <v>245.99939207723099</v>
      </c>
    </row>
    <row r="155" spans="1:16">
      <c r="A155" s="42">
        <v>42795</v>
      </c>
      <c r="B155" s="27"/>
      <c r="C155" s="26">
        <v>199.61755223095653</v>
      </c>
      <c r="D155" s="26">
        <v>199.61755223095653</v>
      </c>
      <c r="E155" s="26">
        <v>154.01905644859931</v>
      </c>
      <c r="F155" s="48">
        <v>154.01905644859931</v>
      </c>
      <c r="G155" s="27"/>
      <c r="H155" s="26">
        <v>343.29409312492055</v>
      </c>
      <c r="I155" s="26">
        <v>343.29409312492055</v>
      </c>
      <c r="J155" s="26">
        <v>453.43848037669142</v>
      </c>
      <c r="K155" s="48">
        <v>453.43848037669142</v>
      </c>
      <c r="L155" s="27"/>
      <c r="M155" s="26">
        <v>245.3917880766657</v>
      </c>
      <c r="N155" s="26">
        <v>245.3917880766657</v>
      </c>
      <c r="O155" s="26">
        <v>266.09593769741662</v>
      </c>
      <c r="P155" s="48">
        <v>266.09593769741662</v>
      </c>
    </row>
    <row r="156" spans="1:16">
      <c r="A156" s="42">
        <v>42826</v>
      </c>
      <c r="B156" s="27"/>
      <c r="C156" s="26">
        <v>176.05105185143805</v>
      </c>
      <c r="D156" s="26">
        <v>176.05105185143805</v>
      </c>
      <c r="E156" s="26">
        <v>170.68205270765739</v>
      </c>
      <c r="F156" s="48">
        <v>170.68205270765739</v>
      </c>
      <c r="G156" s="27"/>
      <c r="H156" s="26">
        <v>345.46707223402046</v>
      </c>
      <c r="I156" s="26">
        <v>345.46707223402046</v>
      </c>
      <c r="J156" s="26">
        <v>443.98264708104944</v>
      </c>
      <c r="K156" s="48">
        <v>443.98264708104944</v>
      </c>
      <c r="L156" s="27"/>
      <c r="M156" s="26">
        <v>223.10806642770282</v>
      </c>
      <c r="N156" s="26">
        <v>223.10806642770282</v>
      </c>
      <c r="O156" s="26">
        <v>236.16390122199377</v>
      </c>
      <c r="P156" s="48">
        <v>236.16390122199377</v>
      </c>
    </row>
    <row r="157" spans="1:16">
      <c r="A157" s="42">
        <v>42856</v>
      </c>
      <c r="B157" s="27"/>
      <c r="C157" s="26">
        <v>139.85490594714094</v>
      </c>
      <c r="D157" s="26">
        <v>139.85490594714094</v>
      </c>
      <c r="E157" s="26">
        <v>166.60245442414003</v>
      </c>
      <c r="F157" s="48">
        <v>166.60245442414003</v>
      </c>
      <c r="G157" s="27"/>
      <c r="H157" s="26">
        <v>309.95197290282954</v>
      </c>
      <c r="I157" s="26">
        <v>309.95197290282954</v>
      </c>
      <c r="J157" s="26">
        <v>458.14908095118727</v>
      </c>
      <c r="K157" s="48">
        <v>458.14908095118727</v>
      </c>
      <c r="L157" s="27"/>
      <c r="M157" s="26">
        <v>217.83218876981593</v>
      </c>
      <c r="N157" s="26">
        <v>217.83218876981593</v>
      </c>
      <c r="O157" s="26">
        <v>241.92974875970418</v>
      </c>
      <c r="P157" s="48">
        <v>241.92974875970418</v>
      </c>
    </row>
    <row r="158" spans="1:16">
      <c r="A158" s="42">
        <v>42887</v>
      </c>
      <c r="B158" s="27"/>
      <c r="C158" s="26">
        <v>191.82789323779866</v>
      </c>
      <c r="D158" s="26">
        <v>191.82789323779866</v>
      </c>
      <c r="E158" s="26">
        <v>145.70604973406802</v>
      </c>
      <c r="F158" s="48">
        <v>145.70604973406802</v>
      </c>
      <c r="G158" s="27"/>
      <c r="H158" s="26">
        <v>375.98867380350225</v>
      </c>
      <c r="I158" s="26">
        <v>375.98867380350225</v>
      </c>
      <c r="J158" s="26">
        <v>453.91290995080158</v>
      </c>
      <c r="K158" s="48">
        <v>453.91290995080158</v>
      </c>
      <c r="L158" s="27"/>
      <c r="M158" s="26">
        <v>205.45776875839343</v>
      </c>
      <c r="N158" s="26">
        <v>205.45776875839343</v>
      </c>
      <c r="O158" s="26">
        <v>223.43671931244103</v>
      </c>
      <c r="P158" s="48">
        <v>223.43671931244103</v>
      </c>
    </row>
    <row r="159" spans="1:16">
      <c r="A159" s="42">
        <v>42917</v>
      </c>
      <c r="B159" s="44"/>
      <c r="C159" s="26">
        <v>180.84640133999372</v>
      </c>
      <c r="D159" s="26">
        <v>180.84640133999372</v>
      </c>
      <c r="E159" s="26">
        <v>172.60536252432746</v>
      </c>
      <c r="F159" s="48">
        <v>172.60536252432746</v>
      </c>
      <c r="G159" s="44"/>
      <c r="H159" s="26">
        <v>362.92570345224777</v>
      </c>
      <c r="I159" s="26">
        <v>362.92570345224777</v>
      </c>
      <c r="J159" s="26">
        <v>462.33287582098302</v>
      </c>
      <c r="K159" s="48">
        <v>462.33287582098302</v>
      </c>
      <c r="L159" s="44"/>
      <c r="M159" s="26">
        <v>214.82926133319</v>
      </c>
      <c r="N159" s="26">
        <v>214.82926133319</v>
      </c>
      <c r="O159" s="26">
        <v>238.07924371174323</v>
      </c>
      <c r="P159" s="48">
        <v>238.07924371174323</v>
      </c>
    </row>
    <row r="160" spans="1:16">
      <c r="A160" s="42">
        <v>42948</v>
      </c>
      <c r="B160" s="44"/>
      <c r="C160" s="26">
        <v>153.33795250354248</v>
      </c>
      <c r="D160" s="26">
        <v>153.33795250354248</v>
      </c>
      <c r="E160" s="26">
        <v>164.71879204111218</v>
      </c>
      <c r="F160" s="48">
        <v>164.71879204111218</v>
      </c>
      <c r="G160" s="44"/>
      <c r="H160" s="26">
        <v>316.42920902242878</v>
      </c>
      <c r="I160" s="26">
        <v>316.42920902242878</v>
      </c>
      <c r="J160" s="26">
        <v>477.67402640543429</v>
      </c>
      <c r="K160" s="48">
        <v>477.67402640543429</v>
      </c>
      <c r="L160" s="44"/>
      <c r="M160" s="26">
        <v>212.41934038335415</v>
      </c>
      <c r="N160" s="26">
        <v>212.41934038335415</v>
      </c>
      <c r="O160" s="26">
        <v>239.00010502522093</v>
      </c>
      <c r="P160" s="48">
        <v>239.00010502522093</v>
      </c>
    </row>
    <row r="161" spans="1:16">
      <c r="A161" s="42">
        <v>42979</v>
      </c>
      <c r="B161" s="44"/>
      <c r="C161" s="26">
        <v>189.70898522855626</v>
      </c>
      <c r="D161" s="26">
        <v>189.70898522855626</v>
      </c>
      <c r="E161" s="26">
        <v>151.48240328355183</v>
      </c>
      <c r="F161" s="48">
        <v>151.48240328355183</v>
      </c>
      <c r="G161" s="44"/>
      <c r="H161" s="26">
        <v>393.06224528382143</v>
      </c>
      <c r="I161" s="26">
        <v>393.06224528382143</v>
      </c>
      <c r="J161" s="26">
        <v>442.40841745465235</v>
      </c>
      <c r="K161" s="48">
        <v>442.40841745465235</v>
      </c>
      <c r="L161" s="44"/>
      <c r="M161" s="26">
        <v>223.05277807369069</v>
      </c>
      <c r="N161" s="26">
        <v>223.05277807369069</v>
      </c>
      <c r="O161" s="26">
        <v>235.79552295653022</v>
      </c>
      <c r="P161" s="48">
        <v>235.79552295653022</v>
      </c>
    </row>
    <row r="162" spans="1:16">
      <c r="A162" s="42">
        <v>43009</v>
      </c>
      <c r="B162" s="44"/>
      <c r="C162" s="26">
        <v>210.04063495031008</v>
      </c>
      <c r="D162" s="26">
        <v>210.04063495031008</v>
      </c>
      <c r="E162" s="26">
        <v>180.04129299257107</v>
      </c>
      <c r="F162" s="48">
        <v>180.04129299257107</v>
      </c>
      <c r="G162" s="44"/>
      <c r="H162" s="26">
        <v>367.66133851315453</v>
      </c>
      <c r="I162" s="26">
        <v>367.66133851315453</v>
      </c>
      <c r="J162" s="26">
        <v>460.02110796677107</v>
      </c>
      <c r="K162" s="48">
        <v>460.02110796677107</v>
      </c>
      <c r="L162" s="44"/>
      <c r="M162" s="26">
        <v>222.57103091182026</v>
      </c>
      <c r="N162" s="26">
        <v>222.57103091182026</v>
      </c>
      <c r="O162" s="26">
        <v>237.97223799980466</v>
      </c>
      <c r="P162" s="48">
        <v>237.97223799980466</v>
      </c>
    </row>
    <row r="163" spans="1:16">
      <c r="A163" s="42">
        <v>43040</v>
      </c>
      <c r="B163" s="44"/>
      <c r="C163" s="26">
        <v>162.42795553776145</v>
      </c>
      <c r="D163" s="26">
        <v>162.42795553776145</v>
      </c>
      <c r="E163" s="26">
        <v>155.34197736395367</v>
      </c>
      <c r="F163" s="48">
        <v>155.34197736395367</v>
      </c>
      <c r="G163" s="44"/>
      <c r="H163" s="26">
        <v>320.09843892733772</v>
      </c>
      <c r="I163" s="26">
        <v>320.09843892733772</v>
      </c>
      <c r="J163" s="26">
        <v>459.71291250952896</v>
      </c>
      <c r="K163" s="48">
        <v>459.71291250952896</v>
      </c>
      <c r="L163" s="44"/>
      <c r="M163" s="26">
        <v>235.24694082618427</v>
      </c>
      <c r="N163" s="26">
        <v>235.24694082618427</v>
      </c>
      <c r="O163" s="26">
        <v>253.22034597127828</v>
      </c>
      <c r="P163" s="48">
        <v>253.22034597127828</v>
      </c>
    </row>
    <row r="164" spans="1:16">
      <c r="A164" s="42">
        <v>43070</v>
      </c>
      <c r="B164" s="44"/>
      <c r="C164" s="26">
        <v>167.05806745105707</v>
      </c>
      <c r="D164" s="26">
        <v>167.05806745105707</v>
      </c>
      <c r="E164" s="26">
        <v>147.09266522800203</v>
      </c>
      <c r="F164" s="48">
        <v>147.09266522800203</v>
      </c>
      <c r="G164" s="44"/>
      <c r="H164" s="26">
        <v>406.53675582423239</v>
      </c>
      <c r="I164" s="26">
        <v>406.53675582423239</v>
      </c>
      <c r="J164" s="26">
        <v>498.37343759556649</v>
      </c>
      <c r="K164" s="48">
        <v>498.37343759556649</v>
      </c>
      <c r="L164" s="44"/>
      <c r="M164" s="26">
        <v>238.18136984354371</v>
      </c>
      <c r="N164" s="26">
        <v>238.18136984354371</v>
      </c>
      <c r="O164" s="26">
        <v>254.06454538889932</v>
      </c>
      <c r="P164" s="48">
        <v>254.06454538889932</v>
      </c>
    </row>
    <row r="165" spans="1:16">
      <c r="A165" s="42">
        <v>43101</v>
      </c>
      <c r="B165" s="44"/>
      <c r="C165" s="26">
        <v>144.03470806068802</v>
      </c>
      <c r="D165" s="26">
        <v>144.03470806068802</v>
      </c>
      <c r="E165" s="26">
        <v>167.98343950349525</v>
      </c>
      <c r="F165" s="48">
        <v>167.98343950349525</v>
      </c>
      <c r="G165" s="44"/>
      <c r="H165" s="26">
        <v>267.10025913907339</v>
      </c>
      <c r="I165" s="26">
        <v>267.10025913907339</v>
      </c>
      <c r="J165" s="26">
        <v>404.43059458825871</v>
      </c>
      <c r="K165" s="48">
        <v>404.43059458825871</v>
      </c>
      <c r="L165" s="44"/>
      <c r="M165" s="26">
        <v>223.65192439944133</v>
      </c>
      <c r="N165" s="26">
        <v>223.65192439944133</v>
      </c>
      <c r="O165" s="26">
        <v>253.90812625161647</v>
      </c>
      <c r="P165" s="48">
        <v>253.90812625161647</v>
      </c>
    </row>
    <row r="166" spans="1:16">
      <c r="A166" s="42">
        <v>43132</v>
      </c>
      <c r="B166" s="44"/>
      <c r="C166" s="26">
        <v>175.23527307076895</v>
      </c>
      <c r="D166" s="26">
        <v>175.23527307076895</v>
      </c>
      <c r="E166" s="26">
        <v>158.63248526422771</v>
      </c>
      <c r="F166" s="48">
        <v>158.63248526422771</v>
      </c>
      <c r="G166" s="44"/>
      <c r="H166" s="26">
        <v>280.98481183108908</v>
      </c>
      <c r="I166" s="26">
        <v>280.98481183108908</v>
      </c>
      <c r="J166" s="26">
        <v>448.38002842823659</v>
      </c>
      <c r="K166" s="48">
        <v>448.38002842823659</v>
      </c>
      <c r="L166" s="44"/>
      <c r="M166" s="26">
        <v>222.52746052615916</v>
      </c>
      <c r="N166" s="26">
        <v>222.52746052615916</v>
      </c>
      <c r="O166" s="26">
        <v>251.34935018792825</v>
      </c>
      <c r="P166" s="48">
        <v>251.34935018792825</v>
      </c>
    </row>
    <row r="167" spans="1:16">
      <c r="A167" s="42">
        <v>43160</v>
      </c>
      <c r="B167" s="44"/>
      <c r="C167" s="26">
        <v>198.62620669631545</v>
      </c>
      <c r="D167" s="26">
        <v>198.62620669631545</v>
      </c>
      <c r="E167" s="26">
        <v>173.57490494010153</v>
      </c>
      <c r="F167" s="48">
        <v>173.57490494010153</v>
      </c>
      <c r="G167" s="44"/>
      <c r="H167" s="26">
        <v>341.45748799459619</v>
      </c>
      <c r="I167" s="26">
        <v>341.45748799459619</v>
      </c>
      <c r="J167" s="26">
        <v>465.17720760158369</v>
      </c>
      <c r="K167" s="48">
        <v>465.17720760158369</v>
      </c>
      <c r="L167" s="44"/>
      <c r="M167" s="26">
        <v>243.86224770561023</v>
      </c>
      <c r="N167" s="26">
        <v>243.86224770561023</v>
      </c>
      <c r="O167" s="26">
        <v>270.21796356251747</v>
      </c>
      <c r="P167" s="48">
        <v>270.21796356251747</v>
      </c>
    </row>
    <row r="168" spans="1:16">
      <c r="A168" s="42">
        <v>43191</v>
      </c>
      <c r="B168" s="44"/>
      <c r="C168" s="26">
        <v>176.59768860939232</v>
      </c>
      <c r="D168" s="26">
        <v>176.59768860939232</v>
      </c>
      <c r="E168" s="26">
        <v>174.01587832264988</v>
      </c>
      <c r="F168" s="48">
        <v>174.01587832264988</v>
      </c>
      <c r="G168" s="44"/>
      <c r="H168" s="26">
        <v>343.35100525951782</v>
      </c>
      <c r="I168" s="26">
        <v>343.35100525951782</v>
      </c>
      <c r="J168" s="26">
        <v>477.15460935931026</v>
      </c>
      <c r="K168" s="48">
        <v>477.15460935931026</v>
      </c>
      <c r="L168" s="44"/>
      <c r="M168" s="26">
        <v>222.09494894174952</v>
      </c>
      <c r="N168" s="26">
        <v>222.09494894174952</v>
      </c>
      <c r="O168" s="26">
        <v>241.57316828387954</v>
      </c>
      <c r="P168" s="48">
        <v>241.57316828387954</v>
      </c>
    </row>
    <row r="169" spans="1:16">
      <c r="A169" s="42">
        <v>43221</v>
      </c>
      <c r="B169" s="44"/>
      <c r="C169" s="26">
        <v>138.31357527840905</v>
      </c>
      <c r="D169" s="26">
        <v>138.31357527840905</v>
      </c>
      <c r="E169" s="26">
        <v>160.78866632278817</v>
      </c>
      <c r="F169" s="48">
        <v>160.78866632278817</v>
      </c>
      <c r="G169" s="44"/>
      <c r="H169" s="26">
        <v>304.63406235263085</v>
      </c>
      <c r="I169" s="26">
        <v>304.63406235263085</v>
      </c>
      <c r="J169" s="26">
        <v>466.11274489068779</v>
      </c>
      <c r="K169" s="48">
        <v>466.11274489068779</v>
      </c>
      <c r="L169" s="44"/>
      <c r="M169" s="26">
        <v>217.15127967629763</v>
      </c>
      <c r="N169" s="26">
        <v>217.15127967629763</v>
      </c>
      <c r="O169" s="26">
        <v>247.22821988664529</v>
      </c>
      <c r="P169" s="48">
        <v>247.22821988664529</v>
      </c>
    </row>
    <row r="170" spans="1:16">
      <c r="A170" s="42">
        <v>43252</v>
      </c>
      <c r="B170" s="44"/>
      <c r="C170" s="26">
        <v>191.46286602277118</v>
      </c>
      <c r="D170" s="26">
        <v>191.46286602277118</v>
      </c>
      <c r="E170" s="26">
        <v>174.11229343272967</v>
      </c>
      <c r="F170" s="48">
        <v>174.11229343272967</v>
      </c>
      <c r="G170" s="44"/>
      <c r="H170" s="26">
        <v>368.26841113049994</v>
      </c>
      <c r="I170" s="26">
        <v>368.26841113049994</v>
      </c>
      <c r="J170" s="26">
        <v>483.87326719555165</v>
      </c>
      <c r="K170" s="48">
        <v>483.87326719555165</v>
      </c>
      <c r="L170" s="44"/>
      <c r="M170" s="26">
        <v>205.22872428504411</v>
      </c>
      <c r="N170" s="26">
        <v>205.22872428504411</v>
      </c>
      <c r="O170" s="26">
        <v>224.80649216197088</v>
      </c>
      <c r="P170" s="48">
        <v>224.80649216197088</v>
      </c>
    </row>
    <row r="171" spans="1:16">
      <c r="A171" s="43">
        <v>43282</v>
      </c>
      <c r="B171" s="44"/>
      <c r="C171" s="26">
        <v>181.33903113947196</v>
      </c>
      <c r="D171" s="26">
        <v>181.33903113947196</v>
      </c>
      <c r="E171" s="26">
        <v>186.79585124904702</v>
      </c>
      <c r="F171" s="48">
        <v>186.79585124904702</v>
      </c>
      <c r="G171" s="44"/>
      <c r="H171" s="26">
        <v>357.18005024097096</v>
      </c>
      <c r="I171" s="26">
        <v>357.18005024097096</v>
      </c>
      <c r="J171" s="26">
        <v>480.9020289314131</v>
      </c>
      <c r="K171" s="48">
        <v>480.9020289314131</v>
      </c>
      <c r="L171" s="44"/>
      <c r="M171" s="26">
        <v>214.12977742829304</v>
      </c>
      <c r="N171" s="26">
        <v>214.12977742829304</v>
      </c>
      <c r="O171" s="26">
        <v>238.45543019570084</v>
      </c>
      <c r="P171" s="48">
        <v>238.45543019570084</v>
      </c>
    </row>
    <row r="172" spans="1:16">
      <c r="A172" s="43">
        <v>43313</v>
      </c>
      <c r="B172" s="44"/>
      <c r="C172" s="26">
        <v>152.11144959778133</v>
      </c>
      <c r="D172" s="26">
        <v>152.11144959778133</v>
      </c>
      <c r="E172" s="26">
        <v>165.52421984832014</v>
      </c>
      <c r="F172" s="48">
        <v>165.52421984832014</v>
      </c>
      <c r="G172" s="44"/>
      <c r="H172" s="26">
        <v>311.81330615505584</v>
      </c>
      <c r="I172" s="26">
        <v>311.81330615505584</v>
      </c>
      <c r="J172" s="26">
        <v>483.20217362168955</v>
      </c>
      <c r="K172" s="48">
        <v>483.20217362168955</v>
      </c>
      <c r="L172" s="44"/>
      <c r="M172" s="26">
        <v>211.45973466178515</v>
      </c>
      <c r="N172" s="26">
        <v>211.45973466178515</v>
      </c>
      <c r="O172" s="26">
        <v>239.08868123292075</v>
      </c>
      <c r="P172" s="48">
        <v>239.08868123292075</v>
      </c>
    </row>
    <row r="173" spans="1:16">
      <c r="A173" s="43">
        <v>43344</v>
      </c>
      <c r="B173" s="44"/>
      <c r="C173" s="26">
        <v>189.89729091692914</v>
      </c>
      <c r="D173" s="26">
        <v>189.89729091692914</v>
      </c>
      <c r="E173" s="26">
        <v>172.5103896632601</v>
      </c>
      <c r="F173" s="48">
        <v>172.5103896632601</v>
      </c>
      <c r="G173" s="44"/>
      <c r="H173" s="26">
        <v>388.87261582922758</v>
      </c>
      <c r="I173" s="26">
        <v>388.87261582922758</v>
      </c>
      <c r="J173" s="26">
        <v>464.05547282082881</v>
      </c>
      <c r="K173" s="48">
        <v>464.05547282082881</v>
      </c>
      <c r="L173" s="44"/>
      <c r="M173" s="26">
        <v>222.15945364637594</v>
      </c>
      <c r="N173" s="26">
        <v>222.15945364637594</v>
      </c>
      <c r="O173" s="26">
        <v>237.49992151664921</v>
      </c>
      <c r="P173" s="48">
        <v>237.49992151664921</v>
      </c>
    </row>
    <row r="174" spans="1:16">
      <c r="A174" s="43">
        <v>43374</v>
      </c>
      <c r="B174" s="44"/>
      <c r="C174" s="26">
        <v>210.28922106460394</v>
      </c>
      <c r="D174" s="26">
        <v>210.28922106460394</v>
      </c>
      <c r="E174" s="26">
        <v>177.0293923577907</v>
      </c>
      <c r="F174" s="48">
        <v>177.0293923577907</v>
      </c>
      <c r="G174" s="44"/>
      <c r="H174" s="26">
        <v>366.7087761903573</v>
      </c>
      <c r="I174" s="26">
        <v>366.7087761903573</v>
      </c>
      <c r="J174" s="26">
        <v>475.32625528360603</v>
      </c>
      <c r="K174" s="48">
        <v>475.32625528360603</v>
      </c>
      <c r="L174" s="44"/>
      <c r="M174" s="26">
        <v>221.83326086591077</v>
      </c>
      <c r="N174" s="26">
        <v>221.83326086591077</v>
      </c>
      <c r="O174" s="26">
        <v>240.64515636319013</v>
      </c>
      <c r="P174" s="48">
        <v>240.64515636319013</v>
      </c>
    </row>
    <row r="175" spans="1:16">
      <c r="A175" s="43">
        <v>43405</v>
      </c>
      <c r="B175" s="44"/>
      <c r="C175" s="26">
        <v>161.68184774730005</v>
      </c>
      <c r="D175" s="26">
        <v>161.68184774730005</v>
      </c>
      <c r="E175" s="26">
        <v>168.663166555543</v>
      </c>
      <c r="F175" s="48">
        <v>168.663166555543</v>
      </c>
      <c r="G175" s="44"/>
      <c r="H175" s="26">
        <v>316.91648817210051</v>
      </c>
      <c r="I175" s="26">
        <v>316.91648817210051</v>
      </c>
      <c r="J175" s="26">
        <v>466.4072893236966</v>
      </c>
      <c r="K175" s="48">
        <v>466.4072893236966</v>
      </c>
      <c r="L175" s="44"/>
      <c r="M175" s="26">
        <v>234.62557754965522</v>
      </c>
      <c r="N175" s="26">
        <v>234.62557754965522</v>
      </c>
      <c r="O175" s="26">
        <v>256.16281806551751</v>
      </c>
      <c r="P175" s="48">
        <v>256.16281806551751</v>
      </c>
    </row>
    <row r="176" spans="1:16">
      <c r="A176" s="43">
        <v>43435</v>
      </c>
      <c r="B176" s="44"/>
      <c r="C176" s="26">
        <v>167.43697132371321</v>
      </c>
      <c r="D176" s="26">
        <v>167.43697132371321</v>
      </c>
      <c r="E176" s="26">
        <v>166.68905676024102</v>
      </c>
      <c r="F176" s="48">
        <v>166.68905676024102</v>
      </c>
      <c r="G176" s="44"/>
      <c r="H176" s="26">
        <v>403.11549033435705</v>
      </c>
      <c r="I176" s="26">
        <v>403.11549033435705</v>
      </c>
      <c r="J176" s="26">
        <v>524.45852703367552</v>
      </c>
      <c r="K176" s="48">
        <v>524.45852703367552</v>
      </c>
      <c r="L176" s="44"/>
      <c r="M176" s="26">
        <v>237.61425797311423</v>
      </c>
      <c r="N176" s="26">
        <v>237.61425797311423</v>
      </c>
      <c r="O176" s="26">
        <v>256.66446501564377</v>
      </c>
      <c r="P176" s="48">
        <v>256.66446501564377</v>
      </c>
    </row>
    <row r="177" spans="1:16">
      <c r="A177" s="43">
        <v>43466</v>
      </c>
      <c r="B177" s="44"/>
      <c r="C177" s="26">
        <v>144.17311913360493</v>
      </c>
      <c r="D177" s="26">
        <v>144.17311913360493</v>
      </c>
      <c r="E177" s="26">
        <v>166.95922050600308</v>
      </c>
      <c r="F177" s="48">
        <v>166.95922050600308</v>
      </c>
      <c r="G177" s="44"/>
      <c r="H177" s="26">
        <v>265.55674586801865</v>
      </c>
      <c r="I177" s="26">
        <v>265.55674586801865</v>
      </c>
      <c r="J177" s="26">
        <v>421.71179174656947</v>
      </c>
      <c r="K177" s="48">
        <v>421.71179174656947</v>
      </c>
      <c r="L177" s="44"/>
      <c r="M177" s="26">
        <v>223.17302178417683</v>
      </c>
      <c r="N177" s="26">
        <v>223.17302178417683</v>
      </c>
      <c r="O177" s="26">
        <v>255.68040054424554</v>
      </c>
      <c r="P177" s="48">
        <v>255.68040054424554</v>
      </c>
    </row>
    <row r="178" spans="1:16">
      <c r="A178" s="43">
        <v>43497</v>
      </c>
      <c r="B178" s="44"/>
      <c r="C178" s="26">
        <v>174.77829440821171</v>
      </c>
      <c r="D178" s="26">
        <v>174.77829440821171</v>
      </c>
      <c r="E178" s="26">
        <v>173.16019685390887</v>
      </c>
      <c r="F178" s="48">
        <v>173.16019685390887</v>
      </c>
      <c r="G178" s="44"/>
      <c r="H178" s="26">
        <v>282.67965611054916</v>
      </c>
      <c r="I178" s="26">
        <v>282.67965611054916</v>
      </c>
      <c r="J178" s="26">
        <v>443.53108211124714</v>
      </c>
      <c r="K178" s="48">
        <v>443.53108211124714</v>
      </c>
      <c r="L178" s="44"/>
      <c r="M178" s="26">
        <v>222.12149097782958</v>
      </c>
      <c r="N178" s="26">
        <v>222.12149097782958</v>
      </c>
      <c r="O178" s="26">
        <v>252.9496450850755</v>
      </c>
      <c r="P178" s="48">
        <v>252.9496450850755</v>
      </c>
    </row>
    <row r="179" spans="1:16">
      <c r="A179" s="43">
        <v>43525</v>
      </c>
      <c r="B179" s="44"/>
      <c r="C179" s="26">
        <v>199.10219470117411</v>
      </c>
      <c r="D179" s="26">
        <v>199.10219470117411</v>
      </c>
      <c r="E179" s="26">
        <v>182.23133384086628</v>
      </c>
      <c r="F179" s="48">
        <v>182.23133384086628</v>
      </c>
      <c r="G179" s="44"/>
      <c r="H179" s="26">
        <v>343.62772315674692</v>
      </c>
      <c r="I179" s="26">
        <v>343.62772315674692</v>
      </c>
      <c r="J179" s="26">
        <v>472.42377706703132</v>
      </c>
      <c r="K179" s="48">
        <v>472.42377706703132</v>
      </c>
      <c r="L179" s="44"/>
      <c r="M179" s="26">
        <v>243.49595213375795</v>
      </c>
      <c r="N179" s="26">
        <v>243.49595213375795</v>
      </c>
      <c r="O179" s="26">
        <v>272.6100270716272</v>
      </c>
      <c r="P179" s="48">
        <v>272.6100270716272</v>
      </c>
    </row>
    <row r="180" spans="1:16">
      <c r="A180" s="43">
        <v>43556</v>
      </c>
      <c r="B180" s="44"/>
      <c r="C180" s="26">
        <v>176.60317221378946</v>
      </c>
      <c r="D180" s="26">
        <v>176.60317221378946</v>
      </c>
      <c r="E180" s="26">
        <v>168.2444778906906</v>
      </c>
      <c r="F180" s="48">
        <v>168.2444778906906</v>
      </c>
      <c r="G180" s="44"/>
      <c r="H180" s="26">
        <v>349.35640638915891</v>
      </c>
      <c r="I180" s="26">
        <v>349.35640638915891</v>
      </c>
      <c r="J180" s="26">
        <v>473.79037942539401</v>
      </c>
      <c r="K180" s="48">
        <v>473.79037942539401</v>
      </c>
      <c r="L180" s="44"/>
      <c r="M180" s="26">
        <v>221.7695055900715</v>
      </c>
      <c r="N180" s="26">
        <v>221.7695055900715</v>
      </c>
      <c r="O180" s="26">
        <v>243.78499623644561</v>
      </c>
      <c r="P180" s="48">
        <v>243.78499623644561</v>
      </c>
    </row>
    <row r="181" spans="1:16">
      <c r="A181" s="43">
        <v>43586</v>
      </c>
      <c r="B181" s="44"/>
      <c r="C181" s="26">
        <v>138.10219921405701</v>
      </c>
      <c r="D181" s="26">
        <v>138.10219921405701</v>
      </c>
      <c r="E181" s="26">
        <v>169.06353703344797</v>
      </c>
      <c r="F181" s="48">
        <v>169.06353703344797</v>
      </c>
      <c r="G181" s="44"/>
      <c r="H181" s="26">
        <v>310.59124658600251</v>
      </c>
      <c r="I181" s="26">
        <v>310.59124658600251</v>
      </c>
      <c r="J181" s="26">
        <v>461.70356231122503</v>
      </c>
      <c r="K181" s="48">
        <v>461.70356231122503</v>
      </c>
      <c r="L181" s="44"/>
      <c r="M181" s="26">
        <v>216.87441063554971</v>
      </c>
      <c r="N181" s="26">
        <v>216.87441063554971</v>
      </c>
      <c r="O181" s="26">
        <v>249.28720270713504</v>
      </c>
      <c r="P181" s="48">
        <v>249.28720270713504</v>
      </c>
    </row>
    <row r="182" spans="1:16">
      <c r="A182" s="43">
        <v>43617</v>
      </c>
      <c r="B182" s="44"/>
      <c r="C182" s="26">
        <v>191.87944197706224</v>
      </c>
      <c r="D182" s="26">
        <v>191.87944197706224</v>
      </c>
      <c r="E182" s="26">
        <v>169.36948803316423</v>
      </c>
      <c r="F182" s="48">
        <v>169.36948803316423</v>
      </c>
      <c r="G182" s="44"/>
      <c r="H182" s="26">
        <v>374.73111621401807</v>
      </c>
      <c r="I182" s="26">
        <v>374.73111621401807</v>
      </c>
      <c r="J182" s="26">
        <v>487.87674578108295</v>
      </c>
      <c r="K182" s="48">
        <v>487.87674578108295</v>
      </c>
      <c r="L182" s="44"/>
      <c r="M182" s="26">
        <v>204.99099969505204</v>
      </c>
      <c r="N182" s="26">
        <v>204.99099969505204</v>
      </c>
      <c r="O182" s="26">
        <v>227.28554327196071</v>
      </c>
      <c r="P182" s="48">
        <v>227.28554327196071</v>
      </c>
    </row>
    <row r="183" spans="1:16">
      <c r="A183" s="43">
        <v>43647</v>
      </c>
      <c r="B183" s="44"/>
      <c r="C183" s="26">
        <v>181.28238961877875</v>
      </c>
      <c r="D183" s="26">
        <v>181.28238961877875</v>
      </c>
      <c r="E183" s="26">
        <v>176.90492064117203</v>
      </c>
      <c r="F183" s="48">
        <v>176.90492064117203</v>
      </c>
      <c r="G183" s="44"/>
      <c r="H183" s="26">
        <v>363.8657658406687</v>
      </c>
      <c r="I183" s="26">
        <v>363.8657658406687</v>
      </c>
      <c r="J183" s="26">
        <v>490.31203457161047</v>
      </c>
      <c r="K183" s="48">
        <v>490.31203457161047</v>
      </c>
      <c r="L183" s="44"/>
      <c r="M183" s="26">
        <v>213.92704069605423</v>
      </c>
      <c r="N183" s="26">
        <v>213.92704069605423</v>
      </c>
      <c r="O183" s="26">
        <v>240.97558734692629</v>
      </c>
      <c r="P183" s="48">
        <v>240.97558734692629</v>
      </c>
    </row>
    <row r="184" spans="1:16">
      <c r="A184" s="43">
        <v>43678</v>
      </c>
      <c r="B184" s="44"/>
      <c r="C184" s="26">
        <v>152.03705539754796</v>
      </c>
      <c r="D184" s="26">
        <v>152.03705539754796</v>
      </c>
      <c r="E184" s="26">
        <v>177.13816005747378</v>
      </c>
      <c r="F184" s="48">
        <v>177.13816005747378</v>
      </c>
      <c r="G184" s="44"/>
      <c r="H184" s="26">
        <v>317.65873052359245</v>
      </c>
      <c r="I184" s="26">
        <v>317.65873052359245</v>
      </c>
      <c r="J184" s="26">
        <v>494.52260591306981</v>
      </c>
      <c r="K184" s="48">
        <v>494.52260591306981</v>
      </c>
      <c r="L184" s="44"/>
      <c r="M184" s="26">
        <v>211.2887502919933</v>
      </c>
      <c r="N184" s="26">
        <v>211.2887502919933</v>
      </c>
      <c r="O184" s="26">
        <v>241.7021891456591</v>
      </c>
      <c r="P184" s="48">
        <v>241.7021891456591</v>
      </c>
    </row>
    <row r="185" spans="1:16">
      <c r="A185" s="43">
        <v>43709</v>
      </c>
      <c r="B185" s="44"/>
      <c r="C185" s="26">
        <v>190.2285668799272</v>
      </c>
      <c r="D185" s="26">
        <v>190.2285668799272</v>
      </c>
      <c r="E185" s="26">
        <v>171.08073343185947</v>
      </c>
      <c r="F185" s="48">
        <v>171.08073343185947</v>
      </c>
      <c r="G185" s="44"/>
      <c r="H185" s="26">
        <v>393.36420159104352</v>
      </c>
      <c r="I185" s="26">
        <v>393.36420159104352</v>
      </c>
      <c r="J185" s="26">
        <v>476.19056182743662</v>
      </c>
      <c r="K185" s="48">
        <v>476.19056182743662</v>
      </c>
      <c r="L185" s="44"/>
      <c r="M185" s="26">
        <v>222.01072002475453</v>
      </c>
      <c r="N185" s="26">
        <v>222.01072002475453</v>
      </c>
      <c r="O185" s="26">
        <v>240.25526626112256</v>
      </c>
      <c r="P185" s="48">
        <v>240.25526626112256</v>
      </c>
    </row>
    <row r="186" spans="1:16">
      <c r="A186" s="43">
        <v>43739</v>
      </c>
      <c r="B186" s="44"/>
      <c r="C186" s="26">
        <v>210.18221438934484</v>
      </c>
      <c r="D186" s="26">
        <v>210.18221438934484</v>
      </c>
      <c r="E186" s="26">
        <v>173.99230729380173</v>
      </c>
      <c r="F186" s="48">
        <v>173.99230729380173</v>
      </c>
      <c r="G186" s="44"/>
      <c r="H186" s="26">
        <v>370.93310367682824</v>
      </c>
      <c r="I186" s="26">
        <v>370.93310367682824</v>
      </c>
      <c r="J186" s="26">
        <v>475.38125062079502</v>
      </c>
      <c r="K186" s="48">
        <v>475.38125062079502</v>
      </c>
      <c r="L186" s="44"/>
      <c r="M186" s="26">
        <v>221.70477811503977</v>
      </c>
      <c r="N186" s="26">
        <v>221.70477811503977</v>
      </c>
      <c r="O186" s="26">
        <v>243.44161312633335</v>
      </c>
      <c r="P186" s="48">
        <v>243.44161312633335</v>
      </c>
    </row>
    <row r="187" spans="1:16">
      <c r="A187" s="43">
        <v>43770</v>
      </c>
      <c r="B187" s="44"/>
      <c r="C187" s="26">
        <v>161.69757939150324</v>
      </c>
      <c r="D187" s="26">
        <v>161.69757939150324</v>
      </c>
      <c r="E187" s="26">
        <v>171.7850625503028</v>
      </c>
      <c r="F187" s="48">
        <v>171.7850625503028</v>
      </c>
      <c r="G187" s="44"/>
      <c r="H187" s="26">
        <v>322.36338308870819</v>
      </c>
      <c r="I187" s="26">
        <v>322.36338308870819</v>
      </c>
      <c r="J187" s="26">
        <v>469.18195026734509</v>
      </c>
      <c r="K187" s="48">
        <v>469.18195026734509</v>
      </c>
      <c r="L187" s="44"/>
      <c r="M187" s="26">
        <v>234.5162422015737</v>
      </c>
      <c r="N187" s="26">
        <v>234.5162422015737</v>
      </c>
      <c r="O187" s="26">
        <v>259.00275571184034</v>
      </c>
      <c r="P187" s="48">
        <v>259.00275571184034</v>
      </c>
    </row>
    <row r="188" spans="1:16">
      <c r="A188" s="43">
        <v>43800</v>
      </c>
      <c r="B188" s="44"/>
      <c r="C188" s="26">
        <v>167.6594457717876</v>
      </c>
      <c r="D188" s="26">
        <v>167.6594457717876</v>
      </c>
      <c r="E188" s="26">
        <v>159.78892018665002</v>
      </c>
      <c r="F188" s="48">
        <v>159.78892018665002</v>
      </c>
      <c r="G188" s="44"/>
      <c r="H188" s="26">
        <v>408.9421709651491</v>
      </c>
      <c r="I188" s="26">
        <v>408.9421709651491</v>
      </c>
      <c r="J188" s="26">
        <v>525.28280234015006</v>
      </c>
      <c r="K188" s="48">
        <v>525.28280234015006</v>
      </c>
      <c r="L188" s="44"/>
      <c r="M188" s="26">
        <v>237.51834239114837</v>
      </c>
      <c r="N188" s="26">
        <v>237.51834239114837</v>
      </c>
      <c r="O188" s="26">
        <v>259.55229391802601</v>
      </c>
      <c r="P188" s="48">
        <v>259.55229391802601</v>
      </c>
    </row>
    <row r="189" spans="1:16">
      <c r="A189" s="43">
        <v>43831</v>
      </c>
      <c r="B189" s="44"/>
      <c r="C189" s="26">
        <v>144.05604814514692</v>
      </c>
      <c r="D189" s="26">
        <v>144.05604814514692</v>
      </c>
      <c r="E189" s="26">
        <v>161.43734722880242</v>
      </c>
      <c r="F189" s="48">
        <v>161.43734722880242</v>
      </c>
      <c r="G189" s="44"/>
      <c r="H189" s="26">
        <v>272.23857066219108</v>
      </c>
      <c r="I189" s="26">
        <v>272.23857066219108</v>
      </c>
      <c r="J189" s="26">
        <v>415.96277881984844</v>
      </c>
      <c r="K189" s="48">
        <v>415.96277881984844</v>
      </c>
      <c r="L189" s="44"/>
      <c r="M189" s="26">
        <v>223.09027666587804</v>
      </c>
      <c r="N189" s="26">
        <v>223.09027666587804</v>
      </c>
      <c r="O189" s="26">
        <v>258.59633653914841</v>
      </c>
      <c r="P189" s="48">
        <v>258.59633653914841</v>
      </c>
    </row>
    <row r="190" spans="1:16">
      <c r="A190" s="43">
        <v>43862</v>
      </c>
      <c r="B190" s="44"/>
      <c r="C190" s="26">
        <v>174.83129170709859</v>
      </c>
      <c r="D190" s="26">
        <v>174.83129170709859</v>
      </c>
      <c r="E190" s="26">
        <v>168.61256194338537</v>
      </c>
      <c r="F190" s="48">
        <v>168.61256194338537</v>
      </c>
      <c r="G190" s="44"/>
      <c r="H190" s="26">
        <v>288.7572342138526</v>
      </c>
      <c r="I190" s="26">
        <v>288.7572342138526</v>
      </c>
      <c r="J190" s="26">
        <v>450.97809476957218</v>
      </c>
      <c r="K190" s="48">
        <v>450.97809476957218</v>
      </c>
      <c r="L190" s="44"/>
      <c r="M190" s="26">
        <v>222.87387786550397</v>
      </c>
      <c r="N190" s="26">
        <v>222.87387786550397</v>
      </c>
      <c r="O190" s="26">
        <v>256.73366395973795</v>
      </c>
      <c r="P190" s="48">
        <v>256.73366395973795</v>
      </c>
    </row>
    <row r="191" spans="1:16">
      <c r="A191" s="43">
        <v>43891</v>
      </c>
      <c r="B191" s="44"/>
      <c r="C191" s="26">
        <v>199.23488425879108</v>
      </c>
      <c r="D191" s="26">
        <v>199.23488425879108</v>
      </c>
      <c r="E191" s="26">
        <v>173.85671882040936</v>
      </c>
      <c r="F191" s="48">
        <v>173.85671882040936</v>
      </c>
      <c r="G191" s="44"/>
      <c r="H191" s="26">
        <v>347.75895365783447</v>
      </c>
      <c r="I191" s="26">
        <v>347.75895365783447</v>
      </c>
      <c r="J191" s="26">
        <v>477.35567532053238</v>
      </c>
      <c r="K191" s="48">
        <v>477.35567532053238</v>
      </c>
      <c r="L191" s="44"/>
      <c r="M191" s="26">
        <v>244.24268733886313</v>
      </c>
      <c r="N191" s="26">
        <v>244.24268733886313</v>
      </c>
      <c r="O191" s="26">
        <v>276.38341136866848</v>
      </c>
      <c r="P191" s="48">
        <v>276.38341136866848</v>
      </c>
    </row>
    <row r="192" spans="1:16">
      <c r="A192" s="43">
        <v>43922</v>
      </c>
      <c r="B192" s="44"/>
      <c r="C192" s="26">
        <v>176.49093217107691</v>
      </c>
      <c r="D192" s="26">
        <v>176.49093217107691</v>
      </c>
      <c r="E192" s="26">
        <v>166.11088888471366</v>
      </c>
      <c r="F192" s="48">
        <v>166.11088888471366</v>
      </c>
      <c r="G192" s="44"/>
      <c r="H192" s="26">
        <v>351.75784619394386</v>
      </c>
      <c r="I192" s="26">
        <v>351.75784619394386</v>
      </c>
      <c r="J192" s="26">
        <v>473.2601138501409</v>
      </c>
      <c r="K192" s="48">
        <v>473.2601138501409</v>
      </c>
      <c r="L192" s="44"/>
      <c r="M192" s="26">
        <v>222.49921195087745</v>
      </c>
      <c r="N192" s="26">
        <v>222.49921195087745</v>
      </c>
      <c r="O192" s="26">
        <v>246.74731300029853</v>
      </c>
      <c r="P192" s="48">
        <v>246.74731300029853</v>
      </c>
    </row>
    <row r="193" spans="1:16">
      <c r="A193" s="43">
        <v>43952</v>
      </c>
      <c r="B193" s="44"/>
      <c r="C193" s="26">
        <v>138.17082916095455</v>
      </c>
      <c r="D193" s="26">
        <v>138.17082916095455</v>
      </c>
      <c r="E193" s="26">
        <v>168.01604352566187</v>
      </c>
      <c r="F193" s="48">
        <v>168.01604352566187</v>
      </c>
      <c r="G193" s="44"/>
      <c r="H193" s="26">
        <v>313.77108162349253</v>
      </c>
      <c r="I193" s="26">
        <v>313.77108162349253</v>
      </c>
      <c r="J193" s="26">
        <v>465.94823144686245</v>
      </c>
      <c r="K193" s="48">
        <v>465.94823144686245</v>
      </c>
      <c r="L193" s="44"/>
      <c r="M193" s="26">
        <v>217.58006862382135</v>
      </c>
      <c r="N193" s="26">
        <v>217.58006862382135</v>
      </c>
      <c r="O193" s="26">
        <v>253.00313348238663</v>
      </c>
      <c r="P193" s="48">
        <v>253.00313348238663</v>
      </c>
    </row>
    <row r="194" spans="1:16">
      <c r="A194" s="43">
        <v>43983</v>
      </c>
      <c r="B194" s="44"/>
      <c r="C194" s="26">
        <v>191.93985261797999</v>
      </c>
      <c r="D194" s="26">
        <v>191.93985261797999</v>
      </c>
      <c r="E194" s="26">
        <v>164.98169275188778</v>
      </c>
      <c r="F194" s="48">
        <v>164.98169275188778</v>
      </c>
      <c r="G194" s="44"/>
      <c r="H194" s="26">
        <v>376.86765227467043</v>
      </c>
      <c r="I194" s="26">
        <v>376.86765227467043</v>
      </c>
      <c r="J194" s="26">
        <v>490.12379651887119</v>
      </c>
      <c r="K194" s="48">
        <v>490.12379651887119</v>
      </c>
      <c r="L194" s="44"/>
      <c r="M194" s="26">
        <v>206.18031645380134</v>
      </c>
      <c r="N194" s="26">
        <v>206.18031645380134</v>
      </c>
      <c r="O194" s="26">
        <v>230.75548181682765</v>
      </c>
      <c r="P194" s="48">
        <v>230.75548181682765</v>
      </c>
    </row>
    <row r="195" spans="1:16">
      <c r="A195" s="43">
        <v>44013</v>
      </c>
      <c r="B195" s="44"/>
      <c r="C195" s="26">
        <v>181.19072712874092</v>
      </c>
      <c r="D195" s="26">
        <v>181.19072712874092</v>
      </c>
      <c r="E195" s="26">
        <v>177.06230103984754</v>
      </c>
      <c r="F195" s="48">
        <v>177.06230103984754</v>
      </c>
      <c r="G195" s="44"/>
      <c r="H195" s="26">
        <v>366.8436903880629</v>
      </c>
      <c r="I195" s="26">
        <v>366.8436903880629</v>
      </c>
      <c r="J195" s="26">
        <v>489.36468106280137</v>
      </c>
      <c r="K195" s="48">
        <v>489.36468106280137</v>
      </c>
      <c r="L195" s="44"/>
      <c r="M195" s="26">
        <v>214.33776052579236</v>
      </c>
      <c r="N195" s="26">
        <v>214.33776052579236</v>
      </c>
      <c r="O195" s="26">
        <v>244.27305589851343</v>
      </c>
      <c r="P195" s="48">
        <v>244.27305589851343</v>
      </c>
    </row>
    <row r="196" spans="1:16">
      <c r="A196" s="43">
        <v>44044</v>
      </c>
      <c r="B196" s="44"/>
      <c r="C196" s="26">
        <v>152.10300859456223</v>
      </c>
      <c r="D196" s="26">
        <v>152.10300859456223</v>
      </c>
      <c r="E196" s="26">
        <v>173.4032946199755</v>
      </c>
      <c r="F196" s="48">
        <v>173.4032946199755</v>
      </c>
      <c r="G196" s="44"/>
      <c r="H196" s="26">
        <v>320.69588514188206</v>
      </c>
      <c r="I196" s="26">
        <v>320.69588514188206</v>
      </c>
      <c r="J196" s="26">
        <v>496.90234557258265</v>
      </c>
      <c r="K196" s="48">
        <v>496.90234557258265</v>
      </c>
      <c r="L196" s="44"/>
      <c r="M196" s="26">
        <v>211.25900014393847</v>
      </c>
      <c r="N196" s="26">
        <v>211.25900014393847</v>
      </c>
      <c r="O196" s="26">
        <v>244.61741002470791</v>
      </c>
      <c r="P196" s="48">
        <v>244.61741002470791</v>
      </c>
    </row>
    <row r="197" spans="1:16">
      <c r="A197" s="43">
        <v>44075</v>
      </c>
      <c r="B197" s="44"/>
      <c r="C197" s="26">
        <v>190.24249277042205</v>
      </c>
      <c r="D197" s="26">
        <v>190.24249277042205</v>
      </c>
      <c r="E197" s="26">
        <v>166.29924339239378</v>
      </c>
      <c r="F197" s="48">
        <v>166.29924339239378</v>
      </c>
      <c r="G197" s="44"/>
      <c r="H197" s="26">
        <v>395.73190579072349</v>
      </c>
      <c r="I197" s="26">
        <v>395.73190579072349</v>
      </c>
      <c r="J197" s="26">
        <v>479.14131760411902</v>
      </c>
      <c r="K197" s="48">
        <v>479.14131760411902</v>
      </c>
      <c r="L197" s="44"/>
      <c r="M197" s="26">
        <v>221.9850747766701</v>
      </c>
      <c r="N197" s="26">
        <v>221.9850747766701</v>
      </c>
      <c r="O197" s="26">
        <v>243.1144082230353</v>
      </c>
      <c r="P197" s="48">
        <v>243.1144082230353</v>
      </c>
    </row>
    <row r="198" spans="1:16">
      <c r="A198" s="43">
        <v>44105</v>
      </c>
      <c r="B198" s="44"/>
      <c r="C198" s="26">
        <v>210.11427301342155</v>
      </c>
      <c r="D198" s="26">
        <v>210.11427301342155</v>
      </c>
      <c r="E198" s="26">
        <v>174.24442685108451</v>
      </c>
      <c r="F198" s="48">
        <v>174.24442685108451</v>
      </c>
      <c r="G198" s="44"/>
      <c r="H198" s="26">
        <v>371.98763720511954</v>
      </c>
      <c r="I198" s="26">
        <v>371.98763720511954</v>
      </c>
      <c r="J198" s="26">
        <v>478.96543210871999</v>
      </c>
      <c r="K198" s="48">
        <v>478.96543210871999</v>
      </c>
      <c r="L198" s="44"/>
      <c r="M198" s="26">
        <v>221.682652887465</v>
      </c>
      <c r="N198" s="26">
        <v>221.682652887465</v>
      </c>
      <c r="O198" s="26">
        <v>246.22658384906913</v>
      </c>
      <c r="P198" s="48">
        <v>246.22658384906913</v>
      </c>
    </row>
    <row r="199" spans="1:16">
      <c r="A199" s="43">
        <v>44136</v>
      </c>
      <c r="B199" s="44"/>
      <c r="C199" s="26">
        <v>161.75464222022845</v>
      </c>
      <c r="D199" s="26">
        <v>161.75464222022845</v>
      </c>
      <c r="E199" s="26">
        <v>167.71358803219084</v>
      </c>
      <c r="F199" s="48">
        <v>167.71358803219084</v>
      </c>
      <c r="G199" s="44"/>
      <c r="H199" s="26">
        <v>322.1608054636568</v>
      </c>
      <c r="I199" s="26">
        <v>322.1608054636568</v>
      </c>
      <c r="J199" s="26">
        <v>477.3850013579613</v>
      </c>
      <c r="K199" s="48">
        <v>477.3850013579613</v>
      </c>
      <c r="L199" s="44"/>
      <c r="M199" s="26">
        <v>234.49727733189314</v>
      </c>
      <c r="N199" s="26">
        <v>234.49727733189314</v>
      </c>
      <c r="O199" s="26">
        <v>261.73164757771707</v>
      </c>
      <c r="P199" s="48">
        <v>261.73164757771707</v>
      </c>
    </row>
    <row r="200" spans="1:16">
      <c r="A200" s="43">
        <v>44166</v>
      </c>
      <c r="B200" s="44"/>
      <c r="C200" s="26">
        <v>167.64559108939687</v>
      </c>
      <c r="D200" s="26">
        <v>167.64559108939687</v>
      </c>
      <c r="E200" s="26">
        <v>154.77069568036052</v>
      </c>
      <c r="F200" s="48">
        <v>154.77069568036052</v>
      </c>
      <c r="G200" s="44"/>
      <c r="H200" s="26">
        <v>408.85395775250487</v>
      </c>
      <c r="I200" s="26">
        <v>408.85395775250487</v>
      </c>
      <c r="J200" s="26">
        <v>531.90062557029569</v>
      </c>
      <c r="K200" s="48">
        <v>531.90062557029569</v>
      </c>
      <c r="L200" s="44"/>
      <c r="M200" s="26">
        <v>237.50177535873388</v>
      </c>
      <c r="N200" s="26">
        <v>237.50177535873388</v>
      </c>
      <c r="O200" s="26">
        <v>262.23950147960994</v>
      </c>
      <c r="P200" s="48">
        <v>262.23950147960994</v>
      </c>
    </row>
    <row r="201" spans="1:16">
      <c r="A201" s="43">
        <v>44197</v>
      </c>
      <c r="B201" s="44"/>
      <c r="C201" s="26">
        <v>144.01258307264769</v>
      </c>
      <c r="D201" s="26">
        <v>144.01258307264769</v>
      </c>
      <c r="E201" s="26">
        <v>161.38235913036127</v>
      </c>
      <c r="F201" s="48">
        <v>161.38235913036127</v>
      </c>
      <c r="G201" s="44"/>
      <c r="H201" s="26">
        <v>270.95432313957889</v>
      </c>
      <c r="I201" s="26">
        <v>270.95432313957889</v>
      </c>
      <c r="J201" s="26">
        <v>422.44106933733747</v>
      </c>
      <c r="K201" s="48">
        <v>422.44106933733747</v>
      </c>
      <c r="L201" s="44"/>
      <c r="M201" s="26">
        <v>223.07601703120099</v>
      </c>
      <c r="N201" s="26">
        <v>223.07601703120099</v>
      </c>
      <c r="O201" s="26">
        <v>261.23990595947043</v>
      </c>
      <c r="P201" s="48">
        <v>261.23990595947043</v>
      </c>
    </row>
    <row r="202" spans="1:16">
      <c r="A202" s="43">
        <v>44228</v>
      </c>
      <c r="B202" s="44"/>
      <c r="C202" s="26">
        <v>174.87569317944678</v>
      </c>
      <c r="D202" s="26">
        <v>174.87569317944678</v>
      </c>
      <c r="E202" s="26">
        <v>165.37005210403572</v>
      </c>
      <c r="F202" s="48">
        <v>165.37005210403572</v>
      </c>
      <c r="G202" s="44"/>
      <c r="H202" s="26">
        <v>285.01716636464823</v>
      </c>
      <c r="I202" s="26">
        <v>285.01716636464823</v>
      </c>
      <c r="J202" s="26">
        <v>456.04652832882329</v>
      </c>
      <c r="K202" s="48">
        <v>456.04652832882329</v>
      </c>
      <c r="L202" s="44"/>
      <c r="M202" s="26">
        <v>221.21413534776653</v>
      </c>
      <c r="N202" s="26">
        <v>221.21413534776653</v>
      </c>
      <c r="O202" s="26">
        <v>257.61164155331539</v>
      </c>
      <c r="P202" s="48">
        <v>257.61164155331539</v>
      </c>
    </row>
    <row r="203" spans="1:16">
      <c r="A203" s="43">
        <v>44256</v>
      </c>
      <c r="B203" s="44"/>
      <c r="C203" s="26">
        <v>199.20890536577002</v>
      </c>
      <c r="D203" s="26">
        <v>199.20890536577002</v>
      </c>
      <c r="E203" s="26">
        <v>171.70907750877359</v>
      </c>
      <c r="F203" s="48">
        <v>171.70907750877359</v>
      </c>
      <c r="G203" s="44"/>
      <c r="H203" s="26">
        <v>344.28312786889205</v>
      </c>
      <c r="I203" s="26">
        <v>344.28312786889205</v>
      </c>
      <c r="J203" s="26">
        <v>480.83318028635227</v>
      </c>
      <c r="K203" s="48">
        <v>480.83318028635227</v>
      </c>
      <c r="L203" s="44"/>
      <c r="M203" s="26">
        <v>242.61313074837432</v>
      </c>
      <c r="N203" s="26">
        <v>242.61313074837432</v>
      </c>
      <c r="O203" s="26">
        <v>277.26215300447069</v>
      </c>
      <c r="P203" s="48">
        <v>277.26215300447069</v>
      </c>
    </row>
    <row r="204" spans="1:16">
      <c r="A204" s="43">
        <v>44287</v>
      </c>
      <c r="B204" s="44"/>
      <c r="C204" s="26">
        <v>176.46759039911467</v>
      </c>
      <c r="D204" s="26">
        <v>176.46759039911467</v>
      </c>
      <c r="E204" s="26">
        <v>163.95549082720464</v>
      </c>
      <c r="F204" s="48">
        <v>163.95549082720464</v>
      </c>
      <c r="G204" s="44"/>
      <c r="H204" s="26">
        <v>347.96270020581022</v>
      </c>
      <c r="I204" s="26">
        <v>347.96270020581022</v>
      </c>
      <c r="J204" s="26">
        <v>478.34140612195392</v>
      </c>
      <c r="K204" s="48">
        <v>478.34140612195392</v>
      </c>
      <c r="L204" s="44"/>
      <c r="M204" s="26">
        <v>220.91912384258094</v>
      </c>
      <c r="N204" s="26">
        <v>220.91912384258094</v>
      </c>
      <c r="O204" s="26">
        <v>249.16744559701476</v>
      </c>
      <c r="P204" s="48">
        <v>249.16744559701476</v>
      </c>
    </row>
    <row r="205" spans="1:16">
      <c r="A205" s="43">
        <v>44317</v>
      </c>
      <c r="B205" s="44"/>
      <c r="C205" s="26">
        <v>138.20302369787487</v>
      </c>
      <c r="D205" s="26">
        <v>138.20302369787487</v>
      </c>
      <c r="E205" s="26">
        <v>161.75451412034315</v>
      </c>
      <c r="F205" s="48">
        <v>161.75451412034315</v>
      </c>
      <c r="G205" s="44"/>
      <c r="H205" s="26">
        <v>309.60578281345289</v>
      </c>
      <c r="I205" s="26">
        <v>309.60578281345289</v>
      </c>
      <c r="J205" s="26">
        <v>471.31053024764276</v>
      </c>
      <c r="K205" s="48">
        <v>471.31053024764276</v>
      </c>
      <c r="L205" s="44"/>
      <c r="M205" s="26">
        <v>216.06289946597144</v>
      </c>
      <c r="N205" s="26">
        <v>216.06289946597144</v>
      </c>
      <c r="O205" s="26">
        <v>253.75221630983762</v>
      </c>
      <c r="P205" s="48">
        <v>253.75221630983762</v>
      </c>
    </row>
    <row r="206" spans="1:16">
      <c r="A206" s="43">
        <v>44348</v>
      </c>
      <c r="B206" s="44"/>
      <c r="C206" s="26">
        <v>191.91116415077136</v>
      </c>
      <c r="D206" s="26">
        <v>191.91116415077136</v>
      </c>
      <c r="E206" s="26">
        <v>160.59733236081689</v>
      </c>
      <c r="F206" s="48">
        <v>160.59733236081689</v>
      </c>
      <c r="G206" s="44"/>
      <c r="H206" s="26">
        <v>373.35204259692449</v>
      </c>
      <c r="I206" s="26">
        <v>373.35204259692449</v>
      </c>
      <c r="J206" s="26">
        <v>492.50088437113044</v>
      </c>
      <c r="K206" s="48">
        <v>492.50088437113044</v>
      </c>
      <c r="L206" s="44"/>
      <c r="M206" s="26">
        <v>203.71268066969571</v>
      </c>
      <c r="N206" s="26">
        <v>203.71268066969571</v>
      </c>
      <c r="O206" s="26">
        <v>231.76858541322301</v>
      </c>
      <c r="P206" s="48">
        <v>231.76858541322301</v>
      </c>
    </row>
    <row r="207" spans="1:16">
      <c r="A207" s="43">
        <v>44378</v>
      </c>
      <c r="B207" s="44"/>
      <c r="C207" s="26">
        <v>181.1826405127384</v>
      </c>
      <c r="D207" s="26">
        <v>181.1826405127384</v>
      </c>
      <c r="E207" s="26">
        <v>173.84708012708293</v>
      </c>
      <c r="F207" s="48">
        <v>173.84708012708293</v>
      </c>
      <c r="G207" s="44"/>
      <c r="H207" s="26">
        <v>362.26809219919568</v>
      </c>
      <c r="I207" s="26">
        <v>362.26809219919568</v>
      </c>
      <c r="J207" s="26">
        <v>494.05764521646807</v>
      </c>
      <c r="K207" s="48">
        <v>494.05764521646807</v>
      </c>
      <c r="L207" s="44"/>
      <c r="M207" s="26">
        <v>213.44065965416084</v>
      </c>
      <c r="N207" s="26">
        <v>213.44065965416084</v>
      </c>
      <c r="O207" s="26">
        <v>245.43072033647792</v>
      </c>
      <c r="P207" s="48">
        <v>245.43072033647792</v>
      </c>
    </row>
    <row r="208" spans="1:16">
      <c r="A208" s="43">
        <v>44409</v>
      </c>
      <c r="B208" s="44"/>
      <c r="C208" s="26">
        <v>152.12415188923737</v>
      </c>
      <c r="D208" s="26">
        <v>152.12415188923737</v>
      </c>
      <c r="E208" s="26">
        <v>170.38676252910358</v>
      </c>
      <c r="F208" s="48">
        <v>170.38676252910358</v>
      </c>
      <c r="G208" s="44"/>
      <c r="H208" s="26">
        <v>315.94623653066247</v>
      </c>
      <c r="I208" s="26">
        <v>315.94623653066247</v>
      </c>
      <c r="J208" s="26">
        <v>501.51414148909635</v>
      </c>
      <c r="K208" s="48">
        <v>501.51414148909635</v>
      </c>
      <c r="L208" s="44"/>
      <c r="M208" s="26">
        <v>211.25385760441483</v>
      </c>
      <c r="N208" s="26">
        <v>211.25385760441483</v>
      </c>
      <c r="O208" s="26">
        <v>246.34805322552145</v>
      </c>
      <c r="P208" s="48">
        <v>246.34805322552145</v>
      </c>
    </row>
    <row r="209" spans="1:16">
      <c r="A209" s="43">
        <v>44440</v>
      </c>
      <c r="B209" s="44"/>
      <c r="C209" s="26">
        <v>190.21687915112258</v>
      </c>
      <c r="D209" s="26">
        <v>190.21687915112258</v>
      </c>
      <c r="E209" s="26">
        <v>166.39123590418694</v>
      </c>
      <c r="F209" s="48">
        <v>166.39123590418694</v>
      </c>
      <c r="G209" s="44"/>
      <c r="H209" s="26">
        <v>390.21224741503278</v>
      </c>
      <c r="I209" s="26">
        <v>390.21224741503278</v>
      </c>
      <c r="J209" s="26">
        <v>481.748355871017</v>
      </c>
      <c r="K209" s="48">
        <v>481.748355871017</v>
      </c>
      <c r="L209" s="44"/>
      <c r="M209" s="26">
        <v>221.98064157434018</v>
      </c>
      <c r="N209" s="26">
        <v>221.98064157434018</v>
      </c>
      <c r="O209" s="26">
        <v>244.75055505481765</v>
      </c>
      <c r="P209" s="48">
        <v>244.75055505481765</v>
      </c>
    </row>
    <row r="210" spans="1:16">
      <c r="A210" s="43">
        <v>44470</v>
      </c>
      <c r="B210" s="44"/>
      <c r="C210" s="26">
        <v>210.11597833622929</v>
      </c>
      <c r="D210" s="26">
        <v>210.11597833622929</v>
      </c>
      <c r="E210" s="26">
        <v>173.2731110743421</v>
      </c>
      <c r="F210" s="48">
        <v>173.2731110743421</v>
      </c>
      <c r="G210" s="44"/>
      <c r="H210" s="26">
        <v>366.716236587369</v>
      </c>
      <c r="I210" s="26">
        <v>366.716236587369</v>
      </c>
      <c r="J210" s="26">
        <v>481.25979369660263</v>
      </c>
      <c r="K210" s="48">
        <v>481.25979369660263</v>
      </c>
      <c r="L210" s="44"/>
      <c r="M210" s="26">
        <v>221.67883307339758</v>
      </c>
      <c r="N210" s="26">
        <v>221.67883307339758</v>
      </c>
      <c r="O210" s="26">
        <v>247.7865452012131</v>
      </c>
      <c r="P210" s="48">
        <v>247.7865452012131</v>
      </c>
    </row>
    <row r="211" spans="1:16">
      <c r="A211" s="43">
        <v>44501</v>
      </c>
      <c r="B211" s="44"/>
      <c r="C211" s="26">
        <v>161.76699653813961</v>
      </c>
      <c r="D211" s="26">
        <v>161.76699653813961</v>
      </c>
      <c r="E211" s="26">
        <v>165.76659374905418</v>
      </c>
      <c r="F211" s="48">
        <v>165.76659374905418</v>
      </c>
      <c r="G211" s="44"/>
      <c r="H211" s="26">
        <v>317.42878990228007</v>
      </c>
      <c r="I211" s="26">
        <v>317.42878990228007</v>
      </c>
      <c r="J211" s="26">
        <v>477.74914896272116</v>
      </c>
      <c r="K211" s="48">
        <v>477.74914896272116</v>
      </c>
      <c r="L211" s="44"/>
      <c r="M211" s="26">
        <v>234.49399989283214</v>
      </c>
      <c r="N211" s="26">
        <v>234.49399989283214</v>
      </c>
      <c r="O211" s="26">
        <v>263.22292958987089</v>
      </c>
      <c r="P211" s="48">
        <v>263.22292958987089</v>
      </c>
    </row>
    <row r="212" spans="1:16">
      <c r="A212" s="43">
        <v>44531</v>
      </c>
      <c r="B212" s="44"/>
      <c r="C212" s="26">
        <v>167.62536938318635</v>
      </c>
      <c r="D212" s="26">
        <v>167.62536938318635</v>
      </c>
      <c r="E212" s="26">
        <v>154.39682713767397</v>
      </c>
      <c r="F212" s="48">
        <v>154.39682713767397</v>
      </c>
      <c r="G212" s="44"/>
      <c r="H212" s="26">
        <v>403.37363488962626</v>
      </c>
      <c r="I212" s="26">
        <v>403.37363488962626</v>
      </c>
      <c r="J212" s="26">
        <v>531.28969750035117</v>
      </c>
      <c r="K212" s="48">
        <v>531.28969750035117</v>
      </c>
      <c r="L212" s="44"/>
      <c r="M212" s="26">
        <v>237.4989117100956</v>
      </c>
      <c r="N212" s="26">
        <v>237.4989117100956</v>
      </c>
      <c r="O212" s="26">
        <v>263.65450691622442</v>
      </c>
      <c r="P212" s="48">
        <v>263.65450691622442</v>
      </c>
    </row>
    <row r="213" spans="1:16">
      <c r="A213" s="43">
        <v>44562</v>
      </c>
      <c r="B213" s="44"/>
      <c r="C213" s="26">
        <v>144.01967304834233</v>
      </c>
      <c r="D213" s="26">
        <v>144.01967304834233</v>
      </c>
      <c r="E213" s="26">
        <v>160.93152856118593</v>
      </c>
      <c r="F213" s="48">
        <v>160.93152856118593</v>
      </c>
      <c r="G213" s="44"/>
      <c r="H213" s="26">
        <v>266.27287336092166</v>
      </c>
      <c r="I213" s="26">
        <v>266.27287336092166</v>
      </c>
      <c r="J213" s="26">
        <v>423.67802228509674</v>
      </c>
      <c r="K213" s="48">
        <v>423.67802228509674</v>
      </c>
      <c r="L213" s="44"/>
      <c r="M213" s="26">
        <v>223.07355441039556</v>
      </c>
      <c r="N213" s="26">
        <v>223.07355441039556</v>
      </c>
      <c r="O213" s="26">
        <v>262.54778158460709</v>
      </c>
      <c r="P213" s="48">
        <v>262.54778158460709</v>
      </c>
    </row>
    <row r="214" spans="1:16">
      <c r="A214" s="43">
        <v>44593</v>
      </c>
      <c r="B214" s="44"/>
      <c r="C214" s="26">
        <v>174.88142632508317</v>
      </c>
      <c r="D214" s="26">
        <v>174.88142632508317</v>
      </c>
      <c r="E214" s="26">
        <v>164.92263863641671</v>
      </c>
      <c r="F214" s="48">
        <v>164.92263863641671</v>
      </c>
      <c r="G214" s="44"/>
      <c r="H214" s="26">
        <v>282.25363293163895</v>
      </c>
      <c r="I214" s="26">
        <v>282.25363293163895</v>
      </c>
      <c r="J214" s="26">
        <v>459.20733355615437</v>
      </c>
      <c r="K214" s="48">
        <v>459.20733355615437</v>
      </c>
      <c r="L214" s="44"/>
      <c r="M214" s="26">
        <v>222.03569890404799</v>
      </c>
      <c r="N214" s="26">
        <v>222.03569890404799</v>
      </c>
      <c r="O214" s="26">
        <v>259.6948991319544</v>
      </c>
      <c r="P214" s="48">
        <v>259.6948991319544</v>
      </c>
    </row>
    <row r="215" spans="1:16">
      <c r="A215" s="43">
        <v>44621</v>
      </c>
      <c r="B215" s="44"/>
      <c r="C215" s="26">
        <v>199.19460425881491</v>
      </c>
      <c r="D215" s="26">
        <v>199.19460425881491</v>
      </c>
      <c r="E215" s="26">
        <v>172.36401344310727</v>
      </c>
      <c r="F215" s="48">
        <v>172.36401344310727</v>
      </c>
      <c r="G215" s="44"/>
      <c r="H215" s="26">
        <v>342.44947507859445</v>
      </c>
      <c r="I215" s="26">
        <v>342.44947507859445</v>
      </c>
      <c r="J215" s="26">
        <v>484.58989335778648</v>
      </c>
      <c r="K215" s="48">
        <v>484.58989335778648</v>
      </c>
      <c r="L215" s="44"/>
      <c r="M215" s="26">
        <v>243.42062175833314</v>
      </c>
      <c r="N215" s="26">
        <v>243.42062175833314</v>
      </c>
      <c r="O215" s="26">
        <v>279.27008832981278</v>
      </c>
      <c r="P215" s="48">
        <v>279.27008832981278</v>
      </c>
    </row>
    <row r="216" spans="1:16">
      <c r="A216" s="43">
        <v>44652</v>
      </c>
      <c r="B216" s="44"/>
      <c r="C216" s="26">
        <v>176.47662894409973</v>
      </c>
      <c r="D216" s="26">
        <v>176.47662894409973</v>
      </c>
      <c r="E216" s="26">
        <v>165.47450486141207</v>
      </c>
      <c r="F216" s="48">
        <v>165.47450486141207</v>
      </c>
      <c r="G216" s="44"/>
      <c r="H216" s="26">
        <v>347.57501015040771</v>
      </c>
      <c r="I216" s="26">
        <v>347.57501015040771</v>
      </c>
      <c r="J216" s="26">
        <v>482.88228798652358</v>
      </c>
      <c r="K216" s="48">
        <v>482.88228798652358</v>
      </c>
      <c r="L216" s="44"/>
      <c r="M216" s="26">
        <v>221.70272954811128</v>
      </c>
      <c r="N216" s="26">
        <v>221.70272954811128</v>
      </c>
      <c r="O216" s="26">
        <v>250.382430557173</v>
      </c>
      <c r="P216" s="48">
        <v>250.382430557173</v>
      </c>
    </row>
    <row r="217" spans="1:16">
      <c r="A217" s="43">
        <v>44682</v>
      </c>
      <c r="B217" s="44"/>
      <c r="C217" s="26">
        <v>138.20427459057302</v>
      </c>
      <c r="D217" s="26">
        <v>138.20427459057302</v>
      </c>
      <c r="E217" s="26">
        <v>163.22919799969114</v>
      </c>
      <c r="F217" s="48">
        <v>163.22919799969114</v>
      </c>
      <c r="G217" s="44"/>
      <c r="H217" s="26">
        <v>310.11249193788183</v>
      </c>
      <c r="I217" s="26">
        <v>310.11249193788183</v>
      </c>
      <c r="J217" s="26">
        <v>475.25441255772046</v>
      </c>
      <c r="K217" s="48">
        <v>475.25441255772046</v>
      </c>
      <c r="L217" s="44"/>
      <c r="M217" s="26">
        <v>216.81581815938085</v>
      </c>
      <c r="N217" s="26">
        <v>216.81581815938085</v>
      </c>
      <c r="O217" s="26">
        <v>255.84519595854752</v>
      </c>
      <c r="P217" s="48">
        <v>255.84519595854752</v>
      </c>
    </row>
    <row r="218" spans="1:16">
      <c r="A218" s="43">
        <v>44713</v>
      </c>
      <c r="B218" s="44"/>
      <c r="C218" s="26">
        <v>191.9020981148125</v>
      </c>
      <c r="D218" s="26">
        <v>191.9020981148125</v>
      </c>
      <c r="E218" s="26">
        <v>163.57293897762798</v>
      </c>
      <c r="F218" s="48">
        <v>163.57293897762798</v>
      </c>
      <c r="G218" s="44"/>
      <c r="H218" s="26">
        <v>372.76668248340104</v>
      </c>
      <c r="I218" s="26">
        <v>372.76668248340104</v>
      </c>
      <c r="J218" s="26">
        <v>496.87440013120579</v>
      </c>
      <c r="K218" s="48">
        <v>496.87440013120579</v>
      </c>
      <c r="L218" s="44"/>
      <c r="M218" s="26">
        <v>204.94173184614766</v>
      </c>
      <c r="N218" s="26">
        <v>204.94173184614766</v>
      </c>
      <c r="O218" s="26">
        <v>233.82881867832228</v>
      </c>
      <c r="P218" s="48">
        <v>233.82881867832228</v>
      </c>
    </row>
    <row r="219" spans="1:16">
      <c r="A219" s="43">
        <v>44743</v>
      </c>
      <c r="B219" s="44"/>
      <c r="C219" s="26">
        <v>181.19145640913607</v>
      </c>
      <c r="D219" s="26">
        <v>181.19145640913607</v>
      </c>
      <c r="E219" s="26">
        <v>175.57556995239119</v>
      </c>
      <c r="F219" s="48">
        <v>175.57556995239119</v>
      </c>
      <c r="G219" s="44"/>
      <c r="H219" s="26">
        <v>362.07076752352071</v>
      </c>
      <c r="I219" s="26">
        <v>362.07076752352071</v>
      </c>
      <c r="J219" s="26">
        <v>500.2812119658094</v>
      </c>
      <c r="K219" s="48">
        <v>500.2812119658094</v>
      </c>
      <c r="L219" s="44"/>
      <c r="M219" s="26">
        <v>213.88516764000505</v>
      </c>
      <c r="N219" s="26">
        <v>213.88516764000505</v>
      </c>
      <c r="O219" s="26">
        <v>247.50093876639681</v>
      </c>
      <c r="P219" s="48">
        <v>247.50093876639681</v>
      </c>
    </row>
    <row r="220" spans="1:16">
      <c r="A220" s="43">
        <v>44774</v>
      </c>
      <c r="B220" s="44"/>
      <c r="C220" s="26">
        <v>152.12265447133638</v>
      </c>
      <c r="D220" s="26">
        <v>152.12265447133638</v>
      </c>
      <c r="E220" s="26">
        <v>169.77203500422331</v>
      </c>
      <c r="F220" s="48">
        <v>169.77203500422331</v>
      </c>
      <c r="G220" s="44"/>
      <c r="H220" s="26">
        <v>316.09088660498531</v>
      </c>
      <c r="I220" s="26">
        <v>316.09088660498531</v>
      </c>
      <c r="J220" s="26">
        <v>507.60470770202159</v>
      </c>
      <c r="K220" s="48">
        <v>507.60470770202159</v>
      </c>
      <c r="L220" s="44"/>
      <c r="M220" s="26">
        <v>211.25296917998634</v>
      </c>
      <c r="N220" s="26">
        <v>211.25296917998634</v>
      </c>
      <c r="O220" s="26">
        <v>248.20045125292569</v>
      </c>
      <c r="P220" s="48">
        <v>248.20045125292569</v>
      </c>
    </row>
    <row r="221" spans="1:16">
      <c r="A221" s="43">
        <v>44805</v>
      </c>
      <c r="B221" s="44"/>
      <c r="C221" s="26">
        <v>190.2119509779499</v>
      </c>
      <c r="D221" s="26">
        <v>190.2119509779499</v>
      </c>
      <c r="E221" s="26">
        <v>164.49644397619286</v>
      </c>
      <c r="F221" s="48">
        <v>164.49644397619286</v>
      </c>
      <c r="G221" s="44"/>
      <c r="H221" s="26">
        <v>391.4865170242735</v>
      </c>
      <c r="I221" s="26">
        <v>391.4865170242735</v>
      </c>
      <c r="J221" s="26">
        <v>488.52023156769815</v>
      </c>
      <c r="K221" s="48">
        <v>488.52023156769815</v>
      </c>
      <c r="L221" s="44"/>
      <c r="M221" s="26">
        <v>221.97987552731863</v>
      </c>
      <c r="N221" s="26">
        <v>221.97987552731863</v>
      </c>
      <c r="O221" s="26">
        <v>246.71526808507616</v>
      </c>
      <c r="P221" s="48">
        <v>246.71526808507616</v>
      </c>
    </row>
    <row r="222" spans="1:16">
      <c r="A222" s="43">
        <v>44835</v>
      </c>
      <c r="B222" s="44"/>
      <c r="C222" s="26">
        <v>210.12335143886813</v>
      </c>
      <c r="D222" s="26">
        <v>210.12335143886813</v>
      </c>
      <c r="E222" s="26">
        <v>171.25836354171904</v>
      </c>
      <c r="F222" s="48">
        <v>171.25836354171904</v>
      </c>
      <c r="G222" s="44"/>
      <c r="H222" s="26">
        <v>368.81510162342329</v>
      </c>
      <c r="I222" s="26">
        <v>368.81510162342329</v>
      </c>
      <c r="J222" s="26">
        <v>490.35588404857367</v>
      </c>
      <c r="K222" s="48">
        <v>490.35588404857367</v>
      </c>
      <c r="L222" s="44"/>
      <c r="M222" s="26">
        <v>221.67817314176318</v>
      </c>
      <c r="N222" s="26">
        <v>221.67817314176318</v>
      </c>
      <c r="O222" s="26">
        <v>249.84876306935269</v>
      </c>
      <c r="P222" s="48">
        <v>249.84876306935269</v>
      </c>
    </row>
    <row r="223" spans="1:16">
      <c r="A223" s="43">
        <v>44866</v>
      </c>
      <c r="B223" s="44"/>
      <c r="C223" s="26">
        <v>161.76413076619741</v>
      </c>
      <c r="D223" s="26">
        <v>161.76413076619741</v>
      </c>
      <c r="E223" s="26">
        <v>165.62455152120515</v>
      </c>
      <c r="F223" s="48">
        <v>165.62455152120515</v>
      </c>
      <c r="G223" s="44"/>
      <c r="H223" s="26">
        <v>319.20517188904023</v>
      </c>
      <c r="I223" s="26">
        <v>319.20517188904023</v>
      </c>
      <c r="J223" s="26">
        <v>486.50360004694409</v>
      </c>
      <c r="K223" s="48">
        <v>486.50360004694409</v>
      </c>
      <c r="L223" s="44"/>
      <c r="M223" s="26">
        <v>234.49343366528922</v>
      </c>
      <c r="N223" s="26">
        <v>234.49343366528922</v>
      </c>
      <c r="O223" s="26">
        <v>265.36040106844678</v>
      </c>
      <c r="P223" s="48">
        <v>265.36040106844678</v>
      </c>
    </row>
    <row r="224" spans="1:16">
      <c r="A224" s="43">
        <v>44896</v>
      </c>
      <c r="B224" s="44"/>
      <c r="C224" s="26">
        <v>167.62336890003957</v>
      </c>
      <c r="D224" s="26">
        <v>167.62336890003957</v>
      </c>
      <c r="E224" s="26">
        <v>154.96298175343949</v>
      </c>
      <c r="F224" s="48">
        <v>154.96298175343949</v>
      </c>
      <c r="G224" s="44"/>
      <c r="H224" s="26">
        <v>405.6834095067141</v>
      </c>
      <c r="I224" s="26">
        <v>405.6834095067141</v>
      </c>
      <c r="J224" s="26">
        <v>541.27477738898904</v>
      </c>
      <c r="K224" s="48">
        <v>541.27477738898904</v>
      </c>
      <c r="L224" s="44"/>
      <c r="M224" s="26">
        <v>237.49841690525719</v>
      </c>
      <c r="N224" s="26">
        <v>237.49841690525719</v>
      </c>
      <c r="O224" s="26">
        <v>265.86216415428015</v>
      </c>
      <c r="P224" s="48">
        <v>265.86216415428015</v>
      </c>
    </row>
    <row r="225" spans="1:16">
      <c r="A225" s="43">
        <v>44927</v>
      </c>
      <c r="B225" s="44"/>
      <c r="C225" s="26">
        <v>144.02515948223348</v>
      </c>
      <c r="D225" s="26">
        <v>144.02515948223348</v>
      </c>
      <c r="E225" s="26">
        <v>159.98948249047234</v>
      </c>
      <c r="F225" s="48">
        <v>159.98948249047234</v>
      </c>
      <c r="G225" s="44"/>
      <c r="H225" s="26">
        <v>268.40700391084096</v>
      </c>
      <c r="I225" s="26">
        <v>268.40700391084096</v>
      </c>
      <c r="J225" s="26">
        <v>433.83661322718194</v>
      </c>
      <c r="K225" s="48">
        <v>433.83661322718194</v>
      </c>
      <c r="L225" s="44"/>
      <c r="M225" s="26">
        <v>223.07312893983118</v>
      </c>
      <c r="N225" s="26">
        <v>223.07312893983118</v>
      </c>
      <c r="O225" s="26">
        <v>264.84269788255733</v>
      </c>
      <c r="P225" s="48">
        <v>264.84269788255733</v>
      </c>
    </row>
    <row r="226" spans="1:16">
      <c r="A226" s="43">
        <v>44958</v>
      </c>
      <c r="B226" s="44"/>
      <c r="C226" s="26">
        <v>174.87815094558837</v>
      </c>
      <c r="D226" s="26">
        <v>174.87815094558837</v>
      </c>
      <c r="E226" s="26">
        <v>165.12907414823522</v>
      </c>
      <c r="F226" s="48">
        <v>165.12907414823522</v>
      </c>
      <c r="G226" s="44"/>
      <c r="H226" s="26">
        <v>283.79722873979705</v>
      </c>
      <c r="I226" s="26">
        <v>283.79722873979705</v>
      </c>
      <c r="J226" s="26">
        <v>466.99511023590077</v>
      </c>
      <c r="K226" s="48">
        <v>466.99511023590077</v>
      </c>
      <c r="L226" s="44"/>
      <c r="M226" s="26">
        <v>222.03533031219195</v>
      </c>
      <c r="N226" s="26">
        <v>222.03533031219195</v>
      </c>
      <c r="O226" s="26">
        <v>262.05783442550893</v>
      </c>
      <c r="P226" s="48">
        <v>262.05783442550893</v>
      </c>
    </row>
    <row r="227" spans="1:16">
      <c r="A227" s="43">
        <v>44986</v>
      </c>
      <c r="B227" s="44"/>
      <c r="C227" s="26">
        <v>199.19447707941342</v>
      </c>
      <c r="D227" s="26">
        <v>199.19447707941342</v>
      </c>
      <c r="E227" s="26">
        <v>172.32714056766</v>
      </c>
      <c r="F227" s="48">
        <v>172.32714056766</v>
      </c>
      <c r="G227" s="44"/>
      <c r="H227" s="26">
        <v>343.72098614439358</v>
      </c>
      <c r="I227" s="26">
        <v>343.72098614439358</v>
      </c>
      <c r="J227" s="26">
        <v>491.6813374725682</v>
      </c>
      <c r="K227" s="48">
        <v>491.6813374725682</v>
      </c>
      <c r="L227" s="44"/>
      <c r="M227" s="26">
        <v>243.42029831155554</v>
      </c>
      <c r="N227" s="26">
        <v>243.42029831155554</v>
      </c>
      <c r="O227" s="26">
        <v>281.67506291441333</v>
      </c>
      <c r="P227" s="48">
        <v>281.67506291441333</v>
      </c>
    </row>
    <row r="228" spans="1:16">
      <c r="A228" s="43">
        <v>45017</v>
      </c>
      <c r="B228" s="44"/>
      <c r="C228" s="26">
        <v>176.48025522035988</v>
      </c>
      <c r="D228" s="26">
        <v>176.48025522035988</v>
      </c>
      <c r="E228" s="26">
        <v>165.28194309559146</v>
      </c>
      <c r="F228" s="48">
        <v>165.28194309559146</v>
      </c>
      <c r="G228" s="44"/>
      <c r="H228" s="26">
        <v>347.42737893131942</v>
      </c>
      <c r="I228" s="26">
        <v>347.42737893131942</v>
      </c>
      <c r="J228" s="26">
        <v>490.37241353759134</v>
      </c>
      <c r="K228" s="48">
        <v>490.37241353759134</v>
      </c>
      <c r="L228" s="44"/>
      <c r="M228" s="26">
        <v>221.7024439145371</v>
      </c>
      <c r="N228" s="26">
        <v>221.7024439145371</v>
      </c>
      <c r="O228" s="26">
        <v>252.78736092549192</v>
      </c>
      <c r="P228" s="48">
        <v>252.78736092549192</v>
      </c>
    </row>
    <row r="229" spans="1:16">
      <c r="A229" s="43">
        <v>45047</v>
      </c>
      <c r="B229" s="44"/>
      <c r="C229" s="26">
        <v>138.20120772982716</v>
      </c>
      <c r="D229" s="26">
        <v>138.20120772982716</v>
      </c>
      <c r="E229" s="26">
        <v>166.06345417264214</v>
      </c>
      <c r="F229" s="48">
        <v>166.06345417264214</v>
      </c>
      <c r="G229" s="44"/>
      <c r="H229" s="26">
        <v>308.7826163729523</v>
      </c>
      <c r="I229" s="26">
        <v>308.7826163729523</v>
      </c>
      <c r="J229" s="26">
        <v>483.2243112325437</v>
      </c>
      <c r="K229" s="48">
        <v>483.2243112325437</v>
      </c>
      <c r="L229" s="44"/>
      <c r="M229" s="26">
        <v>216.81556683989032</v>
      </c>
      <c r="N229" s="26">
        <v>216.81556683989032</v>
      </c>
      <c r="O229" s="26">
        <v>258.19856047779444</v>
      </c>
      <c r="P229" s="48">
        <v>258.19856047779444</v>
      </c>
    </row>
    <row r="230" spans="1:16">
      <c r="A230" s="43">
        <v>45078</v>
      </c>
      <c r="B230" s="29"/>
      <c r="C230" s="26">
        <v>191.90300467930936</v>
      </c>
      <c r="D230" s="26">
        <v>191.90300467930936</v>
      </c>
      <c r="E230" s="26">
        <v>166.3046641804911</v>
      </c>
      <c r="F230" s="48">
        <v>166.3046641804911</v>
      </c>
      <c r="G230" s="29"/>
      <c r="H230" s="26">
        <v>372.50181053182069</v>
      </c>
      <c r="I230" s="26">
        <v>372.50181053182069</v>
      </c>
      <c r="J230" s="26">
        <v>505.65551669633345</v>
      </c>
      <c r="K230" s="48">
        <v>505.65551669633345</v>
      </c>
      <c r="L230" s="29"/>
      <c r="M230" s="26">
        <v>204.94152030404274</v>
      </c>
      <c r="N230" s="26">
        <v>204.94152030404274</v>
      </c>
      <c r="O230" s="26">
        <v>236.08172868033304</v>
      </c>
      <c r="P230" s="48">
        <v>236.08172868033304</v>
      </c>
    </row>
    <row r="231" spans="1:16">
      <c r="A231" s="39">
        <v>45138</v>
      </c>
      <c r="C231" s="8">
        <v>181.19352239396201</v>
      </c>
      <c r="D231" s="8">
        <v>181.19352239396201</v>
      </c>
      <c r="E231" s="8">
        <v>177.85834925268779</v>
      </c>
      <c r="F231" s="49">
        <v>177.85834925268779</v>
      </c>
      <c r="H231" s="8">
        <v>361.9755919200914</v>
      </c>
      <c r="I231" s="8">
        <v>361.9755919200914</v>
      </c>
      <c r="J231" s="8">
        <v>508.03967400067501</v>
      </c>
      <c r="K231" s="49">
        <v>508.03967400067501</v>
      </c>
      <c r="M231" s="56">
        <v>213.8849882878736</v>
      </c>
      <c r="N231" s="56">
        <v>213.8849882878736</v>
      </c>
      <c r="O231" s="26">
        <v>249.67409379913693</v>
      </c>
      <c r="P231" s="48">
        <v>249.67409379913693</v>
      </c>
    </row>
    <row r="232" spans="1:16">
      <c r="A232" s="39">
        <v>45169</v>
      </c>
      <c r="C232" s="8">
        <v>152.1201207819588</v>
      </c>
      <c r="D232" s="8">
        <v>152.1201207819588</v>
      </c>
      <c r="E232" s="8">
        <v>174.071250520116</v>
      </c>
      <c r="F232" s="49">
        <v>174.071250520116</v>
      </c>
      <c r="H232" s="8">
        <v>316.32424778615757</v>
      </c>
      <c r="I232" s="8">
        <v>316.32424778615757</v>
      </c>
      <c r="J232" s="8">
        <v>515.45588202970362</v>
      </c>
      <c r="K232" s="49">
        <v>515.45588202970362</v>
      </c>
      <c r="M232" s="56">
        <v>211.25281568730483</v>
      </c>
      <c r="N232" s="56">
        <v>211.25281568730483</v>
      </c>
      <c r="O232" s="26">
        <v>250.31126456077186</v>
      </c>
      <c r="P232" s="48">
        <v>250.31126456077186</v>
      </c>
    </row>
    <row r="233" spans="1:16">
      <c r="A233" s="39">
        <v>45199</v>
      </c>
      <c r="C233" s="8">
        <v>190.21329692281876</v>
      </c>
      <c r="D233" s="8">
        <v>190.21329692281876</v>
      </c>
      <c r="E233" s="8">
        <v>168.63827611562073</v>
      </c>
      <c r="F233" s="49">
        <v>168.63827611562073</v>
      </c>
      <c r="H233" s="8">
        <v>391.49877277784964</v>
      </c>
      <c r="I233" s="8">
        <v>391.49877277784964</v>
      </c>
      <c r="J233" s="8">
        <v>496.59782789491163</v>
      </c>
      <c r="K233" s="49">
        <v>496.59782789491163</v>
      </c>
      <c r="M233" s="56">
        <v>221.97974317298153</v>
      </c>
      <c r="N233" s="56">
        <v>221.97974317298153</v>
      </c>
      <c r="O233" s="26">
        <v>248.77330479672946</v>
      </c>
      <c r="P233" s="48">
        <v>248.77330479672946</v>
      </c>
    </row>
    <row r="234" spans="1:16">
      <c r="A234" s="39">
        <v>45230</v>
      </c>
      <c r="C234" s="8">
        <v>210.12425223417065</v>
      </c>
      <c r="D234" s="8">
        <v>210.12425223417065</v>
      </c>
      <c r="E234" s="8">
        <v>175.17120784700097</v>
      </c>
      <c r="F234" s="49">
        <v>175.17120784700097</v>
      </c>
      <c r="H234" s="8">
        <v>368.67322940252069</v>
      </c>
      <c r="I234" s="8">
        <v>368.67322940252069</v>
      </c>
      <c r="J234" s="8">
        <v>498.16713408028085</v>
      </c>
      <c r="K234" s="49">
        <v>498.16713408028085</v>
      </c>
      <c r="M234" s="56">
        <v>221.6780591217981</v>
      </c>
      <c r="N234" s="56">
        <v>221.6780591217981</v>
      </c>
      <c r="O234" s="26">
        <v>251.86524174845917</v>
      </c>
      <c r="P234" s="48">
        <v>251.86524174845917</v>
      </c>
    </row>
    <row r="235" spans="1:16">
      <c r="A235" s="39">
        <v>45260</v>
      </c>
      <c r="C235" s="8">
        <v>161.76224867455412</v>
      </c>
      <c r="D235" s="8">
        <v>161.76224867455412</v>
      </c>
      <c r="E235" s="8">
        <v>168.61826016732022</v>
      </c>
      <c r="F235" s="49">
        <v>168.61826016732022</v>
      </c>
      <c r="H235" s="8">
        <v>319.92014204130942</v>
      </c>
      <c r="I235" s="8">
        <v>319.92014204130942</v>
      </c>
      <c r="J235" s="8">
        <v>495.97934907608743</v>
      </c>
      <c r="K235" s="49">
        <v>495.97934907608743</v>
      </c>
      <c r="M235" s="56">
        <v>234.49333583735739</v>
      </c>
      <c r="N235" s="56">
        <v>234.49333583735739</v>
      </c>
      <c r="O235" s="26">
        <v>267.35239201585284</v>
      </c>
      <c r="P235" s="48">
        <v>267.35239201585284</v>
      </c>
    </row>
    <row r="236" spans="1:16">
      <c r="A236" s="39">
        <v>45291</v>
      </c>
      <c r="C236" s="8">
        <v>167.62476813646234</v>
      </c>
      <c r="D236" s="8">
        <v>167.62476813646234</v>
      </c>
      <c r="E236" s="8">
        <v>156.61480986023849</v>
      </c>
      <c r="F236" s="49">
        <v>156.61480986023849</v>
      </c>
      <c r="H236" s="8">
        <v>406.87700718718338</v>
      </c>
      <c r="I236" s="8">
        <v>406.87700718718338</v>
      </c>
      <c r="J236" s="8">
        <v>551.14169429303217</v>
      </c>
      <c r="K236" s="49">
        <v>551.14169429303217</v>
      </c>
      <c r="M236" s="56">
        <v>237.49833141561297</v>
      </c>
      <c r="N236" s="56">
        <v>237.49833141561297</v>
      </c>
      <c r="O236" s="26">
        <v>267.83761033523717</v>
      </c>
      <c r="P236" s="48">
        <v>267.83761033523717</v>
      </c>
    </row>
    <row r="237" spans="1:16">
      <c r="A237" s="39">
        <v>45322</v>
      </c>
      <c r="C237" s="8">
        <v>144.02528764738938</v>
      </c>
      <c r="D237" s="8">
        <v>144.02528764738938</v>
      </c>
      <c r="E237" s="8">
        <v>160.87221575843512</v>
      </c>
      <c r="F237" s="49">
        <v>160.87221575843512</v>
      </c>
      <c r="H237" s="8">
        <v>270.30935955830034</v>
      </c>
      <c r="I237" s="8">
        <v>270.30935955830034</v>
      </c>
      <c r="J237" s="8">
        <v>443.13505127950407</v>
      </c>
      <c r="K237" s="49">
        <v>443.13505127950407</v>
      </c>
      <c r="M237" s="56">
        <v>223.07305542906951</v>
      </c>
      <c r="N237" s="56">
        <v>223.07305542906951</v>
      </c>
      <c r="O237" s="26">
        <v>266.80458376603343</v>
      </c>
      <c r="P237" s="48">
        <v>266.80458376603343</v>
      </c>
    </row>
    <row r="238" spans="1:16">
      <c r="A238" s="39">
        <v>45351</v>
      </c>
      <c r="C238" s="8">
        <v>174.87689824065077</v>
      </c>
      <c r="D238" s="8">
        <v>174.87689824065077</v>
      </c>
      <c r="E238" s="8">
        <v>164.89224782272666</v>
      </c>
      <c r="F238" s="49">
        <v>164.89224782272666</v>
      </c>
      <c r="H238" s="8">
        <v>287.6761759657669</v>
      </c>
      <c r="I238" s="8">
        <v>287.6761759657669</v>
      </c>
      <c r="J238" s="8">
        <v>478.64524350118609</v>
      </c>
      <c r="K238" s="49">
        <v>478.64524350118609</v>
      </c>
      <c r="M238" s="56">
        <v>222.85894871769975</v>
      </c>
      <c r="N238" s="56">
        <v>222.85894871769975</v>
      </c>
      <c r="O238" s="26">
        <v>264.89542842234977</v>
      </c>
      <c r="P238" s="48">
        <v>264.89542842234977</v>
      </c>
    </row>
    <row r="239" spans="1:16">
      <c r="A239" s="39">
        <v>45382</v>
      </c>
      <c r="C239" s="8">
        <v>199.19571278001959</v>
      </c>
      <c r="D239" s="8">
        <v>199.19571278001959</v>
      </c>
      <c r="E239" s="8">
        <v>171.84945902762584</v>
      </c>
      <c r="F239" s="49">
        <v>171.84945902762584</v>
      </c>
      <c r="H239" s="8">
        <v>347.48889808065348</v>
      </c>
      <c r="I239" s="8">
        <v>347.48889808065348</v>
      </c>
      <c r="J239" s="8">
        <v>503.35214884055921</v>
      </c>
      <c r="K239" s="49">
        <v>503.35214884055921</v>
      </c>
      <c r="M239" s="56">
        <v>244.2295929369968</v>
      </c>
      <c r="N239" s="56">
        <v>244.2295929369968</v>
      </c>
      <c r="O239" s="26">
        <v>284.4808001303166</v>
      </c>
      <c r="P239" s="48">
        <v>284.4808001303166</v>
      </c>
    </row>
    <row r="240" spans="1:16">
      <c r="A240" s="39">
        <v>45412</v>
      </c>
      <c r="C240" s="8">
        <v>176.47993956097926</v>
      </c>
      <c r="D240" s="8">
        <v>176.47993956097926</v>
      </c>
      <c r="E240" s="8">
        <v>164.31068445799366</v>
      </c>
      <c r="F240" s="49">
        <v>164.31068445799366</v>
      </c>
      <c r="H240" s="8">
        <v>351.27160292423861</v>
      </c>
      <c r="I240" s="8">
        <v>351.27160292423861</v>
      </c>
      <c r="J240" s="8">
        <v>501.30845944892178</v>
      </c>
      <c r="K240" s="49">
        <v>501.30845944892178</v>
      </c>
      <c r="M240" s="56">
        <v>222.48764229090636</v>
      </c>
      <c r="N240" s="56">
        <v>222.48764229090636</v>
      </c>
      <c r="O240" s="26">
        <v>254.75836044015577</v>
      </c>
      <c r="P240" s="48">
        <v>254.75836044015577</v>
      </c>
    </row>
    <row r="241" spans="1:16">
      <c r="A241" s="39">
        <v>45443</v>
      </c>
      <c r="C241" s="8">
        <v>138.2004860700508</v>
      </c>
      <c r="D241" s="8">
        <v>138.2004860700508</v>
      </c>
      <c r="E241" s="8">
        <v>161.83471796044537</v>
      </c>
      <c r="F241" s="49">
        <v>161.83471796044537</v>
      </c>
      <c r="H241" s="8">
        <v>312.62942863995289</v>
      </c>
      <c r="I241" s="8">
        <v>312.62942863995289</v>
      </c>
      <c r="J241" s="8">
        <v>493.04275446966847</v>
      </c>
      <c r="K241" s="49">
        <v>493.04275446966847</v>
      </c>
      <c r="M241" s="56">
        <v>217.56988749684072</v>
      </c>
      <c r="N241" s="56">
        <v>217.56988749684072</v>
      </c>
      <c r="O241" s="26">
        <v>260.96813229464931</v>
      </c>
      <c r="P241" s="48">
        <v>260.96813229464931</v>
      </c>
    </row>
    <row r="242" spans="1:16" s="9" customFormat="1">
      <c r="A242" s="39">
        <v>45473</v>
      </c>
      <c r="B242" s="7"/>
      <c r="C242" s="8">
        <v>191.90397958095224</v>
      </c>
      <c r="D242" s="8">
        <v>191.90397958095224</v>
      </c>
      <c r="E242" s="8">
        <v>161.09895773876977</v>
      </c>
      <c r="F242" s="49">
        <v>161.09895773876977</v>
      </c>
      <c r="H242" s="8">
        <v>376.00536718572795</v>
      </c>
      <c r="I242" s="8">
        <v>376.00536718572795</v>
      </c>
      <c r="J242" s="8">
        <v>514.68537967652333</v>
      </c>
      <c r="K242" s="49">
        <v>514.68537967652333</v>
      </c>
      <c r="M242" s="56">
        <v>206.17174191209841</v>
      </c>
      <c r="N242" s="56">
        <v>206.17174191209841</v>
      </c>
      <c r="O242" s="26">
        <v>238.64066587569616</v>
      </c>
      <c r="P242" s="48">
        <v>238.64066587569616</v>
      </c>
    </row>
    <row r="243" spans="1:16">
      <c r="A243" s="39">
        <v>45504</v>
      </c>
      <c r="C243" s="129">
        <v>181.19300907437358</v>
      </c>
      <c r="D243" s="129">
        <v>181.19300907437358</v>
      </c>
      <c r="E243" s="8">
        <v>173.27904886095939</v>
      </c>
      <c r="F243" s="49">
        <v>173.27904886095939</v>
      </c>
      <c r="H243" s="8">
        <v>365.20465039678345</v>
      </c>
      <c r="I243" s="8">
        <v>365.20465039678345</v>
      </c>
      <c r="J243" s="8">
        <v>516.04140249451507</v>
      </c>
      <c r="K243" s="49">
        <v>516.04140249451507</v>
      </c>
      <c r="M243" s="56">
        <v>214.33049829872147</v>
      </c>
      <c r="N243" s="56">
        <v>214.33049829872147</v>
      </c>
      <c r="O243" s="26">
        <v>252.08448180490896</v>
      </c>
      <c r="P243" s="48">
        <v>252.08448180490896</v>
      </c>
    </row>
    <row r="244" spans="1:16">
      <c r="A244" s="39">
        <v>45535</v>
      </c>
      <c r="C244" s="129">
        <v>152.11979992766817</v>
      </c>
      <c r="D244" s="129">
        <v>152.11979992766817</v>
      </c>
      <c r="E244" s="8">
        <v>168.67917825995076</v>
      </c>
      <c r="F244" s="49">
        <v>168.67917825995076</v>
      </c>
      <c r="H244" s="8">
        <v>318.49987836833782</v>
      </c>
      <c r="I244" s="8">
        <v>318.49987836833782</v>
      </c>
      <c r="J244" s="8">
        <v>522.43862440201451</v>
      </c>
      <c r="K244" s="49">
        <v>522.43862440201451</v>
      </c>
      <c r="M244" s="56">
        <v>211.25278916784418</v>
      </c>
      <c r="N244" s="56">
        <v>211.25278916784418</v>
      </c>
      <c r="O244" s="26">
        <v>252.35585283142248</v>
      </c>
      <c r="P244" s="48">
        <v>252.35585283142248</v>
      </c>
    </row>
    <row r="245" spans="1:16">
      <c r="A245" s="39">
        <v>45565</v>
      </c>
      <c r="C245" s="129">
        <v>190.21399344184977</v>
      </c>
      <c r="D245" s="129">
        <v>190.21399344184977</v>
      </c>
      <c r="E245" s="8">
        <v>164.11575632637317</v>
      </c>
      <c r="F245" s="49">
        <v>164.11575632637317</v>
      </c>
      <c r="H245" s="8">
        <v>393.58521020467066</v>
      </c>
      <c r="I245" s="8">
        <v>393.58521020467066</v>
      </c>
      <c r="J245" s="8">
        <v>503.43989452561868</v>
      </c>
      <c r="K245" s="49">
        <v>503.43989452561868</v>
      </c>
      <c r="M245" s="56">
        <v>221.97972030564324</v>
      </c>
      <c r="N245" s="56">
        <v>221.97972030564324</v>
      </c>
      <c r="O245" s="26">
        <v>250.78231020750724</v>
      </c>
      <c r="P245" s="48">
        <v>250.78231020750724</v>
      </c>
    </row>
    <row r="246" spans="1:16">
      <c r="A246" s="39">
        <v>45596</v>
      </c>
      <c r="C246" s="129">
        <v>210.12370464613139</v>
      </c>
      <c r="D246" s="129">
        <v>210.12370464613139</v>
      </c>
      <c r="E246" s="8">
        <v>171.08258320880418</v>
      </c>
      <c r="F246" s="49">
        <v>171.08258320880418</v>
      </c>
      <c r="H246" s="8">
        <v>369.73049826223189</v>
      </c>
      <c r="I246" s="8">
        <v>369.73049826223189</v>
      </c>
      <c r="J246" s="8">
        <v>504.2501295816337</v>
      </c>
      <c r="K246" s="49">
        <v>504.2501295816337</v>
      </c>
      <c r="M246" s="56">
        <v>221.67803942207618</v>
      </c>
      <c r="N246" s="56">
        <v>221.67803942207618</v>
      </c>
      <c r="O246" s="26">
        <v>253.81820864879677</v>
      </c>
      <c r="P246" s="48">
        <v>253.81820864879677</v>
      </c>
    </row>
    <row r="247" spans="1:16">
      <c r="A247" s="39">
        <v>45626</v>
      </c>
      <c r="C247" s="129">
        <v>161.76219889662684</v>
      </c>
      <c r="D247" s="129">
        <v>161.76219889662684</v>
      </c>
      <c r="E247" s="8">
        <v>165.05953514771272</v>
      </c>
      <c r="F247" s="49">
        <v>165.05953514771272</v>
      </c>
      <c r="H247" s="8">
        <v>320.2126261504402</v>
      </c>
      <c r="I247" s="8">
        <v>320.2126261504402</v>
      </c>
      <c r="J247" s="8">
        <v>499.72818375899624</v>
      </c>
      <c r="K247" s="49">
        <v>499.72818375899624</v>
      </c>
      <c r="M247" s="56">
        <v>234.493318935269</v>
      </c>
      <c r="N247" s="56">
        <v>234.493318935269</v>
      </c>
      <c r="O247" s="26">
        <v>269.26376788612373</v>
      </c>
      <c r="P247" s="48">
        <v>269.26376788612373</v>
      </c>
    </row>
    <row r="248" spans="1:16">
      <c r="A248" s="39">
        <v>45657</v>
      </c>
      <c r="C248" s="129">
        <v>167.62521425196735</v>
      </c>
      <c r="D248" s="129">
        <v>167.62521425196735</v>
      </c>
      <c r="E248" s="8">
        <v>154.28358012350887</v>
      </c>
      <c r="F248" s="49">
        <v>154.28358012350887</v>
      </c>
      <c r="H248" s="8">
        <v>406.48490728585784</v>
      </c>
      <c r="I248" s="8">
        <v>406.48490728585784</v>
      </c>
      <c r="J248" s="8">
        <v>553.93219942478856</v>
      </c>
      <c r="K248" s="49">
        <v>553.93219942478856</v>
      </c>
      <c r="M248" s="56">
        <v>237.49831664525698</v>
      </c>
      <c r="N248" s="56">
        <v>237.49831664525698</v>
      </c>
      <c r="O248" s="26">
        <v>269.72028233639088</v>
      </c>
      <c r="P248" s="48">
        <v>269.72028233639088</v>
      </c>
    </row>
    <row r="249" spans="1:16">
      <c r="A249" s="39">
        <v>45688</v>
      </c>
      <c r="C249" s="129">
        <v>144.02480035385983</v>
      </c>
      <c r="D249" s="129">
        <v>144.02480035385983</v>
      </c>
      <c r="E249" s="8">
        <v>160.81827837897569</v>
      </c>
      <c r="F249" s="49">
        <v>160.81827837897569</v>
      </c>
      <c r="H249" s="8">
        <v>269.02609128206626</v>
      </c>
      <c r="I249" s="8">
        <v>269.02609128206626</v>
      </c>
      <c r="J249" s="8">
        <v>445.77134484355099</v>
      </c>
      <c r="K249" s="49">
        <v>445.77134484355099</v>
      </c>
      <c r="M249" s="56">
        <v>223.07304272831081</v>
      </c>
      <c r="N249" s="56">
        <v>223.07304272831081</v>
      </c>
      <c r="O249" s="26">
        <v>268.65903034436923</v>
      </c>
      <c r="P249" s="48">
        <v>268.65903034436923</v>
      </c>
    </row>
    <row r="250" spans="1:16">
      <c r="A250" s="39">
        <v>45716</v>
      </c>
      <c r="C250" s="129">
        <v>174.8770078270671</v>
      </c>
      <c r="D250" s="129">
        <v>174.8770078270671</v>
      </c>
      <c r="E250" s="8">
        <v>165.61580339256167</v>
      </c>
      <c r="F250" s="49">
        <v>165.61580339256167</v>
      </c>
      <c r="H250" s="8">
        <v>283.51882189081266</v>
      </c>
      <c r="I250" s="8">
        <v>283.51882189081266</v>
      </c>
      <c r="J250" s="8">
        <v>478.21679711292819</v>
      </c>
      <c r="K250" s="49">
        <v>478.21679711292819</v>
      </c>
      <c r="M250" s="56">
        <v>221.21157353907853</v>
      </c>
      <c r="N250" s="56">
        <v>221.21157353907853</v>
      </c>
      <c r="O250" s="26">
        <v>264.95325237509365</v>
      </c>
      <c r="P250" s="48">
        <v>264.95325237509365</v>
      </c>
    </row>
    <row r="251" spans="1:16">
      <c r="A251" s="39">
        <v>45747</v>
      </c>
      <c r="C251" s="129">
        <v>199.19595825418463</v>
      </c>
      <c r="D251" s="129">
        <v>199.19595825418463</v>
      </c>
      <c r="E251" s="8">
        <v>172.91611256797819</v>
      </c>
      <c r="F251" s="49">
        <v>172.91611256797819</v>
      </c>
      <c r="H251" s="8">
        <v>343.67054307370802</v>
      </c>
      <c r="I251" s="8">
        <v>343.67054307370802</v>
      </c>
      <c r="J251" s="8">
        <v>503.58642345055887</v>
      </c>
      <c r="K251" s="49">
        <v>503.58642345055887</v>
      </c>
      <c r="M251" s="56">
        <v>242.61088226486899</v>
      </c>
      <c r="N251" s="56">
        <v>242.61088226486899</v>
      </c>
      <c r="O251" s="26">
        <v>284.54721997806644</v>
      </c>
      <c r="P251" s="48">
        <v>284.54721997806644</v>
      </c>
    </row>
    <row r="252" spans="1:16">
      <c r="A252" s="39">
        <v>45777</v>
      </c>
      <c r="C252" s="129">
        <v>176.47955542053472</v>
      </c>
      <c r="D252" s="129">
        <v>176.47955542053472</v>
      </c>
      <c r="E252" s="8">
        <v>165.62376289477615</v>
      </c>
      <c r="F252" s="49">
        <v>165.62376289477615</v>
      </c>
      <c r="H252" s="8">
        <v>348.37721455533932</v>
      </c>
      <c r="I252" s="8">
        <v>348.37721455533932</v>
      </c>
      <c r="J252" s="8">
        <v>501.71495470955756</v>
      </c>
      <c r="K252" s="49">
        <v>501.71495470955756</v>
      </c>
      <c r="M252" s="56">
        <v>220.91713831063538</v>
      </c>
      <c r="N252" s="56">
        <v>220.91713831063538</v>
      </c>
      <c r="O252" s="26">
        <v>256.40592609716668</v>
      </c>
      <c r="P252" s="48">
        <v>256.40592609716668</v>
      </c>
    </row>
    <row r="253" spans="1:16">
      <c r="A253" s="39">
        <v>45808</v>
      </c>
      <c r="C253" s="129">
        <v>138.20066956004743</v>
      </c>
      <c r="D253" s="129">
        <v>138.20066956004743</v>
      </c>
      <c r="E253" s="8">
        <v>164.83593380617509</v>
      </c>
      <c r="F253" s="49">
        <v>164.83593380617509</v>
      </c>
      <c r="H253" s="8">
        <v>310.35348776008675</v>
      </c>
      <c r="I253" s="8">
        <v>310.35348776008675</v>
      </c>
      <c r="J253" s="8">
        <v>494.31231214109977</v>
      </c>
      <c r="K253" s="49">
        <v>494.31231214109977</v>
      </c>
      <c r="M253" s="56">
        <v>216.06115183837068</v>
      </c>
      <c r="N253" s="56">
        <v>216.06115183837068</v>
      </c>
      <c r="O253" s="26">
        <v>260.89341737378686</v>
      </c>
      <c r="P253" s="48">
        <v>260.89341737378686</v>
      </c>
    </row>
    <row r="254" spans="1:16">
      <c r="A254" s="39">
        <v>45838</v>
      </c>
      <c r="B254" s="7"/>
      <c r="C254" s="132">
        <v>191.90407939281172</v>
      </c>
      <c r="D254" s="132">
        <v>191.90407939281172</v>
      </c>
      <c r="E254" s="8">
        <v>164.61816768991136</v>
      </c>
      <c r="F254" s="49">
        <v>164.61816768991136</v>
      </c>
      <c r="G254" s="9"/>
      <c r="H254" s="8">
        <v>373.76979259680451</v>
      </c>
      <c r="I254" s="8">
        <v>373.76979259680451</v>
      </c>
      <c r="J254" s="8">
        <v>516.42316507411306</v>
      </c>
      <c r="K254" s="49">
        <v>516.42316507411306</v>
      </c>
      <c r="L254" s="9"/>
      <c r="M254" s="56">
        <v>204.6630074291285</v>
      </c>
      <c r="N254" s="56">
        <v>204.6630074291285</v>
      </c>
      <c r="O254" s="26">
        <v>238.81040275191879</v>
      </c>
      <c r="P254" s="48">
        <v>238.81040275191879</v>
      </c>
    </row>
    <row r="255" spans="1:16">
      <c r="A255" s="39">
        <v>45869</v>
      </c>
      <c r="E255" s="131">
        <v>177.03577986761348</v>
      </c>
      <c r="F255" s="49">
        <v>177.03577986761348</v>
      </c>
      <c r="J255" s="131">
        <v>519.07903045012677</v>
      </c>
      <c r="K255" s="49">
        <v>519.07903045012677</v>
      </c>
      <c r="O255" s="131">
        <v>252.40400974435255</v>
      </c>
      <c r="P255" s="49">
        <v>252.40400974435255</v>
      </c>
    </row>
    <row r="256" spans="1:16">
      <c r="A256" s="39">
        <v>45900</v>
      </c>
      <c r="E256" s="131">
        <v>172.74602263986228</v>
      </c>
      <c r="F256" s="49">
        <v>172.74602263986228</v>
      </c>
      <c r="J256" s="131">
        <v>526.20470929911153</v>
      </c>
      <c r="K256" s="49">
        <v>526.20470929911153</v>
      </c>
      <c r="O256" s="131">
        <v>253.26349674435943</v>
      </c>
      <c r="P256" s="49">
        <v>253.26349674435943</v>
      </c>
    </row>
    <row r="257" spans="1:16">
      <c r="A257" s="39">
        <v>45930</v>
      </c>
      <c r="E257" s="131">
        <v>167.16370011789149</v>
      </c>
      <c r="F257" s="49">
        <v>167.16370011789149</v>
      </c>
      <c r="J257" s="131">
        <v>507.03253265933284</v>
      </c>
      <c r="K257" s="49">
        <v>507.03253265933284</v>
      </c>
      <c r="O257" s="131">
        <v>251.59563770367902</v>
      </c>
      <c r="P257" s="49">
        <v>251.59563770367902</v>
      </c>
    </row>
    <row r="258" spans="1:16">
      <c r="A258" s="39">
        <v>45961</v>
      </c>
      <c r="E258" s="131">
        <v>174.4726729389765</v>
      </c>
      <c r="F258" s="49">
        <v>174.4726729389765</v>
      </c>
      <c r="J258" s="131">
        <v>507.68715356579952</v>
      </c>
      <c r="K258" s="49">
        <v>507.68715356579952</v>
      </c>
      <c r="O258" s="131">
        <v>254.559192357623</v>
      </c>
      <c r="P258" s="49">
        <v>254.559192357623</v>
      </c>
    </row>
    <row r="259" spans="1:16">
      <c r="A259" s="39">
        <v>45991</v>
      </c>
      <c r="E259" s="131">
        <v>168.86953997403381</v>
      </c>
      <c r="F259" s="49">
        <v>168.86953997403381</v>
      </c>
      <c r="J259" s="131">
        <v>504.26266190672004</v>
      </c>
      <c r="K259" s="49">
        <v>504.26266190672004</v>
      </c>
      <c r="O259" s="131">
        <v>269.93811276509246</v>
      </c>
      <c r="P259" s="49">
        <v>269.93811276509246</v>
      </c>
    </row>
    <row r="260" spans="1:16">
      <c r="A260" s="39">
        <v>46022</v>
      </c>
      <c r="E260" s="131">
        <v>157.23362162631034</v>
      </c>
      <c r="F260" s="49">
        <v>157.23362162631034</v>
      </c>
      <c r="J260" s="131">
        <v>558.71433039709291</v>
      </c>
      <c r="K260" s="49">
        <v>558.71433039709291</v>
      </c>
      <c r="O260" s="131">
        <v>270.31920726931929</v>
      </c>
      <c r="P260" s="49">
        <v>270.31920726931929</v>
      </c>
    </row>
    <row r="261" spans="1:16">
      <c r="A261" s="39">
        <v>46053</v>
      </c>
      <c r="E261" s="131">
        <v>160.68447785931937</v>
      </c>
      <c r="F261" s="49">
        <v>160.68447785931937</v>
      </c>
      <c r="J261" s="131">
        <v>450.92511944070066</v>
      </c>
      <c r="K261" s="49">
        <v>450.92511944070066</v>
      </c>
      <c r="O261" s="131">
        <v>269.1529333549048</v>
      </c>
      <c r="P261" s="49">
        <v>269.1529333549048</v>
      </c>
    </row>
    <row r="262" spans="1:16">
      <c r="A262" s="39">
        <v>46081</v>
      </c>
      <c r="E262" s="131">
        <v>163.73605075079973</v>
      </c>
      <c r="F262" s="49">
        <v>163.73605075079973</v>
      </c>
      <c r="J262" s="131">
        <v>485.01726260803503</v>
      </c>
      <c r="K262" s="49">
        <v>485.01726260803503</v>
      </c>
      <c r="O262" s="131">
        <v>266.24998977894609</v>
      </c>
      <c r="P262" s="49">
        <v>266.24998977894609</v>
      </c>
    </row>
    <row r="263" spans="1:16">
      <c r="A263" s="39">
        <v>46112</v>
      </c>
      <c r="E263" s="131">
        <v>173.23615772509302</v>
      </c>
      <c r="F263" s="49">
        <v>173.23615772509302</v>
      </c>
      <c r="J263" s="131">
        <v>509.66227562235775</v>
      </c>
      <c r="K263" s="49">
        <v>509.66227562235775</v>
      </c>
      <c r="O263" s="131">
        <v>285.78016983531847</v>
      </c>
      <c r="P263" s="49">
        <v>285.78016983531847</v>
      </c>
    </row>
    <row r="264" spans="1:16">
      <c r="A264" s="39">
        <v>46142</v>
      </c>
      <c r="E264" s="131">
        <v>166.03302869712982</v>
      </c>
      <c r="F264" s="49">
        <v>166.03302869712982</v>
      </c>
      <c r="J264" s="131">
        <v>508.31013397139895</v>
      </c>
      <c r="K264" s="49">
        <v>508.31013397139895</v>
      </c>
      <c r="O264" s="131">
        <v>256.84708822403206</v>
      </c>
      <c r="P264" s="49">
        <v>256.84708822403206</v>
      </c>
    </row>
    <row r="265" spans="1:16">
      <c r="A265" s="39">
        <v>46173</v>
      </c>
      <c r="E265" s="131">
        <v>165.52628685196893</v>
      </c>
      <c r="F265" s="49">
        <v>165.52628685196893</v>
      </c>
      <c r="J265" s="131">
        <v>501.3257501365926</v>
      </c>
      <c r="K265" s="49">
        <v>501.3257501365926</v>
      </c>
      <c r="O265" s="131">
        <v>262.2638790302471</v>
      </c>
      <c r="P265" s="49">
        <v>262.2638790302471</v>
      </c>
    </row>
    <row r="266" spans="1:16" ht="15" thickBot="1">
      <c r="A266" s="40">
        <v>46203</v>
      </c>
      <c r="B266" s="118"/>
      <c r="C266" s="45"/>
      <c r="D266" s="45"/>
      <c r="E266" s="63">
        <v>165.68420726209243</v>
      </c>
      <c r="F266" s="50">
        <v>165.68420726209243</v>
      </c>
      <c r="G266" s="46"/>
      <c r="H266" s="46"/>
      <c r="I266" s="46"/>
      <c r="J266" s="63">
        <v>523.22032090261496</v>
      </c>
      <c r="K266" s="50">
        <v>523.22032090261496</v>
      </c>
      <c r="L266" s="46"/>
      <c r="M266" s="46"/>
      <c r="N266" s="46"/>
      <c r="O266" s="63">
        <v>238.07482665477656</v>
      </c>
      <c r="P266" s="50">
        <v>238.07482665477656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230"/>
  <sheetViews>
    <sheetView workbookViewId="0">
      <selection activeCell="D6" sqref="D6"/>
    </sheetView>
  </sheetViews>
  <sheetFormatPr defaultRowHeight="14.25"/>
  <cols>
    <col min="1" max="1" width="9" style="12"/>
    <col min="2" max="2" width="11.375" style="3" customWidth="1"/>
    <col min="3" max="3" width="11.625" style="3" customWidth="1"/>
    <col min="4" max="4" width="11.625" customWidth="1"/>
    <col min="5" max="5" width="18.625" customWidth="1"/>
    <col min="6" max="7" width="11.625" customWidth="1"/>
    <col min="8" max="8" width="20.625" customWidth="1"/>
    <col min="9" max="10" width="11.625" customWidth="1"/>
    <col min="11" max="11" width="17.625" customWidth="1"/>
    <col min="12" max="13" width="11.625" customWidth="1"/>
    <col min="14" max="14" width="10.625" customWidth="1"/>
    <col min="15" max="16" width="11.625" customWidth="1"/>
  </cols>
  <sheetData>
    <row r="1" spans="1:16" s="67" customFormat="1" ht="28.5">
      <c r="A1" s="57" t="s">
        <v>0</v>
      </c>
      <c r="B1" s="64" t="s">
        <v>13</v>
      </c>
      <c r="C1" s="66" t="s">
        <v>54</v>
      </c>
      <c r="D1" s="66" t="s">
        <v>70</v>
      </c>
      <c r="E1" s="64" t="s">
        <v>65</v>
      </c>
      <c r="F1" s="66" t="s">
        <v>54</v>
      </c>
      <c r="G1" s="66" t="s">
        <v>70</v>
      </c>
      <c r="H1" s="64" t="s">
        <v>15</v>
      </c>
      <c r="I1" s="66" t="s">
        <v>54</v>
      </c>
      <c r="J1" s="66" t="s">
        <v>70</v>
      </c>
      <c r="K1" s="64" t="s">
        <v>16</v>
      </c>
      <c r="L1" s="66" t="s">
        <v>54</v>
      </c>
      <c r="M1" s="66" t="s">
        <v>70</v>
      </c>
      <c r="N1" s="64" t="s">
        <v>17</v>
      </c>
      <c r="O1" s="66" t="s">
        <v>54</v>
      </c>
      <c r="P1" s="66" t="s">
        <v>70</v>
      </c>
    </row>
    <row r="2" spans="1:16">
      <c r="A2" s="42">
        <v>39234</v>
      </c>
      <c r="B2" s="23"/>
      <c r="C2" s="23"/>
      <c r="D2" s="30"/>
      <c r="E2" s="22"/>
      <c r="F2" s="22"/>
      <c r="G2" s="30"/>
      <c r="H2" s="22"/>
      <c r="I2" s="22"/>
      <c r="J2" s="30"/>
      <c r="K2" s="22"/>
      <c r="L2" s="22"/>
      <c r="M2" s="30"/>
      <c r="N2" s="22"/>
      <c r="O2" s="22"/>
      <c r="P2" s="30"/>
    </row>
    <row r="3" spans="1:16">
      <c r="A3" s="42">
        <v>39264</v>
      </c>
      <c r="B3" s="37">
        <v>413.11481218993623</v>
      </c>
      <c r="C3" s="37"/>
      <c r="D3" s="47"/>
      <c r="E3" s="27">
        <v>272.48532184217612</v>
      </c>
      <c r="F3" s="27"/>
      <c r="G3" s="47"/>
      <c r="H3" s="44"/>
      <c r="I3" s="44"/>
      <c r="J3" s="47"/>
      <c r="K3" s="27"/>
      <c r="L3" s="27"/>
      <c r="M3" s="47"/>
      <c r="N3" s="35"/>
      <c r="O3" s="35"/>
      <c r="P3" s="58"/>
    </row>
    <row r="4" spans="1:16">
      <c r="A4" s="42">
        <v>39295</v>
      </c>
      <c r="B4" s="37">
        <v>421.84861717612807</v>
      </c>
      <c r="C4" s="37"/>
      <c r="D4" s="47"/>
      <c r="E4" s="27">
        <v>272.7568721643982</v>
      </c>
      <c r="F4" s="27"/>
      <c r="G4" s="47"/>
      <c r="H4" s="44"/>
      <c r="I4" s="44"/>
      <c r="J4" s="47"/>
      <c r="K4" s="27"/>
      <c r="L4" s="27"/>
      <c r="M4" s="47"/>
      <c r="N4" s="35"/>
      <c r="O4" s="35"/>
      <c r="P4" s="58"/>
    </row>
    <row r="5" spans="1:16">
      <c r="A5" s="42">
        <v>39326</v>
      </c>
      <c r="B5" s="37">
        <v>422.87241887905606</v>
      </c>
      <c r="C5" s="37"/>
      <c r="D5" s="149" t="s">
        <v>77</v>
      </c>
      <c r="E5" s="27">
        <v>275.35471698113207</v>
      </c>
      <c r="F5" s="27"/>
      <c r="G5" s="47"/>
      <c r="H5" s="44"/>
      <c r="I5" s="44"/>
      <c r="J5" s="47"/>
      <c r="K5" s="27"/>
      <c r="L5" s="27"/>
      <c r="M5" s="47"/>
      <c r="N5" s="35"/>
      <c r="O5" s="35"/>
      <c r="P5" s="58"/>
    </row>
    <row r="6" spans="1:16">
      <c r="A6" s="42">
        <v>39356</v>
      </c>
      <c r="B6" s="37">
        <v>427.61730205278593</v>
      </c>
      <c r="C6" s="37"/>
      <c r="D6" s="47"/>
      <c r="E6" s="27">
        <v>273.28789876087529</v>
      </c>
      <c r="F6" s="27"/>
      <c r="G6" s="47"/>
      <c r="H6" s="44"/>
      <c r="I6" s="44"/>
      <c r="J6" s="47"/>
      <c r="K6" s="27"/>
      <c r="L6" s="27"/>
      <c r="M6" s="47"/>
      <c r="N6" s="35"/>
      <c r="O6" s="35"/>
      <c r="P6" s="58"/>
    </row>
    <row r="7" spans="1:16">
      <c r="A7" s="42">
        <v>39387</v>
      </c>
      <c r="B7" s="37">
        <v>434.80291970802921</v>
      </c>
      <c r="C7" s="37"/>
      <c r="D7" s="47"/>
      <c r="E7" s="27">
        <v>272.78110359187923</v>
      </c>
      <c r="F7" s="27"/>
      <c r="G7" s="47"/>
      <c r="H7" s="44"/>
      <c r="I7" s="44"/>
      <c r="J7" s="47"/>
      <c r="K7" s="27"/>
      <c r="L7" s="27"/>
      <c r="M7" s="47"/>
      <c r="N7" s="35"/>
      <c r="O7" s="35"/>
      <c r="P7" s="58"/>
    </row>
    <row r="8" spans="1:16">
      <c r="A8" s="42">
        <v>39417</v>
      </c>
      <c r="B8" s="37">
        <v>427.51822157434401</v>
      </c>
      <c r="C8" s="37"/>
      <c r="D8" s="47"/>
      <c r="E8" s="27">
        <v>269.40488301119024</v>
      </c>
      <c r="F8" s="27"/>
      <c r="G8" s="47"/>
      <c r="H8" s="27"/>
      <c r="I8" s="27"/>
      <c r="J8" s="47"/>
      <c r="K8" s="27"/>
      <c r="L8" s="27"/>
      <c r="M8" s="47"/>
      <c r="N8" s="35"/>
      <c r="O8" s="35"/>
      <c r="P8" s="58"/>
    </row>
    <row r="9" spans="1:16">
      <c r="A9" s="42">
        <v>39448</v>
      </c>
      <c r="B9" s="37">
        <v>425.61928219563686</v>
      </c>
      <c r="C9" s="37"/>
      <c r="D9" s="47"/>
      <c r="E9" s="27">
        <v>269.3381780430833</v>
      </c>
      <c r="F9" s="27"/>
      <c r="G9" s="47"/>
      <c r="H9" s="27"/>
      <c r="I9" s="27"/>
      <c r="J9" s="47"/>
      <c r="K9" s="27"/>
      <c r="L9" s="27"/>
      <c r="M9" s="47"/>
      <c r="N9" s="35"/>
      <c r="O9" s="35"/>
      <c r="P9" s="58"/>
    </row>
    <row r="10" spans="1:16">
      <c r="A10" s="42">
        <v>39479</v>
      </c>
      <c r="B10" s="37">
        <v>425.26198749131339</v>
      </c>
      <c r="C10" s="37"/>
      <c r="D10" s="47"/>
      <c r="E10" s="27">
        <v>274.82013605442177</v>
      </c>
      <c r="F10" s="27"/>
      <c r="G10" s="47"/>
      <c r="H10" s="27"/>
      <c r="I10" s="27"/>
      <c r="J10" s="47"/>
      <c r="K10" s="27"/>
      <c r="L10" s="27"/>
      <c r="M10" s="47"/>
      <c r="N10" s="35"/>
      <c r="O10" s="35"/>
      <c r="P10" s="58"/>
    </row>
    <row r="11" spans="1:16">
      <c r="A11" s="42">
        <v>39508</v>
      </c>
      <c r="B11" s="37">
        <v>423.16430020283974</v>
      </c>
      <c r="C11" s="37"/>
      <c r="D11" s="47"/>
      <c r="E11" s="27">
        <v>269.58691433324094</v>
      </c>
      <c r="F11" s="27"/>
      <c r="G11" s="47"/>
      <c r="H11" s="27"/>
      <c r="I11" s="27"/>
      <c r="J11" s="47"/>
      <c r="K11" s="27"/>
      <c r="L11" s="27"/>
      <c r="M11" s="47"/>
      <c r="N11" s="35"/>
      <c r="O11" s="35"/>
      <c r="P11" s="58"/>
    </row>
    <row r="12" spans="1:16">
      <c r="A12" s="42">
        <v>39539</v>
      </c>
      <c r="B12" s="37">
        <v>415.06865284974094</v>
      </c>
      <c r="C12" s="37"/>
      <c r="D12" s="47"/>
      <c r="E12" s="27">
        <v>274.54242081447961</v>
      </c>
      <c r="F12" s="27"/>
      <c r="G12" s="47"/>
      <c r="H12" s="27"/>
      <c r="I12" s="27"/>
      <c r="J12" s="47"/>
      <c r="K12" s="27"/>
      <c r="L12" s="27"/>
      <c r="M12" s="47"/>
      <c r="N12" s="35"/>
      <c r="O12" s="35"/>
      <c r="P12" s="58"/>
    </row>
    <row r="13" spans="1:16">
      <c r="A13" s="42">
        <v>39569</v>
      </c>
      <c r="B13" s="37">
        <v>404.30504148053603</v>
      </c>
      <c r="C13" s="37"/>
      <c r="D13" s="47"/>
      <c r="E13" s="27">
        <v>277.45614549721324</v>
      </c>
      <c r="F13" s="27"/>
      <c r="G13" s="47"/>
      <c r="H13" s="27">
        <v>122.98387096774194</v>
      </c>
      <c r="I13" s="27"/>
      <c r="J13" s="47"/>
      <c r="K13" s="27"/>
      <c r="L13" s="27"/>
      <c r="M13" s="47"/>
      <c r="N13" s="35"/>
      <c r="O13" s="35"/>
      <c r="P13" s="58"/>
    </row>
    <row r="14" spans="1:16">
      <c r="A14" s="42">
        <v>39600</v>
      </c>
      <c r="B14" s="37">
        <v>398.94451294697905</v>
      </c>
      <c r="C14" s="37"/>
      <c r="D14" s="47"/>
      <c r="E14" s="27">
        <v>278.06848484848484</v>
      </c>
      <c r="F14" s="27"/>
      <c r="G14" s="47"/>
      <c r="H14" s="27">
        <v>128.88715953307394</v>
      </c>
      <c r="I14" s="27"/>
      <c r="J14" s="47"/>
      <c r="K14" s="27"/>
      <c r="L14" s="27"/>
      <c r="M14" s="47"/>
      <c r="N14" s="35"/>
      <c r="O14" s="35"/>
      <c r="P14" s="58"/>
    </row>
    <row r="15" spans="1:16">
      <c r="A15" s="42">
        <v>39630</v>
      </c>
      <c r="B15" s="37">
        <v>392.22089552238805</v>
      </c>
      <c r="C15" s="37"/>
      <c r="D15" s="47"/>
      <c r="E15" s="27">
        <v>285.17314930991216</v>
      </c>
      <c r="F15" s="27"/>
      <c r="G15" s="47"/>
      <c r="H15" s="27">
        <v>128.11173184357543</v>
      </c>
      <c r="I15" s="27"/>
      <c r="J15" s="47"/>
      <c r="K15" s="27"/>
      <c r="L15" s="27"/>
      <c r="M15" s="47"/>
      <c r="N15" s="35"/>
      <c r="O15" s="35"/>
      <c r="P15" s="58"/>
    </row>
    <row r="16" spans="1:16">
      <c r="A16" s="42">
        <v>39661</v>
      </c>
      <c r="B16" s="37">
        <v>386.6888111888112</v>
      </c>
      <c r="C16" s="37"/>
      <c r="D16" s="47"/>
      <c r="E16" s="27">
        <v>288.27647248149339</v>
      </c>
      <c r="F16" s="27"/>
      <c r="G16" s="47"/>
      <c r="H16" s="27">
        <v>137.70322580645163</v>
      </c>
      <c r="I16" s="27"/>
      <c r="J16" s="47"/>
      <c r="K16" s="27"/>
      <c r="L16" s="27"/>
      <c r="M16" s="47"/>
      <c r="N16" s="35"/>
      <c r="O16" s="35"/>
      <c r="P16" s="58"/>
    </row>
    <row r="17" spans="1:16">
      <c r="A17" s="42">
        <v>39692</v>
      </c>
      <c r="B17" s="37">
        <v>377.26468942361498</v>
      </c>
      <c r="C17" s="37"/>
      <c r="D17" s="47"/>
      <c r="E17" s="27">
        <v>299.35685752330227</v>
      </c>
      <c r="F17" s="27"/>
      <c r="G17" s="47"/>
      <c r="H17" s="27">
        <v>141.40909090909091</v>
      </c>
      <c r="I17" s="27"/>
      <c r="J17" s="47"/>
      <c r="K17" s="27"/>
      <c r="L17" s="27"/>
      <c r="M17" s="47"/>
      <c r="N17" s="35"/>
      <c r="O17" s="35"/>
      <c r="P17" s="58"/>
    </row>
    <row r="18" spans="1:16">
      <c r="A18" s="42">
        <v>39722</v>
      </c>
      <c r="B18" s="37">
        <v>374.18334264952489</v>
      </c>
      <c r="C18" s="37"/>
      <c r="D18" s="47"/>
      <c r="E18" s="27">
        <v>292.39165852069078</v>
      </c>
      <c r="F18" s="27"/>
      <c r="G18" s="47"/>
      <c r="H18" s="27">
        <v>146.493353028065</v>
      </c>
      <c r="I18" s="27"/>
      <c r="J18" s="47"/>
      <c r="K18" s="27"/>
      <c r="L18" s="27"/>
      <c r="M18" s="47"/>
      <c r="N18" s="35"/>
      <c r="O18" s="35"/>
      <c r="P18" s="58"/>
    </row>
    <row r="19" spans="1:16">
      <c r="A19" s="42">
        <v>39753</v>
      </c>
      <c r="B19" s="37">
        <v>374.95163979988882</v>
      </c>
      <c r="C19" s="37"/>
      <c r="D19" s="47"/>
      <c r="E19" s="27">
        <v>292.09141729694181</v>
      </c>
      <c r="F19" s="27"/>
      <c r="G19" s="47"/>
      <c r="H19" s="27">
        <v>145.98091603053436</v>
      </c>
      <c r="I19" s="27"/>
      <c r="J19" s="47"/>
      <c r="K19" s="27"/>
      <c r="L19" s="27"/>
      <c r="M19" s="47"/>
      <c r="N19" s="35"/>
      <c r="O19" s="35"/>
      <c r="P19" s="58"/>
    </row>
    <row r="20" spans="1:16">
      <c r="A20" s="42">
        <v>39783</v>
      </c>
      <c r="B20" s="37">
        <v>365.40455531453364</v>
      </c>
      <c r="C20" s="37"/>
      <c r="D20" s="47"/>
      <c r="E20" s="27">
        <v>285.45762165646147</v>
      </c>
      <c r="F20" s="27"/>
      <c r="G20" s="47"/>
      <c r="H20" s="27">
        <v>149.98663697104678</v>
      </c>
      <c r="I20" s="27"/>
      <c r="J20" s="47"/>
      <c r="K20" s="27"/>
      <c r="L20" s="27"/>
      <c r="M20" s="47"/>
      <c r="N20" s="35"/>
      <c r="O20" s="35"/>
      <c r="P20" s="58"/>
    </row>
    <row r="21" spans="1:16">
      <c r="A21" s="42">
        <v>39814</v>
      </c>
      <c r="B21" s="37">
        <v>367.4170353982301</v>
      </c>
      <c r="C21" s="37"/>
      <c r="D21" s="47"/>
      <c r="E21" s="27">
        <v>292.80476505625415</v>
      </c>
      <c r="F21" s="27"/>
      <c r="G21" s="47"/>
      <c r="H21" s="27">
        <v>154.72286617492097</v>
      </c>
      <c r="I21" s="27"/>
      <c r="J21" s="47"/>
      <c r="K21" s="27"/>
      <c r="L21" s="27"/>
      <c r="M21" s="47"/>
      <c r="N21" s="35"/>
      <c r="O21" s="35"/>
      <c r="P21" s="58"/>
    </row>
    <row r="22" spans="1:16">
      <c r="A22" s="42">
        <v>39845</v>
      </c>
      <c r="B22" s="37">
        <v>357.38330587589235</v>
      </c>
      <c r="C22" s="37"/>
      <c r="D22" s="47"/>
      <c r="E22" s="27">
        <v>294.45851528384281</v>
      </c>
      <c r="F22" s="27"/>
      <c r="G22" s="47"/>
      <c r="H22" s="27">
        <v>155.32624113475177</v>
      </c>
      <c r="I22" s="27"/>
      <c r="J22" s="47"/>
      <c r="K22" s="27"/>
      <c r="L22" s="27"/>
      <c r="M22" s="47"/>
      <c r="N22" s="35"/>
      <c r="O22" s="35"/>
      <c r="P22" s="58"/>
    </row>
    <row r="23" spans="1:16">
      <c r="A23" s="42">
        <v>39873</v>
      </c>
      <c r="B23" s="37">
        <v>352.80668127053667</v>
      </c>
      <c r="C23" s="37"/>
      <c r="D23" s="47"/>
      <c r="E23" s="27">
        <v>291.62733333333335</v>
      </c>
      <c r="F23" s="27"/>
      <c r="G23" s="47"/>
      <c r="H23" s="27">
        <v>165.70933589990375</v>
      </c>
      <c r="I23" s="27"/>
      <c r="J23" s="47"/>
      <c r="K23" s="27"/>
      <c r="L23" s="27"/>
      <c r="M23" s="47"/>
      <c r="N23" s="35"/>
      <c r="O23" s="35"/>
      <c r="P23" s="58"/>
    </row>
    <row r="24" spans="1:16">
      <c r="A24" s="42">
        <v>39904</v>
      </c>
      <c r="B24" s="37">
        <v>359.296875</v>
      </c>
      <c r="C24" s="37"/>
      <c r="D24" s="47"/>
      <c r="E24" s="27">
        <v>292.69268774703556</v>
      </c>
      <c r="F24" s="27"/>
      <c r="G24" s="47"/>
      <c r="H24" s="27">
        <v>165.30442804428046</v>
      </c>
      <c r="I24" s="27"/>
      <c r="J24" s="47"/>
      <c r="K24" s="27"/>
      <c r="L24" s="27"/>
      <c r="M24" s="47"/>
      <c r="N24" s="35"/>
      <c r="O24" s="35"/>
      <c r="P24" s="58"/>
    </row>
    <row r="25" spans="1:16">
      <c r="A25" s="42">
        <v>39934</v>
      </c>
      <c r="B25" s="37">
        <v>350.12283640424346</v>
      </c>
      <c r="C25" s="37"/>
      <c r="D25" s="47"/>
      <c r="E25" s="27">
        <v>289.4137146571336</v>
      </c>
      <c r="F25" s="27"/>
      <c r="G25" s="47"/>
      <c r="H25" s="27">
        <v>172.24399260628465</v>
      </c>
      <c r="I25" s="27"/>
      <c r="J25" s="47"/>
      <c r="K25" s="27"/>
      <c r="L25" s="27"/>
      <c r="M25" s="47"/>
      <c r="N25" s="35"/>
      <c r="O25" s="35"/>
      <c r="P25" s="58"/>
    </row>
    <row r="26" spans="1:16">
      <c r="A26" s="42">
        <v>39965</v>
      </c>
      <c r="B26" s="37">
        <v>347.65837104072398</v>
      </c>
      <c r="C26" s="37"/>
      <c r="D26" s="47"/>
      <c r="E26" s="27">
        <v>289.79864690721649</v>
      </c>
      <c r="F26" s="27"/>
      <c r="G26" s="47"/>
      <c r="H26" s="27">
        <v>175.50995260663507</v>
      </c>
      <c r="I26" s="27"/>
      <c r="J26" s="47"/>
      <c r="K26" s="27"/>
      <c r="L26" s="27"/>
      <c r="M26" s="47"/>
      <c r="N26" s="35"/>
      <c r="O26" s="35"/>
      <c r="P26" s="58"/>
    </row>
    <row r="27" spans="1:16">
      <c r="A27" s="42">
        <v>39995</v>
      </c>
      <c r="B27" s="37">
        <v>357.06975414522583</v>
      </c>
      <c r="C27" s="37"/>
      <c r="D27" s="47"/>
      <c r="E27" s="27">
        <v>288.53020134228188</v>
      </c>
      <c r="F27" s="27"/>
      <c r="G27" s="47"/>
      <c r="H27" s="27">
        <v>173.18824609733701</v>
      </c>
      <c r="I27" s="27"/>
      <c r="J27" s="47"/>
      <c r="K27" s="27"/>
      <c r="L27" s="27"/>
      <c r="M27" s="47"/>
      <c r="N27" s="35"/>
      <c r="O27" s="35"/>
      <c r="P27" s="58"/>
    </row>
    <row r="28" spans="1:16">
      <c r="A28" s="42">
        <v>40026</v>
      </c>
      <c r="B28" s="37">
        <v>358.48214285714283</v>
      </c>
      <c r="C28" s="37"/>
      <c r="D28" s="47"/>
      <c r="E28" s="27">
        <v>282.37293420642345</v>
      </c>
      <c r="F28" s="27"/>
      <c r="G28" s="47"/>
      <c r="H28" s="27">
        <v>172.10200364298726</v>
      </c>
      <c r="I28" s="27"/>
      <c r="J28" s="47"/>
      <c r="K28" s="27"/>
      <c r="L28" s="27"/>
      <c r="M28" s="47"/>
      <c r="N28" s="35"/>
      <c r="O28" s="35"/>
      <c r="P28" s="58"/>
    </row>
    <row r="29" spans="1:16">
      <c r="A29" s="42">
        <v>40057</v>
      </c>
      <c r="B29" s="37">
        <v>362.05983889528193</v>
      </c>
      <c r="C29" s="37"/>
      <c r="D29" s="47"/>
      <c r="E29" s="27">
        <v>284.89470499243572</v>
      </c>
      <c r="F29" s="27"/>
      <c r="G29" s="47"/>
      <c r="H29" s="27">
        <v>173.46361185983827</v>
      </c>
      <c r="I29" s="27"/>
      <c r="J29" s="47"/>
      <c r="K29" s="27"/>
      <c r="L29" s="27"/>
      <c r="M29" s="47"/>
      <c r="N29" s="35"/>
      <c r="O29" s="35"/>
      <c r="P29" s="58"/>
    </row>
    <row r="30" spans="1:16">
      <c r="A30" s="42">
        <v>40087</v>
      </c>
      <c r="B30" s="37">
        <v>357.34265734265733</v>
      </c>
      <c r="C30" s="37"/>
      <c r="D30" s="47"/>
      <c r="E30" s="27">
        <v>280.04929577464787</v>
      </c>
      <c r="F30" s="27"/>
      <c r="G30" s="47"/>
      <c r="H30" s="27">
        <v>174.72547254725472</v>
      </c>
      <c r="I30" s="27"/>
      <c r="J30" s="47"/>
      <c r="K30" s="27"/>
      <c r="L30" s="27"/>
      <c r="M30" s="47"/>
      <c r="N30" s="35"/>
      <c r="O30" s="35"/>
      <c r="P30" s="58"/>
    </row>
    <row r="31" spans="1:16">
      <c r="A31" s="42">
        <v>40118</v>
      </c>
      <c r="B31" s="37">
        <v>354.71535365152386</v>
      </c>
      <c r="C31" s="37"/>
      <c r="D31" s="47"/>
      <c r="E31" s="27">
        <v>277.52004581901491</v>
      </c>
      <c r="F31" s="27"/>
      <c r="G31" s="47"/>
      <c r="H31" s="27">
        <v>173.82542524619515</v>
      </c>
      <c r="I31" s="27"/>
      <c r="J31" s="47"/>
      <c r="K31" s="27"/>
      <c r="L31" s="27"/>
      <c r="M31" s="47"/>
      <c r="N31" s="35"/>
      <c r="O31" s="35"/>
      <c r="P31" s="58"/>
    </row>
    <row r="32" spans="1:16">
      <c r="A32" s="42">
        <v>40148</v>
      </c>
      <c r="B32" s="37">
        <v>353.31179775280901</v>
      </c>
      <c r="C32" s="37"/>
      <c r="D32" s="47"/>
      <c r="E32" s="27">
        <v>274.09737417943109</v>
      </c>
      <c r="F32" s="27"/>
      <c r="G32" s="47"/>
      <c r="H32" s="27">
        <v>165.72711571675302</v>
      </c>
      <c r="I32" s="27"/>
      <c r="J32" s="47"/>
      <c r="K32" s="27"/>
      <c r="L32" s="27"/>
      <c r="M32" s="47"/>
      <c r="N32" s="35"/>
      <c r="O32" s="35"/>
      <c r="P32" s="58"/>
    </row>
    <row r="33" spans="1:16">
      <c r="A33" s="42">
        <v>40179</v>
      </c>
      <c r="B33" s="37">
        <v>357.67068273092372</v>
      </c>
      <c r="C33" s="37"/>
      <c r="D33" s="47"/>
      <c r="E33" s="27">
        <v>281.59459459459458</v>
      </c>
      <c r="F33" s="27"/>
      <c r="G33" s="47"/>
      <c r="H33" s="27">
        <v>171.66927763272412</v>
      </c>
      <c r="I33" s="27"/>
      <c r="J33" s="47"/>
      <c r="K33" s="27"/>
      <c r="L33" s="27"/>
      <c r="M33" s="47"/>
      <c r="N33" s="35"/>
      <c r="O33" s="35"/>
      <c r="P33" s="58"/>
    </row>
    <row r="34" spans="1:16">
      <c r="A34" s="42">
        <v>40210</v>
      </c>
      <c r="B34" s="37">
        <v>351.79207352096495</v>
      </c>
      <c r="C34" s="37"/>
      <c r="D34" s="47"/>
      <c r="E34" s="27">
        <v>281.80645161290323</v>
      </c>
      <c r="F34" s="27"/>
      <c r="G34" s="47"/>
      <c r="H34" s="27">
        <v>166.66183986371379</v>
      </c>
      <c r="I34" s="27"/>
      <c r="J34" s="47"/>
      <c r="K34" s="27"/>
      <c r="L34" s="27"/>
      <c r="M34" s="47"/>
      <c r="N34" s="35"/>
      <c r="O34" s="35"/>
      <c r="P34" s="58"/>
    </row>
    <row r="35" spans="1:16">
      <c r="A35" s="42">
        <v>40238</v>
      </c>
      <c r="B35" s="37">
        <v>352.88807649043872</v>
      </c>
      <c r="C35" s="37"/>
      <c r="D35" s="47"/>
      <c r="E35" s="27">
        <v>282.99123055162659</v>
      </c>
      <c r="F35" s="27"/>
      <c r="G35" s="47"/>
      <c r="H35" s="27">
        <v>168.69411764705882</v>
      </c>
      <c r="I35" s="27"/>
      <c r="J35" s="47"/>
      <c r="K35" s="27"/>
      <c r="L35" s="27"/>
      <c r="M35" s="47"/>
      <c r="N35" s="36"/>
      <c r="O35" s="36"/>
      <c r="P35" s="58"/>
    </row>
    <row r="36" spans="1:16">
      <c r="A36" s="42">
        <v>40269</v>
      </c>
      <c r="B36" s="37">
        <v>348.18539325842698</v>
      </c>
      <c r="C36" s="37"/>
      <c r="D36" s="47"/>
      <c r="E36" s="27">
        <v>285.27319884726222</v>
      </c>
      <c r="F36" s="27"/>
      <c r="G36" s="47"/>
      <c r="H36" s="27">
        <v>168.36159600997507</v>
      </c>
      <c r="I36" s="27"/>
      <c r="J36" s="47"/>
      <c r="K36" s="27"/>
      <c r="L36" s="27"/>
      <c r="M36" s="47"/>
      <c r="N36" s="36"/>
      <c r="O36" s="36"/>
      <c r="P36" s="58"/>
    </row>
    <row r="37" spans="1:16">
      <c r="A37" s="42">
        <v>40299</v>
      </c>
      <c r="B37" s="37">
        <v>344.96078431372547</v>
      </c>
      <c r="C37" s="37"/>
      <c r="D37" s="47"/>
      <c r="E37" s="27">
        <v>288.17114986698198</v>
      </c>
      <c r="F37" s="27"/>
      <c r="G37" s="47"/>
      <c r="H37" s="27">
        <v>165.30413223140496</v>
      </c>
      <c r="I37" s="27"/>
      <c r="J37" s="47"/>
      <c r="K37" s="27"/>
      <c r="L37" s="27"/>
      <c r="M37" s="47"/>
      <c r="N37" s="36"/>
      <c r="O37" s="36"/>
      <c r="P37" s="58"/>
    </row>
    <row r="38" spans="1:16">
      <c r="A38" s="42">
        <v>40330</v>
      </c>
      <c r="B38" s="37">
        <v>338.09680968096808</v>
      </c>
      <c r="C38" s="37"/>
      <c r="D38" s="47"/>
      <c r="E38" s="27">
        <v>294.25988530033203</v>
      </c>
      <c r="F38" s="27"/>
      <c r="G38" s="47"/>
      <c r="H38" s="27">
        <v>168.05016447368422</v>
      </c>
      <c r="I38" s="27"/>
      <c r="J38" s="47"/>
      <c r="K38" s="27"/>
      <c r="L38" s="27"/>
      <c r="M38" s="47"/>
      <c r="N38" s="36"/>
      <c r="O38" s="36"/>
      <c r="P38" s="58"/>
    </row>
    <row r="39" spans="1:16">
      <c r="A39" s="42">
        <v>40360</v>
      </c>
      <c r="B39" s="37">
        <v>344.80156512017885</v>
      </c>
      <c r="C39" s="37"/>
      <c r="D39" s="47"/>
      <c r="E39" s="27">
        <v>298.36065573770492</v>
      </c>
      <c r="F39" s="27"/>
      <c r="G39" s="47"/>
      <c r="H39" s="27">
        <v>163.41878980891721</v>
      </c>
      <c r="I39" s="27"/>
      <c r="J39" s="47"/>
      <c r="K39" s="27"/>
      <c r="L39" s="27"/>
      <c r="M39" s="47"/>
      <c r="N39" s="27"/>
      <c r="O39" s="36"/>
      <c r="P39" s="58"/>
    </row>
    <row r="40" spans="1:16">
      <c r="A40" s="42">
        <v>40391</v>
      </c>
      <c r="B40" s="37">
        <v>344.87567567567567</v>
      </c>
      <c r="C40" s="37"/>
      <c r="D40" s="47"/>
      <c r="E40" s="27">
        <v>299.40788662969811</v>
      </c>
      <c r="F40" s="27"/>
      <c r="G40" s="47"/>
      <c r="H40" s="27">
        <v>164.10031347962382</v>
      </c>
      <c r="I40" s="27"/>
      <c r="J40" s="47"/>
      <c r="K40" s="27"/>
      <c r="L40" s="27"/>
      <c r="M40" s="47"/>
      <c r="N40" s="27"/>
      <c r="O40" s="36"/>
      <c r="P40" s="58"/>
    </row>
    <row r="41" spans="1:16">
      <c r="A41" s="42">
        <v>40422</v>
      </c>
      <c r="B41" s="37">
        <v>348.84781435509984</v>
      </c>
      <c r="C41" s="37"/>
      <c r="D41" s="47"/>
      <c r="E41" s="27">
        <v>307.53201506591336</v>
      </c>
      <c r="F41" s="27"/>
      <c r="G41" s="47"/>
      <c r="H41" s="27">
        <v>163.78082191780823</v>
      </c>
      <c r="I41" s="27"/>
      <c r="J41" s="47"/>
      <c r="K41" s="27"/>
      <c r="L41" s="27"/>
      <c r="M41" s="47"/>
      <c r="N41" s="27"/>
      <c r="O41" s="36"/>
      <c r="P41" s="58"/>
    </row>
    <row r="42" spans="1:16">
      <c r="A42" s="42">
        <v>40452</v>
      </c>
      <c r="B42" s="37">
        <v>345.47404661016947</v>
      </c>
      <c r="C42" s="37"/>
      <c r="D42" s="47"/>
      <c r="E42" s="27">
        <v>299.60736386138615</v>
      </c>
      <c r="F42" s="27"/>
      <c r="G42" s="47"/>
      <c r="H42" s="27">
        <v>164.21209858103063</v>
      </c>
      <c r="I42" s="27"/>
      <c r="J42" s="47"/>
      <c r="K42" s="27"/>
      <c r="L42" s="27"/>
      <c r="M42" s="47"/>
      <c r="N42" s="27"/>
      <c r="O42" s="36"/>
      <c r="P42" s="58"/>
    </row>
    <row r="43" spans="1:16">
      <c r="A43" s="42">
        <v>40483</v>
      </c>
      <c r="B43" s="37">
        <v>348.04118268215416</v>
      </c>
      <c r="C43" s="37"/>
      <c r="D43" s="47"/>
      <c r="E43" s="27">
        <v>298.38635668400121</v>
      </c>
      <c r="F43" s="27"/>
      <c r="G43" s="47"/>
      <c r="H43" s="27">
        <v>166.57692307692307</v>
      </c>
      <c r="I43" s="27"/>
      <c r="J43" s="47"/>
      <c r="K43" s="27"/>
      <c r="L43" s="27"/>
      <c r="M43" s="47"/>
      <c r="N43" s="27"/>
      <c r="O43" s="36"/>
      <c r="P43" s="58"/>
    </row>
    <row r="44" spans="1:16">
      <c r="A44" s="42">
        <v>40513</v>
      </c>
      <c r="B44" s="37">
        <v>354.14498141263942</v>
      </c>
      <c r="C44" s="37"/>
      <c r="D44" s="47"/>
      <c r="E44" s="27">
        <v>301.16261398176295</v>
      </c>
      <c r="F44" s="27"/>
      <c r="G44" s="47"/>
      <c r="H44" s="27">
        <v>164.57982631930528</v>
      </c>
      <c r="I44" s="27"/>
      <c r="J44" s="47"/>
      <c r="K44" s="27"/>
      <c r="L44" s="27"/>
      <c r="M44" s="47"/>
      <c r="N44" s="27"/>
      <c r="O44" s="36"/>
      <c r="P44" s="58"/>
    </row>
    <row r="45" spans="1:16">
      <c r="A45" s="42">
        <v>40544</v>
      </c>
      <c r="B45" s="37">
        <v>350.96883116883117</v>
      </c>
      <c r="C45" s="37"/>
      <c r="D45" s="47"/>
      <c r="E45" s="27">
        <v>302.41920590951059</v>
      </c>
      <c r="F45" s="27"/>
      <c r="G45" s="47"/>
      <c r="H45" s="27">
        <v>166.2286465177398</v>
      </c>
      <c r="I45" s="27"/>
      <c r="J45" s="47"/>
      <c r="K45" s="27"/>
      <c r="L45" s="27"/>
      <c r="M45" s="47"/>
      <c r="N45" s="27"/>
      <c r="O45" s="36"/>
      <c r="P45" s="58"/>
    </row>
    <row r="46" spans="1:16">
      <c r="A46" s="42">
        <v>40575</v>
      </c>
      <c r="B46" s="37">
        <v>347.80395136778117</v>
      </c>
      <c r="C46" s="37"/>
      <c r="D46" s="47"/>
      <c r="E46" s="27">
        <v>295.27707105181508</v>
      </c>
      <c r="F46" s="27"/>
      <c r="G46" s="47"/>
      <c r="H46" s="27">
        <v>162.67683322517846</v>
      </c>
      <c r="I46" s="27"/>
      <c r="J46" s="47"/>
      <c r="K46" s="27"/>
      <c r="L46" s="27"/>
      <c r="M46" s="47"/>
      <c r="N46" s="27"/>
      <c r="O46" s="36"/>
      <c r="P46" s="58"/>
    </row>
    <row r="47" spans="1:16">
      <c r="A47" s="42">
        <v>40603</v>
      </c>
      <c r="B47" s="37">
        <v>355.79677256681794</v>
      </c>
      <c r="C47" s="37"/>
      <c r="D47" s="47"/>
      <c r="E47" s="27">
        <v>299.92007492975335</v>
      </c>
      <c r="F47" s="27"/>
      <c r="G47" s="47"/>
      <c r="H47" s="27">
        <v>165.26569435637285</v>
      </c>
      <c r="I47" s="27"/>
      <c r="J47" s="47"/>
      <c r="K47" s="27"/>
      <c r="L47" s="27"/>
      <c r="M47" s="47"/>
      <c r="N47" s="27"/>
      <c r="O47" s="36"/>
      <c r="P47" s="58"/>
    </row>
    <row r="48" spans="1:16">
      <c r="A48" s="42">
        <v>40634</v>
      </c>
      <c r="B48" s="37">
        <v>354.06093906093906</v>
      </c>
      <c r="C48" s="37"/>
      <c r="D48" s="47"/>
      <c r="E48" s="27">
        <v>302.30217186024549</v>
      </c>
      <c r="F48" s="27"/>
      <c r="G48" s="47"/>
      <c r="H48" s="27">
        <v>164.58605798889573</v>
      </c>
      <c r="I48" s="27"/>
      <c r="J48" s="47"/>
      <c r="K48" s="27"/>
      <c r="L48" s="27"/>
      <c r="M48" s="47"/>
      <c r="N48" s="27">
        <v>3220.4095238095238</v>
      </c>
      <c r="O48" s="36"/>
      <c r="P48" s="58"/>
    </row>
    <row r="49" spans="1:16">
      <c r="A49" s="42">
        <v>40664</v>
      </c>
      <c r="B49" s="37">
        <v>351.60882498760537</v>
      </c>
      <c r="C49" s="37"/>
      <c r="D49" s="47"/>
      <c r="E49" s="27">
        <v>296.75399061032863</v>
      </c>
      <c r="F49" s="27"/>
      <c r="G49" s="47"/>
      <c r="H49" s="27">
        <v>165.01941139636818</v>
      </c>
      <c r="I49" s="27"/>
      <c r="J49" s="47"/>
      <c r="K49" s="27"/>
      <c r="L49" s="27"/>
      <c r="M49" s="47"/>
      <c r="N49" s="27">
        <v>3214.788732394366</v>
      </c>
      <c r="O49" s="36"/>
      <c r="P49" s="58"/>
    </row>
    <row r="50" spans="1:16">
      <c r="A50" s="42">
        <v>40695</v>
      </c>
      <c r="B50" s="37">
        <v>354.36017786561263</v>
      </c>
      <c r="C50" s="37"/>
      <c r="D50" s="47"/>
      <c r="E50" s="27">
        <v>298.31751021691292</v>
      </c>
      <c r="F50" s="27"/>
      <c r="G50" s="47"/>
      <c r="H50" s="27">
        <v>166.01576872536137</v>
      </c>
      <c r="I50" s="27"/>
      <c r="J50" s="47"/>
      <c r="K50" s="27"/>
      <c r="L50" s="27"/>
      <c r="M50" s="47"/>
      <c r="N50" s="27">
        <v>3207.0092592592591</v>
      </c>
      <c r="O50" s="36"/>
      <c r="P50" s="58"/>
    </row>
    <row r="51" spans="1:16">
      <c r="A51" s="42">
        <v>40725</v>
      </c>
      <c r="B51" s="37">
        <v>352.18673817649926</v>
      </c>
      <c r="C51" s="37"/>
      <c r="D51" s="48"/>
      <c r="E51" s="27">
        <v>296.43199747554434</v>
      </c>
      <c r="F51" s="27"/>
      <c r="G51" s="48"/>
      <c r="H51" s="27">
        <v>168.40654843110505</v>
      </c>
      <c r="I51" s="27"/>
      <c r="J51" s="48"/>
      <c r="K51" s="27"/>
      <c r="L51" s="27"/>
      <c r="M51" s="48"/>
      <c r="N51" s="27">
        <v>3209.1906976744185</v>
      </c>
      <c r="O51" s="36"/>
      <c r="P51" s="59"/>
    </row>
    <row r="52" spans="1:16">
      <c r="A52" s="42">
        <v>40756</v>
      </c>
      <c r="B52" s="37">
        <v>362.65794669299112</v>
      </c>
      <c r="C52" s="37"/>
      <c r="D52" s="48"/>
      <c r="E52" s="27">
        <v>298.81574016239853</v>
      </c>
      <c r="F52" s="27"/>
      <c r="G52" s="48"/>
      <c r="H52" s="27">
        <v>171.92178770949721</v>
      </c>
      <c r="I52" s="27"/>
      <c r="J52" s="48"/>
      <c r="K52" s="27"/>
      <c r="L52" s="27"/>
      <c r="M52" s="48"/>
      <c r="N52" s="27">
        <v>3173.9366515837105</v>
      </c>
      <c r="O52" s="36"/>
      <c r="P52" s="59"/>
    </row>
    <row r="53" spans="1:16">
      <c r="A53" s="42">
        <v>40787</v>
      </c>
      <c r="B53" s="37">
        <v>367.51600196947317</v>
      </c>
      <c r="C53" s="37"/>
      <c r="D53" s="48"/>
      <c r="E53" s="27">
        <v>305.10738255033556</v>
      </c>
      <c r="F53" s="27"/>
      <c r="G53" s="48"/>
      <c r="H53" s="27">
        <v>169.88026607538802</v>
      </c>
      <c r="I53" s="27"/>
      <c r="J53" s="48"/>
      <c r="K53" s="27">
        <v>2188.732793522267</v>
      </c>
      <c r="L53" s="27"/>
      <c r="M53" s="48"/>
      <c r="N53" s="27">
        <v>3170.8243243243242</v>
      </c>
      <c r="O53" s="36"/>
      <c r="P53" s="59"/>
    </row>
    <row r="54" spans="1:16">
      <c r="A54" s="42">
        <v>40817</v>
      </c>
      <c r="B54" s="37">
        <v>368.37798343886993</v>
      </c>
      <c r="C54" s="37"/>
      <c r="D54" s="48"/>
      <c r="E54" s="27">
        <v>301.06218274111677</v>
      </c>
      <c r="F54" s="27"/>
      <c r="G54" s="48"/>
      <c r="H54" s="27">
        <v>172.46439628482972</v>
      </c>
      <c r="I54" s="27"/>
      <c r="J54" s="48"/>
      <c r="K54" s="27">
        <v>2180.4761904761904</v>
      </c>
      <c r="L54" s="27"/>
      <c r="M54" s="48"/>
      <c r="N54" s="27">
        <v>3232.442396313364</v>
      </c>
      <c r="O54" s="36"/>
      <c r="P54" s="59"/>
    </row>
    <row r="55" spans="1:16">
      <c r="A55" s="42">
        <v>40848</v>
      </c>
      <c r="B55" s="37">
        <v>370.33365806137363</v>
      </c>
      <c r="C55" s="37"/>
      <c r="D55" s="48"/>
      <c r="E55" s="27">
        <v>299.73724884080372</v>
      </c>
      <c r="F55" s="27"/>
      <c r="G55" s="48"/>
      <c r="H55" s="27">
        <v>171.32834645669291</v>
      </c>
      <c r="I55" s="27"/>
      <c r="J55" s="48"/>
      <c r="K55" s="27">
        <v>2185.3228346456694</v>
      </c>
      <c r="L55" s="27"/>
      <c r="M55" s="48"/>
      <c r="N55" s="27">
        <v>3224.55</v>
      </c>
      <c r="O55" s="36"/>
      <c r="P55" s="59"/>
    </row>
    <row r="56" spans="1:16">
      <c r="A56" s="42">
        <v>40878</v>
      </c>
      <c r="B56" s="37">
        <v>374.13843888070693</v>
      </c>
      <c r="C56" s="37"/>
      <c r="D56" s="48"/>
      <c r="E56" s="27">
        <v>302.33967474685488</v>
      </c>
      <c r="F56" s="27"/>
      <c r="G56" s="48"/>
      <c r="H56" s="27">
        <v>169.39682539682539</v>
      </c>
      <c r="I56" s="27"/>
      <c r="J56" s="48"/>
      <c r="K56" s="27">
        <v>2202.12890625</v>
      </c>
      <c r="L56" s="27"/>
      <c r="M56" s="48"/>
      <c r="N56" s="27">
        <v>3164.3362831858408</v>
      </c>
      <c r="O56" s="36"/>
      <c r="P56" s="59"/>
    </row>
    <row r="57" spans="1:16">
      <c r="A57" s="42">
        <v>40909</v>
      </c>
      <c r="B57" s="37">
        <v>366.61108386463951</v>
      </c>
      <c r="C57" s="37"/>
      <c r="D57" s="48"/>
      <c r="E57" s="27">
        <v>305.07996237064913</v>
      </c>
      <c r="F57" s="27"/>
      <c r="G57" s="48"/>
      <c r="H57" s="27">
        <v>174.62420382165604</v>
      </c>
      <c r="I57" s="27"/>
      <c r="J57" s="48"/>
      <c r="K57" s="27">
        <v>2172.5642023346304</v>
      </c>
      <c r="L57" s="27"/>
      <c r="M57" s="48"/>
      <c r="N57" s="27">
        <v>3143.6607142857142</v>
      </c>
      <c r="O57" s="36"/>
      <c r="P57" s="59"/>
    </row>
    <row r="58" spans="1:16">
      <c r="A58" s="42">
        <v>40940</v>
      </c>
      <c r="B58" s="37">
        <v>374.69702970297027</v>
      </c>
      <c r="C58" s="37"/>
      <c r="D58" s="48"/>
      <c r="E58" s="27">
        <v>302.66144691512682</v>
      </c>
      <c r="F58" s="27"/>
      <c r="G58" s="48"/>
      <c r="H58" s="27">
        <v>172.51184834123222</v>
      </c>
      <c r="I58" s="27"/>
      <c r="J58" s="48"/>
      <c r="K58" s="27">
        <v>2140.2364341085272</v>
      </c>
      <c r="L58" s="27"/>
      <c r="M58" s="48"/>
      <c r="N58" s="27">
        <v>3157.3333333333335</v>
      </c>
      <c r="O58" s="36"/>
      <c r="P58" s="59"/>
    </row>
    <row r="59" spans="1:16">
      <c r="A59" s="42">
        <v>40969</v>
      </c>
      <c r="B59" s="37">
        <v>376.18209408194235</v>
      </c>
      <c r="C59" s="37"/>
      <c r="D59" s="48"/>
      <c r="E59" s="27">
        <v>305.57524975829841</v>
      </c>
      <c r="F59" s="27"/>
      <c r="G59" s="48"/>
      <c r="H59" s="27">
        <v>174.5426294820717</v>
      </c>
      <c r="I59" s="27"/>
      <c r="J59" s="48"/>
      <c r="K59" s="27">
        <v>2102.2615384615383</v>
      </c>
      <c r="L59" s="27"/>
      <c r="M59" s="48"/>
      <c r="N59" s="27">
        <v>3125.1145374449338</v>
      </c>
      <c r="O59" s="36"/>
      <c r="P59" s="59"/>
    </row>
    <row r="60" spans="1:16">
      <c r="A60" s="42">
        <v>41000</v>
      </c>
      <c r="B60" s="37">
        <v>374.02791625124627</v>
      </c>
      <c r="C60" s="37"/>
      <c r="D60" s="48"/>
      <c r="E60" s="27">
        <v>304.1284463185209</v>
      </c>
      <c r="F60" s="27"/>
      <c r="G60" s="48"/>
      <c r="H60" s="27">
        <v>173.48022598870057</v>
      </c>
      <c r="I60" s="27"/>
      <c r="J60" s="48"/>
      <c r="K60" s="27">
        <v>2085.4923664122139</v>
      </c>
      <c r="L60" s="27"/>
      <c r="M60" s="48"/>
      <c r="N60" s="27">
        <v>3125.6814159292035</v>
      </c>
      <c r="O60" s="36"/>
      <c r="P60" s="59"/>
    </row>
    <row r="61" spans="1:16">
      <c r="A61" s="42">
        <v>41030</v>
      </c>
      <c r="B61" s="37">
        <v>367.77929022848809</v>
      </c>
      <c r="C61" s="37"/>
      <c r="D61" s="48"/>
      <c r="E61" s="27">
        <v>302.14150635800456</v>
      </c>
      <c r="F61" s="27"/>
      <c r="G61" s="48"/>
      <c r="H61" s="27">
        <v>176.18380566801619</v>
      </c>
      <c r="I61" s="27"/>
      <c r="J61" s="48"/>
      <c r="K61" s="27">
        <v>2163.6444444444446</v>
      </c>
      <c r="L61" s="27"/>
      <c r="M61" s="48"/>
      <c r="N61" s="27">
        <v>3103.4163090128754</v>
      </c>
      <c r="O61" s="36"/>
      <c r="P61" s="59"/>
    </row>
    <row r="62" spans="1:16">
      <c r="A62" s="42">
        <v>41061</v>
      </c>
      <c r="B62" s="37">
        <v>367.09253731343284</v>
      </c>
      <c r="C62" s="37"/>
      <c r="D62" s="48"/>
      <c r="E62" s="27">
        <v>304.27323850479655</v>
      </c>
      <c r="F62" s="27"/>
      <c r="G62" s="48"/>
      <c r="H62" s="27">
        <v>174.62162162162161</v>
      </c>
      <c r="I62" s="27"/>
      <c r="J62" s="48"/>
      <c r="K62" s="27">
        <v>2104.4779411764707</v>
      </c>
      <c r="L62" s="27"/>
      <c r="M62" s="48"/>
      <c r="N62" s="27">
        <v>3118.9391304347828</v>
      </c>
      <c r="O62" s="36"/>
      <c r="P62" s="59"/>
    </row>
    <row r="63" spans="1:16">
      <c r="A63" s="42">
        <v>41091</v>
      </c>
      <c r="B63" s="37">
        <v>364.20676139147474</v>
      </c>
      <c r="C63" s="37"/>
      <c r="D63" s="48"/>
      <c r="E63" s="27">
        <v>303.43801652892563</v>
      </c>
      <c r="F63" s="27"/>
      <c r="G63" s="48"/>
      <c r="H63" s="27">
        <v>174.3398285268901</v>
      </c>
      <c r="I63" s="27"/>
      <c r="J63" s="48"/>
      <c r="K63" s="27">
        <v>2072.5919117647059</v>
      </c>
      <c r="L63" s="27"/>
      <c r="M63" s="48"/>
      <c r="N63" s="27">
        <v>3113.5663716814161</v>
      </c>
      <c r="O63" s="36"/>
      <c r="P63" s="59"/>
    </row>
    <row r="64" spans="1:16">
      <c r="A64" s="42">
        <v>41122</v>
      </c>
      <c r="B64" s="37">
        <v>367.81098466105885</v>
      </c>
      <c r="C64" s="37"/>
      <c r="D64" s="48"/>
      <c r="E64" s="27">
        <v>305.98333333333335</v>
      </c>
      <c r="F64" s="27"/>
      <c r="G64" s="48"/>
      <c r="H64" s="27">
        <v>174.94153846153847</v>
      </c>
      <c r="I64" s="27"/>
      <c r="J64" s="48"/>
      <c r="K64" s="27">
        <v>2113.7890909090911</v>
      </c>
      <c r="L64" s="27"/>
      <c r="M64" s="48"/>
      <c r="N64" s="27">
        <v>3048.1810344827586</v>
      </c>
      <c r="O64" s="36"/>
      <c r="P64" s="59"/>
    </row>
    <row r="65" spans="1:16">
      <c r="A65" s="42">
        <v>41153</v>
      </c>
      <c r="B65" s="37">
        <v>368.70843611248148</v>
      </c>
      <c r="C65" s="37"/>
      <c r="D65" s="48"/>
      <c r="E65" s="27">
        <v>311.37217272104181</v>
      </c>
      <c r="F65" s="27"/>
      <c r="G65" s="48"/>
      <c r="H65" s="27">
        <v>172.80185758513932</v>
      </c>
      <c r="I65" s="27"/>
      <c r="J65" s="48"/>
      <c r="K65" s="27">
        <v>2116.625</v>
      </c>
      <c r="L65" s="27"/>
      <c r="M65" s="48"/>
      <c r="N65" s="27">
        <v>3057.5107296137339</v>
      </c>
      <c r="O65" s="36"/>
      <c r="P65" s="59"/>
    </row>
    <row r="66" spans="1:16">
      <c r="A66" s="42">
        <v>41183</v>
      </c>
      <c r="B66" s="37">
        <v>370.46341463414632</v>
      </c>
      <c r="C66" s="37"/>
      <c r="D66" s="48"/>
      <c r="E66" s="27">
        <v>302.60086985613918</v>
      </c>
      <c r="F66" s="27"/>
      <c r="G66" s="48"/>
      <c r="H66" s="27">
        <v>171.03828483920367</v>
      </c>
      <c r="I66" s="27"/>
      <c r="J66" s="48"/>
      <c r="K66" s="27">
        <v>2141.0947368421052</v>
      </c>
      <c r="L66" s="27"/>
      <c r="M66" s="48"/>
      <c r="N66" s="27">
        <v>3020.931914893617</v>
      </c>
      <c r="O66" s="36"/>
      <c r="P66" s="59"/>
    </row>
    <row r="67" spans="1:16">
      <c r="A67" s="42">
        <v>41214</v>
      </c>
      <c r="B67" s="37">
        <v>386.07213438735175</v>
      </c>
      <c r="C67" s="37"/>
      <c r="D67" s="48"/>
      <c r="E67" s="27">
        <v>306.39946109801281</v>
      </c>
      <c r="F67" s="27"/>
      <c r="G67" s="48"/>
      <c r="H67" s="27">
        <v>164.87583148558758</v>
      </c>
      <c r="I67" s="27"/>
      <c r="J67" s="48"/>
      <c r="K67" s="27">
        <v>2142.6205673758864</v>
      </c>
      <c r="L67" s="27"/>
      <c r="M67" s="48"/>
      <c r="N67" s="27">
        <v>2970.252100840336</v>
      </c>
      <c r="O67" s="36"/>
      <c r="P67" s="59"/>
    </row>
    <row r="68" spans="1:16" ht="14.45" customHeight="1">
      <c r="A68" s="42">
        <v>41244</v>
      </c>
      <c r="B68" s="37">
        <v>389.22657411998017</v>
      </c>
      <c r="C68" s="37"/>
      <c r="D68" s="48"/>
      <c r="E68" s="27">
        <v>303.55631510416669</v>
      </c>
      <c r="F68" s="27"/>
      <c r="G68" s="48"/>
      <c r="H68" s="27">
        <v>165.33138686131386</v>
      </c>
      <c r="I68" s="27"/>
      <c r="J68" s="48"/>
      <c r="K68" s="27">
        <v>2170.8220640569393</v>
      </c>
      <c r="L68" s="27"/>
      <c r="M68" s="48"/>
      <c r="N68" s="27">
        <v>2970.3723849372386</v>
      </c>
      <c r="O68" s="36"/>
      <c r="P68" s="59"/>
    </row>
    <row r="69" spans="1:16">
      <c r="A69" s="42">
        <v>41275</v>
      </c>
      <c r="B69" s="37">
        <v>406.10712530712533</v>
      </c>
      <c r="C69" s="37"/>
      <c r="D69" s="48"/>
      <c r="E69" s="27">
        <v>304.46475195822455</v>
      </c>
      <c r="F69" s="27"/>
      <c r="G69" s="48"/>
      <c r="H69" s="27">
        <v>162.87209302325581</v>
      </c>
      <c r="I69" s="27"/>
      <c r="J69" s="48"/>
      <c r="K69" s="27">
        <v>2180.8357142857144</v>
      </c>
      <c r="L69" s="27"/>
      <c r="M69" s="48"/>
      <c r="N69" s="27">
        <v>2935.9665271966528</v>
      </c>
      <c r="O69" s="36"/>
      <c r="P69" s="59"/>
    </row>
    <row r="70" spans="1:16" ht="14.45" customHeight="1">
      <c r="A70" s="42">
        <v>41306</v>
      </c>
      <c r="B70" s="37">
        <v>405.35267633816909</v>
      </c>
      <c r="C70" s="37"/>
      <c r="D70" s="48"/>
      <c r="E70" s="27">
        <v>308.52988047808765</v>
      </c>
      <c r="F70" s="27"/>
      <c r="G70" s="48"/>
      <c r="H70" s="27">
        <v>163.25749817117776</v>
      </c>
      <c r="I70" s="27"/>
      <c r="J70" s="48"/>
      <c r="K70" s="27">
        <v>2207.6727272727271</v>
      </c>
      <c r="L70" s="27"/>
      <c r="M70" s="48"/>
      <c r="N70" s="27">
        <v>2850.6748971193415</v>
      </c>
      <c r="O70" s="36"/>
      <c r="P70" s="59"/>
    </row>
    <row r="71" spans="1:16">
      <c r="A71" s="42">
        <v>41334</v>
      </c>
      <c r="B71" s="25">
        <v>403.51489985344409</v>
      </c>
      <c r="C71" s="25"/>
      <c r="D71" s="48"/>
      <c r="E71" s="27">
        <v>304.3028894055131</v>
      </c>
      <c r="F71" s="27"/>
      <c r="G71" s="48"/>
      <c r="H71" s="27">
        <v>163.60975609756099</v>
      </c>
      <c r="I71" s="27"/>
      <c r="J71" s="48"/>
      <c r="K71" s="27">
        <v>2211.5294117647059</v>
      </c>
      <c r="L71" s="27"/>
      <c r="M71" s="48"/>
      <c r="N71" s="27">
        <v>2805.266129032258</v>
      </c>
      <c r="O71" s="36"/>
      <c r="P71" s="59"/>
    </row>
    <row r="72" spans="1:16">
      <c r="A72" s="42">
        <v>41365</v>
      </c>
      <c r="B72" s="27">
        <v>413.34555229716523</v>
      </c>
      <c r="C72" s="27"/>
      <c r="D72" s="48"/>
      <c r="E72" s="27">
        <v>305.01512096774195</v>
      </c>
      <c r="F72" s="27"/>
      <c r="G72" s="48"/>
      <c r="H72" s="27">
        <v>163.34146341463415</v>
      </c>
      <c r="I72" s="27"/>
      <c r="J72" s="48"/>
      <c r="K72" s="27">
        <v>2168.25</v>
      </c>
      <c r="L72" s="27"/>
      <c r="M72" s="48"/>
      <c r="N72" s="27">
        <v>2804.2419354838707</v>
      </c>
      <c r="O72" s="36"/>
      <c r="P72" s="59"/>
    </row>
    <row r="73" spans="1:16">
      <c r="A73" s="42">
        <v>41395</v>
      </c>
      <c r="B73" s="27">
        <v>423.34092058674759</v>
      </c>
      <c r="C73" s="27"/>
      <c r="D73" s="48"/>
      <c r="E73" s="27">
        <v>304.88914626075444</v>
      </c>
      <c r="F73" s="27"/>
      <c r="G73" s="48"/>
      <c r="H73" s="27">
        <v>164.58128078817734</v>
      </c>
      <c r="I73" s="27"/>
      <c r="J73" s="48"/>
      <c r="K73" s="27">
        <v>2177.0036900369005</v>
      </c>
      <c r="L73" s="27"/>
      <c r="M73" s="48"/>
      <c r="N73" s="27">
        <v>2825.9523809523807</v>
      </c>
      <c r="O73" s="36"/>
      <c r="P73" s="59"/>
    </row>
    <row r="74" spans="1:16">
      <c r="A74" s="42">
        <v>41426</v>
      </c>
      <c r="B74" s="38">
        <v>410.33035270740191</v>
      </c>
      <c r="C74" s="38"/>
      <c r="D74" s="48"/>
      <c r="E74" s="27">
        <v>303.08314087759817</v>
      </c>
      <c r="F74" s="27"/>
      <c r="G74" s="48"/>
      <c r="H74" s="27">
        <v>164.09268645908762</v>
      </c>
      <c r="I74" s="27"/>
      <c r="J74" s="48"/>
      <c r="K74" s="27">
        <v>2242.6507352941176</v>
      </c>
      <c r="L74" s="27"/>
      <c r="M74" s="48"/>
      <c r="N74" s="27">
        <v>2803.1904761904761</v>
      </c>
      <c r="O74" s="36"/>
      <c r="P74" s="59"/>
    </row>
    <row r="75" spans="1:16">
      <c r="A75" s="42">
        <v>41456</v>
      </c>
      <c r="B75" s="27">
        <v>406.23280943025543</v>
      </c>
      <c r="C75" s="27"/>
      <c r="D75" s="48"/>
      <c r="E75" s="27">
        <v>302.44379276637341</v>
      </c>
      <c r="F75" s="27"/>
      <c r="G75" s="48"/>
      <c r="H75" s="27">
        <v>165.84108804581246</v>
      </c>
      <c r="I75" s="27"/>
      <c r="J75" s="48"/>
      <c r="K75" s="27">
        <v>2302.0925925925926</v>
      </c>
      <c r="L75" s="27"/>
      <c r="M75" s="48"/>
      <c r="N75" s="27">
        <v>2932.0314960629921</v>
      </c>
      <c r="O75" s="36"/>
      <c r="P75" s="59"/>
    </row>
    <row r="76" spans="1:16" s="9" customFormat="1">
      <c r="A76" s="42">
        <v>41487</v>
      </c>
      <c r="B76" s="26">
        <v>407.6160234489497</v>
      </c>
      <c r="C76" s="26"/>
      <c r="D76" s="48"/>
      <c r="E76" s="26">
        <v>306.92743009320907</v>
      </c>
      <c r="F76" s="26"/>
      <c r="G76" s="48"/>
      <c r="H76" s="26">
        <v>169.07394113424263</v>
      </c>
      <c r="I76" s="26"/>
      <c r="J76" s="48"/>
      <c r="K76" s="26">
        <v>2311.4498141263939</v>
      </c>
      <c r="L76" s="26"/>
      <c r="M76" s="48"/>
      <c r="N76" s="27">
        <v>2900.9805447470817</v>
      </c>
      <c r="O76" s="36"/>
      <c r="P76" s="59"/>
    </row>
    <row r="77" spans="1:16">
      <c r="A77" s="42">
        <v>41518</v>
      </c>
      <c r="B77" s="27">
        <v>400.43008169149448</v>
      </c>
      <c r="C77" s="27"/>
      <c r="D77" s="48"/>
      <c r="E77" s="27">
        <v>312.66826593557232</v>
      </c>
      <c r="F77" s="27"/>
      <c r="G77" s="48"/>
      <c r="H77" s="27">
        <v>170.98687089715537</v>
      </c>
      <c r="I77" s="27"/>
      <c r="J77" s="48"/>
      <c r="K77" s="27">
        <v>2360.4419475655432</v>
      </c>
      <c r="L77" s="27"/>
      <c r="M77" s="48"/>
      <c r="N77" s="27">
        <v>2912.5984251968503</v>
      </c>
      <c r="O77" s="36"/>
      <c r="P77" s="59"/>
    </row>
    <row r="78" spans="1:16">
      <c r="A78" s="42">
        <v>41548</v>
      </c>
      <c r="B78" s="27">
        <v>398.52567121997174</v>
      </c>
      <c r="C78" s="27"/>
      <c r="D78" s="48"/>
      <c r="E78" s="27">
        <v>308.77492497499168</v>
      </c>
      <c r="F78" s="27"/>
      <c r="G78" s="48"/>
      <c r="H78" s="27">
        <v>171.97989949748742</v>
      </c>
      <c r="I78" s="27"/>
      <c r="J78" s="48"/>
      <c r="K78" s="27">
        <v>2391.4615384615386</v>
      </c>
      <c r="L78" s="27"/>
      <c r="M78" s="48"/>
      <c r="N78" s="27">
        <v>2901.60546875</v>
      </c>
      <c r="O78" s="36"/>
      <c r="P78" s="59"/>
    </row>
    <row r="79" spans="1:16">
      <c r="A79" s="42">
        <v>41579</v>
      </c>
      <c r="B79" s="27">
        <v>390.67329939842665</v>
      </c>
      <c r="C79" s="27"/>
      <c r="D79" s="48"/>
      <c r="E79" s="27">
        <v>310.87357478202551</v>
      </c>
      <c r="F79" s="27"/>
      <c r="G79" s="48"/>
      <c r="H79" s="27">
        <v>172.11962750716333</v>
      </c>
      <c r="I79" s="27"/>
      <c r="J79" s="48"/>
      <c r="K79" s="27">
        <v>2431.5775193798449</v>
      </c>
      <c r="L79" s="27"/>
      <c r="M79" s="48"/>
      <c r="N79" s="27">
        <v>2908.6153846153848</v>
      </c>
      <c r="O79" s="36"/>
      <c r="P79" s="59"/>
    </row>
    <row r="80" spans="1:16">
      <c r="A80" s="42">
        <v>41609</v>
      </c>
      <c r="B80" s="27">
        <v>385.37053979871911</v>
      </c>
      <c r="C80" s="27"/>
      <c r="D80" s="48"/>
      <c r="E80" s="27">
        <v>307.86163522012578</v>
      </c>
      <c r="F80" s="27"/>
      <c r="G80" s="48"/>
      <c r="H80" s="27">
        <v>172.17514124293785</v>
      </c>
      <c r="I80" s="27"/>
      <c r="J80" s="48"/>
      <c r="K80" s="27">
        <v>2422.498023715415</v>
      </c>
      <c r="L80" s="27"/>
      <c r="M80" s="48"/>
      <c r="N80" s="27">
        <v>2876.486692015209</v>
      </c>
      <c r="O80" s="36"/>
      <c r="P80" s="59"/>
    </row>
    <row r="81" spans="1:16">
      <c r="A81" s="42">
        <v>41640</v>
      </c>
      <c r="B81" s="27">
        <v>384.66771441400988</v>
      </c>
      <c r="C81" s="27"/>
      <c r="D81" s="48"/>
      <c r="E81" s="27">
        <v>304.12387612387613</v>
      </c>
      <c r="F81" s="27"/>
      <c r="G81" s="48"/>
      <c r="H81" s="27">
        <v>171.91525423728814</v>
      </c>
      <c r="I81" s="27"/>
      <c r="J81" s="48"/>
      <c r="K81" s="27">
        <v>2457.6031746031745</v>
      </c>
      <c r="L81" s="27"/>
      <c r="M81" s="48"/>
      <c r="N81" s="27">
        <v>2920.2192307692308</v>
      </c>
      <c r="O81" s="36"/>
      <c r="P81" s="59"/>
    </row>
    <row r="82" spans="1:16">
      <c r="A82" s="42">
        <v>41671</v>
      </c>
      <c r="B82" s="27">
        <v>377.84645842498901</v>
      </c>
      <c r="C82" s="27"/>
      <c r="D82" s="48"/>
      <c r="E82" s="27">
        <v>307.46826222684706</v>
      </c>
      <c r="F82" s="27"/>
      <c r="G82" s="48"/>
      <c r="H82" s="27">
        <v>165.40730530668503</v>
      </c>
      <c r="I82" s="27"/>
      <c r="J82" s="48"/>
      <c r="K82" s="27">
        <v>2456.778656126482</v>
      </c>
      <c r="L82" s="27"/>
      <c r="M82" s="48"/>
      <c r="N82" s="27">
        <v>2848.7279411764707</v>
      </c>
      <c r="O82" s="36"/>
      <c r="P82" s="59"/>
    </row>
    <row r="83" spans="1:16">
      <c r="A83" s="42">
        <v>41699</v>
      </c>
      <c r="B83" s="27">
        <v>374.78806228373702</v>
      </c>
      <c r="C83" s="27"/>
      <c r="D83" s="48"/>
      <c r="E83" s="27">
        <v>305.96827634825519</v>
      </c>
      <c r="F83" s="27"/>
      <c r="G83" s="48"/>
      <c r="H83" s="27">
        <v>167.27668252889191</v>
      </c>
      <c r="I83" s="27"/>
      <c r="J83" s="48"/>
      <c r="K83" s="27">
        <v>2531.9518072289156</v>
      </c>
      <c r="L83" s="27"/>
      <c r="M83" s="48"/>
      <c r="N83" s="27">
        <v>2914.0488721804513</v>
      </c>
      <c r="O83" s="36"/>
      <c r="P83" s="59"/>
    </row>
    <row r="84" spans="1:16">
      <c r="A84" s="42">
        <v>41730</v>
      </c>
      <c r="B84" s="27">
        <v>372.04935622317595</v>
      </c>
      <c r="C84" s="27"/>
      <c r="D84" s="48"/>
      <c r="E84" s="27">
        <v>310.16024486856321</v>
      </c>
      <c r="F84" s="27"/>
      <c r="G84" s="48"/>
      <c r="H84" s="27">
        <v>167.44331983805668</v>
      </c>
      <c r="I84" s="27"/>
      <c r="J84" s="48"/>
      <c r="K84" s="27">
        <v>2585.4471544715448</v>
      </c>
      <c r="L84" s="27"/>
      <c r="M84" s="48"/>
      <c r="N84" s="27">
        <v>2923.2781954887218</v>
      </c>
      <c r="O84" s="36"/>
      <c r="P84" s="59"/>
    </row>
    <row r="85" spans="1:16">
      <c r="A85" s="42">
        <v>41760</v>
      </c>
      <c r="B85" s="27">
        <v>362.83014861995753</v>
      </c>
      <c r="C85" s="27"/>
      <c r="D85" s="48"/>
      <c r="E85" s="27">
        <v>300.41666666666669</v>
      </c>
      <c r="F85" s="27"/>
      <c r="G85" s="48"/>
      <c r="H85" s="27">
        <v>172.09939556749495</v>
      </c>
      <c r="I85" s="27"/>
      <c r="J85" s="48"/>
      <c r="K85" s="27">
        <v>2713.4814814814813</v>
      </c>
      <c r="L85" s="27"/>
      <c r="M85" s="48"/>
      <c r="N85" s="27">
        <v>2923.6516853932585</v>
      </c>
      <c r="O85" s="36"/>
      <c r="P85" s="59"/>
    </row>
    <row r="86" spans="1:16">
      <c r="A86" s="42">
        <v>41791</v>
      </c>
      <c r="B86" s="27">
        <v>357.09166666666664</v>
      </c>
      <c r="C86" s="27"/>
      <c r="D86" s="48"/>
      <c r="E86" s="27">
        <v>300.23216187433439</v>
      </c>
      <c r="F86" s="27"/>
      <c r="G86" s="48"/>
      <c r="H86" s="27">
        <v>172.03713892709766</v>
      </c>
      <c r="I86" s="27"/>
      <c r="J86" s="48"/>
      <c r="K86" s="27">
        <v>2711.8057851239669</v>
      </c>
      <c r="L86" s="27"/>
      <c r="M86" s="48"/>
      <c r="N86" s="27">
        <v>2923.9773584905661</v>
      </c>
      <c r="O86" s="36"/>
      <c r="P86" s="59"/>
    </row>
    <row r="87" spans="1:16">
      <c r="A87" s="42">
        <v>41821</v>
      </c>
      <c r="B87" s="27">
        <v>364.84740802675583</v>
      </c>
      <c r="C87" s="27"/>
      <c r="D87" s="48"/>
      <c r="E87" s="27">
        <v>305.27156549520765</v>
      </c>
      <c r="F87" s="27"/>
      <c r="G87" s="48"/>
      <c r="H87" s="27">
        <v>172.30790960451978</v>
      </c>
      <c r="I87" s="27"/>
      <c r="J87" s="48"/>
      <c r="K87" s="27">
        <v>2769.5294117647059</v>
      </c>
      <c r="L87" s="27"/>
      <c r="M87" s="48"/>
      <c r="N87" s="27">
        <v>2932.1119402985073</v>
      </c>
      <c r="O87" s="36"/>
      <c r="P87" s="59"/>
    </row>
    <row r="88" spans="1:16" s="9" customFormat="1">
      <c r="A88" s="42">
        <v>41852</v>
      </c>
      <c r="B88" s="26">
        <v>368.40254237288133</v>
      </c>
      <c r="C88" s="26"/>
      <c r="D88" s="48"/>
      <c r="E88" s="26">
        <v>304.3036984352774</v>
      </c>
      <c r="F88" s="26"/>
      <c r="G88" s="48"/>
      <c r="H88" s="26">
        <v>175.63636363636363</v>
      </c>
      <c r="I88" s="26"/>
      <c r="J88" s="48"/>
      <c r="K88" s="26">
        <v>2807.2970711297071</v>
      </c>
      <c r="L88" s="26"/>
      <c r="M88" s="48"/>
      <c r="N88" s="27">
        <v>2882.60147601476</v>
      </c>
      <c r="O88" s="36"/>
      <c r="P88" s="59"/>
    </row>
    <row r="89" spans="1:16">
      <c r="A89" s="42">
        <v>41883</v>
      </c>
      <c r="B89" s="27">
        <v>377.61843790012801</v>
      </c>
      <c r="C89" s="27"/>
      <c r="D89" s="48"/>
      <c r="E89" s="27">
        <v>307.40763413755849</v>
      </c>
      <c r="F89" s="27"/>
      <c r="G89" s="48"/>
      <c r="H89" s="27">
        <v>173.11552888222056</v>
      </c>
      <c r="I89" s="27"/>
      <c r="J89" s="48"/>
      <c r="K89" s="27">
        <v>2866.5</v>
      </c>
      <c r="L89" s="27"/>
      <c r="M89" s="48"/>
      <c r="N89" s="27">
        <v>2861.3284132841327</v>
      </c>
      <c r="O89" s="26"/>
      <c r="P89" s="48"/>
    </row>
    <row r="90" spans="1:16">
      <c r="A90" s="42">
        <v>41913</v>
      </c>
      <c r="B90" s="27">
        <v>385.9878945092953</v>
      </c>
      <c r="C90" s="27"/>
      <c r="D90" s="48"/>
      <c r="E90" s="27">
        <v>302.63891779396459</v>
      </c>
      <c r="F90" s="27"/>
      <c r="G90" s="48"/>
      <c r="H90" s="27">
        <v>174.19613899613898</v>
      </c>
      <c r="I90" s="27"/>
      <c r="J90" s="48"/>
      <c r="K90" s="27">
        <v>2805.8553191489364</v>
      </c>
      <c r="L90" s="27"/>
      <c r="M90" s="48"/>
      <c r="N90" s="27">
        <v>2831.3626373626375</v>
      </c>
      <c r="O90" s="26"/>
      <c r="P90" s="48"/>
    </row>
    <row r="91" spans="1:16">
      <c r="A91" s="42">
        <v>41944</v>
      </c>
      <c r="B91" s="27">
        <v>386.52686762778507</v>
      </c>
      <c r="C91" s="27"/>
      <c r="D91" s="48"/>
      <c r="E91" s="27">
        <v>299.50308430431801</v>
      </c>
      <c r="F91" s="27"/>
      <c r="G91" s="48"/>
      <c r="H91" s="27">
        <v>172.9044289044289</v>
      </c>
      <c r="I91" s="27"/>
      <c r="J91" s="48"/>
      <c r="K91" s="27">
        <v>2841.5811965811968</v>
      </c>
      <c r="L91" s="27"/>
      <c r="M91" s="48"/>
      <c r="N91" s="27">
        <v>2790.1831501831502</v>
      </c>
      <c r="O91" s="26"/>
      <c r="P91" s="48"/>
    </row>
    <row r="92" spans="1:16">
      <c r="A92" s="42">
        <v>41974</v>
      </c>
      <c r="B92" s="27">
        <v>386.21532364597095</v>
      </c>
      <c r="C92" s="27"/>
      <c r="D92" s="48"/>
      <c r="E92" s="27">
        <v>298.39457133399537</v>
      </c>
      <c r="F92" s="27"/>
      <c r="G92" s="48"/>
      <c r="H92" s="27">
        <v>169.88914198936979</v>
      </c>
      <c r="I92" s="27"/>
      <c r="J92" s="48"/>
      <c r="K92" s="27">
        <v>2866.1845493562232</v>
      </c>
      <c r="L92" s="27"/>
      <c r="M92" s="48"/>
      <c r="N92" s="27">
        <v>2791.7592592592591</v>
      </c>
      <c r="O92" s="26"/>
      <c r="P92" s="48"/>
    </row>
    <row r="93" spans="1:16">
      <c r="A93" s="42">
        <v>42005</v>
      </c>
      <c r="B93" s="27">
        <v>394.1933272394881</v>
      </c>
      <c r="C93" s="27"/>
      <c r="D93" s="48"/>
      <c r="E93" s="27">
        <v>302.18842530282637</v>
      </c>
      <c r="F93" s="27"/>
      <c r="G93" s="48"/>
      <c r="H93" s="27">
        <v>167.41978021978022</v>
      </c>
      <c r="I93" s="27"/>
      <c r="J93" s="48"/>
      <c r="K93" s="27">
        <v>2806.6810344827586</v>
      </c>
      <c r="L93" s="27"/>
      <c r="M93" s="48"/>
      <c r="N93" s="27">
        <v>2781.0145985401459</v>
      </c>
      <c r="O93" s="26"/>
      <c r="P93" s="48"/>
    </row>
    <row r="94" spans="1:16">
      <c r="A94" s="42">
        <v>42036</v>
      </c>
      <c r="B94" s="27">
        <v>399.33914639743</v>
      </c>
      <c r="C94" s="27"/>
      <c r="D94" s="48"/>
      <c r="E94" s="27">
        <v>298.56769596199524</v>
      </c>
      <c r="F94" s="27"/>
      <c r="G94" s="48"/>
      <c r="H94" s="27">
        <v>158.98998569384835</v>
      </c>
      <c r="I94" s="27"/>
      <c r="J94" s="48"/>
      <c r="K94" s="27">
        <v>2815.909090909091</v>
      </c>
      <c r="L94" s="27"/>
      <c r="M94" s="48"/>
      <c r="N94" s="27">
        <v>2787.0681003584227</v>
      </c>
      <c r="O94" s="26"/>
      <c r="P94" s="48"/>
    </row>
    <row r="95" spans="1:16">
      <c r="A95" s="42">
        <v>42064</v>
      </c>
      <c r="B95" s="27">
        <v>411.67213114754099</v>
      </c>
      <c r="C95" s="27"/>
      <c r="D95" s="48"/>
      <c r="E95" s="27">
        <v>300.27651643510677</v>
      </c>
      <c r="F95" s="27"/>
      <c r="G95" s="48"/>
      <c r="H95" s="27">
        <v>161.42608695652174</v>
      </c>
      <c r="I95" s="27"/>
      <c r="J95" s="48"/>
      <c r="K95" s="27">
        <v>2804.7413793103447</v>
      </c>
      <c r="L95" s="27"/>
      <c r="M95" s="48"/>
      <c r="N95" s="27">
        <v>2777.9893238434165</v>
      </c>
      <c r="O95" s="26"/>
      <c r="P95" s="48"/>
    </row>
    <row r="96" spans="1:16">
      <c r="A96" s="42">
        <v>42095</v>
      </c>
      <c r="B96" s="27">
        <v>411.40714285714284</v>
      </c>
      <c r="C96" s="27"/>
      <c r="D96" s="48"/>
      <c r="E96" s="27">
        <v>303.92323439099283</v>
      </c>
      <c r="F96" s="27"/>
      <c r="G96" s="48"/>
      <c r="H96" s="27">
        <v>162.20431557653404</v>
      </c>
      <c r="I96" s="27"/>
      <c r="J96" s="48"/>
      <c r="K96" s="27">
        <v>2765.848484848485</v>
      </c>
      <c r="L96" s="27"/>
      <c r="M96" s="48"/>
      <c r="N96" s="27">
        <v>2776.9750889679717</v>
      </c>
      <c r="O96" s="26"/>
      <c r="P96" s="48"/>
    </row>
    <row r="97" spans="1:16">
      <c r="A97" s="42">
        <v>42125</v>
      </c>
      <c r="B97" s="27">
        <v>411.88735177865613</v>
      </c>
      <c r="C97" s="27"/>
      <c r="D97" s="48"/>
      <c r="E97" s="27">
        <v>303.47787610619469</v>
      </c>
      <c r="F97" s="27"/>
      <c r="G97" s="48"/>
      <c r="H97" s="27">
        <v>159.97372060857538</v>
      </c>
      <c r="I97" s="27"/>
      <c r="J97" s="48"/>
      <c r="K97" s="27">
        <v>2802.424778761062</v>
      </c>
      <c r="L97" s="27"/>
      <c r="M97" s="48"/>
      <c r="N97" s="27">
        <v>2797.4839857651245</v>
      </c>
      <c r="O97" s="26"/>
      <c r="P97" s="48"/>
    </row>
    <row r="98" spans="1:16">
      <c r="A98" s="42">
        <v>42156</v>
      </c>
      <c r="B98" s="27">
        <v>418.8406512086828</v>
      </c>
      <c r="C98" s="27"/>
      <c r="D98" s="48"/>
      <c r="E98" s="27">
        <v>303.16121495327104</v>
      </c>
      <c r="F98" s="27"/>
      <c r="G98" s="48"/>
      <c r="H98" s="27">
        <v>160.46370683579985</v>
      </c>
      <c r="I98" s="27"/>
      <c r="J98" s="48"/>
      <c r="K98" s="27">
        <v>2698.2666666666669</v>
      </c>
      <c r="L98" s="27"/>
      <c r="M98" s="48"/>
      <c r="N98" s="27">
        <v>2767.0247349823321</v>
      </c>
      <c r="O98" s="26"/>
      <c r="P98" s="48"/>
    </row>
    <row r="99" spans="1:16">
      <c r="A99" s="42">
        <v>42186</v>
      </c>
      <c r="B99" s="27">
        <v>425.43652784746615</v>
      </c>
      <c r="C99" s="27"/>
      <c r="D99" s="48"/>
      <c r="E99" s="27">
        <v>306.05503669112744</v>
      </c>
      <c r="F99" s="27"/>
      <c r="G99" s="48"/>
      <c r="H99" s="27">
        <v>163.6113537117904</v>
      </c>
      <c r="I99" s="27"/>
      <c r="J99" s="48"/>
      <c r="K99" s="27">
        <v>2723.21875</v>
      </c>
      <c r="L99" s="27"/>
      <c r="M99" s="48"/>
      <c r="N99" s="27">
        <v>2710.3434343434342</v>
      </c>
      <c r="O99" s="26"/>
      <c r="P99" s="48"/>
    </row>
    <row r="100" spans="1:16">
      <c r="A100" s="42">
        <v>42217</v>
      </c>
      <c r="B100" s="27">
        <v>422.56403817177301</v>
      </c>
      <c r="C100" s="27"/>
      <c r="D100" s="48"/>
      <c r="E100" s="27">
        <v>307.87437686939182</v>
      </c>
      <c r="F100" s="27"/>
      <c r="G100" s="48"/>
      <c r="H100" s="27">
        <v>167.53467561521254</v>
      </c>
      <c r="I100" s="27"/>
      <c r="J100" s="48"/>
      <c r="K100" s="27">
        <v>2776.32</v>
      </c>
      <c r="L100" s="27"/>
      <c r="M100" s="48"/>
      <c r="N100" s="27">
        <v>2712.5083612040135</v>
      </c>
      <c r="O100" s="26"/>
      <c r="P100" s="48"/>
    </row>
    <row r="101" spans="1:16">
      <c r="A101" s="42">
        <v>42248</v>
      </c>
      <c r="B101" s="27">
        <v>424.23891129032256</v>
      </c>
      <c r="C101" s="27"/>
      <c r="D101" s="48"/>
      <c r="E101" s="27">
        <v>309.02083333333331</v>
      </c>
      <c r="F101" s="27"/>
      <c r="G101" s="48"/>
      <c r="H101" s="27">
        <v>171.80778395552025</v>
      </c>
      <c r="I101" s="27"/>
      <c r="J101" s="48"/>
      <c r="K101" s="27">
        <v>2799.8423423423424</v>
      </c>
      <c r="L101" s="27"/>
      <c r="M101" s="48"/>
      <c r="N101" s="27">
        <v>2711.7009966777409</v>
      </c>
      <c r="O101" s="26"/>
      <c r="P101" s="48"/>
    </row>
    <row r="102" spans="1:16">
      <c r="A102" s="42">
        <v>42278</v>
      </c>
      <c r="B102" s="27">
        <v>437.72629887520088</v>
      </c>
      <c r="C102" s="27"/>
      <c r="D102" s="48"/>
      <c r="E102" s="27">
        <v>306.03708523096941</v>
      </c>
      <c r="F102" s="27"/>
      <c r="G102" s="48"/>
      <c r="H102" s="27">
        <v>168.91569992266048</v>
      </c>
      <c r="I102" s="27"/>
      <c r="J102" s="48"/>
      <c r="K102" s="27">
        <v>2800.8108108108108</v>
      </c>
      <c r="L102" s="27"/>
      <c r="M102" s="48"/>
      <c r="N102" s="27">
        <v>2721.8543046357618</v>
      </c>
      <c r="O102" s="26"/>
      <c r="P102" s="48"/>
    </row>
    <row r="103" spans="1:16">
      <c r="A103" s="42">
        <v>42309</v>
      </c>
      <c r="B103" s="27">
        <v>439.71672902191341</v>
      </c>
      <c r="C103" s="26">
        <v>422.02867471407052</v>
      </c>
      <c r="D103" s="48"/>
      <c r="E103" s="27">
        <v>304.67752234993617</v>
      </c>
      <c r="F103" s="26">
        <v>304.80841702634149</v>
      </c>
      <c r="G103" s="48"/>
      <c r="H103" s="27">
        <v>165.98950524737631</v>
      </c>
      <c r="I103" s="27">
        <v>171.17871571570703</v>
      </c>
      <c r="J103" s="48"/>
      <c r="K103" s="27">
        <v>2824.9954337899544</v>
      </c>
      <c r="L103" s="26">
        <v>3000</v>
      </c>
      <c r="M103" s="48"/>
      <c r="N103" s="27">
        <v>2720.9207920792078</v>
      </c>
      <c r="O103" s="26">
        <v>2638</v>
      </c>
      <c r="P103" s="48"/>
    </row>
    <row r="104" spans="1:16">
      <c r="A104" s="42">
        <v>42339</v>
      </c>
      <c r="B104" s="27">
        <v>437.65127388535029</v>
      </c>
      <c r="C104" s="26">
        <v>421.26802765858247</v>
      </c>
      <c r="D104" s="48"/>
      <c r="E104" s="27">
        <v>304.8802946593002</v>
      </c>
      <c r="F104" s="26">
        <v>302.64664066441503</v>
      </c>
      <c r="G104" s="48"/>
      <c r="H104" s="27">
        <v>162.0952380952381</v>
      </c>
      <c r="I104" s="27">
        <v>169.37160772945708</v>
      </c>
      <c r="J104" s="48"/>
      <c r="K104" s="27">
        <v>2917.6451612903224</v>
      </c>
      <c r="L104" s="26">
        <v>3000</v>
      </c>
      <c r="M104" s="48"/>
      <c r="N104" s="27">
        <v>2713.1372549019607</v>
      </c>
      <c r="O104" s="26">
        <v>2636</v>
      </c>
      <c r="P104" s="48"/>
    </row>
    <row r="105" spans="1:16">
      <c r="A105" s="42">
        <v>42370</v>
      </c>
      <c r="B105" s="27">
        <v>433.46133751306166</v>
      </c>
      <c r="C105" s="26">
        <v>418.81304079658901</v>
      </c>
      <c r="D105" s="48"/>
      <c r="E105" s="27">
        <v>309.8151364764268</v>
      </c>
      <c r="F105" s="26">
        <v>303.76225470244839</v>
      </c>
      <c r="G105" s="48"/>
      <c r="H105" s="27">
        <v>164.64498269896194</v>
      </c>
      <c r="I105" s="27">
        <v>168.64136083915255</v>
      </c>
      <c r="J105" s="48"/>
      <c r="K105" s="27">
        <v>2799.6774193548385</v>
      </c>
      <c r="L105" s="26">
        <v>3000</v>
      </c>
      <c r="M105" s="48"/>
      <c r="N105" s="27">
        <v>2704.5307443365696</v>
      </c>
      <c r="O105" s="26">
        <v>2634</v>
      </c>
      <c r="P105" s="48"/>
    </row>
    <row r="106" spans="1:16">
      <c r="A106" s="42">
        <v>42401</v>
      </c>
      <c r="B106" s="27">
        <v>436.34755134281198</v>
      </c>
      <c r="C106" s="26">
        <v>416.3648235934611</v>
      </c>
      <c r="D106" s="48"/>
      <c r="E106" s="27">
        <v>304.80621572212067</v>
      </c>
      <c r="F106" s="26">
        <v>303.04775324133124</v>
      </c>
      <c r="G106" s="48"/>
      <c r="H106" s="27">
        <v>163.06216216216217</v>
      </c>
      <c r="I106" s="27">
        <v>162.85613471648207</v>
      </c>
      <c r="J106" s="48"/>
      <c r="K106" s="27">
        <v>2773.2669683257918</v>
      </c>
      <c r="L106" s="26">
        <v>3000</v>
      </c>
      <c r="M106" s="48"/>
      <c r="N106" s="27">
        <v>2702.7845659163986</v>
      </c>
      <c r="O106" s="26">
        <v>2632</v>
      </c>
      <c r="P106" s="48"/>
    </row>
    <row r="107" spans="1:16">
      <c r="A107" s="42">
        <v>42430</v>
      </c>
      <c r="B107" s="27">
        <v>441.15199999999999</v>
      </c>
      <c r="C107" s="26">
        <v>416.10864259379321</v>
      </c>
      <c r="D107" s="48"/>
      <c r="E107" s="27">
        <v>305.32602163461536</v>
      </c>
      <c r="F107" s="26">
        <v>302.6071589606251</v>
      </c>
      <c r="G107" s="48"/>
      <c r="H107" s="27">
        <v>159.97588005215124</v>
      </c>
      <c r="I107" s="27">
        <v>164.83190185395387</v>
      </c>
      <c r="J107" s="48"/>
      <c r="K107" s="27">
        <v>2798.7096774193546</v>
      </c>
      <c r="L107" s="26">
        <v>3000</v>
      </c>
      <c r="M107" s="48"/>
      <c r="N107" s="27">
        <v>2694.0983606557379</v>
      </c>
      <c r="O107" s="26">
        <v>2630</v>
      </c>
      <c r="P107" s="48"/>
    </row>
    <row r="108" spans="1:16">
      <c r="A108" s="42">
        <v>42461</v>
      </c>
      <c r="B108" s="27">
        <v>449.2454893384363</v>
      </c>
      <c r="C108" s="26">
        <v>414.29304236212391</v>
      </c>
      <c r="D108" s="48"/>
      <c r="E108" s="27">
        <v>306.87011425135296</v>
      </c>
      <c r="F108" s="26">
        <v>305.38011637450677</v>
      </c>
      <c r="G108" s="48"/>
      <c r="H108" s="27">
        <v>158.61846352485475</v>
      </c>
      <c r="I108" s="27">
        <v>165.05705321263116</v>
      </c>
      <c r="J108" s="48"/>
      <c r="K108" s="27">
        <v>2877.4906542056074</v>
      </c>
      <c r="L108" s="26">
        <v>3000</v>
      </c>
      <c r="M108" s="48"/>
      <c r="N108" s="27">
        <v>2676.3729903536978</v>
      </c>
      <c r="O108" s="26">
        <v>2628</v>
      </c>
      <c r="P108" s="48"/>
    </row>
    <row r="109" spans="1:16">
      <c r="A109" s="42">
        <v>42491</v>
      </c>
      <c r="B109" s="27">
        <v>436.45886075949369</v>
      </c>
      <c r="C109" s="26">
        <v>412.88805002879542</v>
      </c>
      <c r="D109" s="48"/>
      <c r="E109" s="27">
        <v>302.76555588322032</v>
      </c>
      <c r="F109" s="26">
        <v>302.35457073951113</v>
      </c>
      <c r="G109" s="48"/>
      <c r="H109" s="27">
        <v>157.98728544183089</v>
      </c>
      <c r="I109" s="27">
        <v>165.55571656294896</v>
      </c>
      <c r="J109" s="48"/>
      <c r="K109" s="27">
        <v>2892</v>
      </c>
      <c r="L109" s="26">
        <v>3000</v>
      </c>
      <c r="M109" s="48"/>
      <c r="N109" s="27">
        <v>2695.1057692307691</v>
      </c>
      <c r="O109" s="26">
        <v>2626</v>
      </c>
      <c r="P109" s="48"/>
    </row>
    <row r="110" spans="1:16">
      <c r="A110" s="42">
        <v>42522</v>
      </c>
      <c r="B110" s="27">
        <v>442.30736163353038</v>
      </c>
      <c r="C110" s="26">
        <v>412.19270213301047</v>
      </c>
      <c r="D110" s="48"/>
      <c r="E110" s="27">
        <v>306.47466511357015</v>
      </c>
      <c r="F110" s="26">
        <v>302.11661632814571</v>
      </c>
      <c r="G110" s="48"/>
      <c r="H110" s="27">
        <v>157.49097938144331</v>
      </c>
      <c r="I110" s="27">
        <v>165.7638884990161</v>
      </c>
      <c r="J110" s="48"/>
      <c r="K110" s="27">
        <v>2956.4072398190046</v>
      </c>
      <c r="L110" s="26">
        <v>3000</v>
      </c>
      <c r="M110" s="48"/>
      <c r="N110" s="27">
        <v>2693.9807073954985</v>
      </c>
      <c r="O110" s="26">
        <v>2624</v>
      </c>
      <c r="P110" s="48"/>
    </row>
    <row r="111" spans="1:16">
      <c r="A111" s="42">
        <v>42552</v>
      </c>
      <c r="B111" s="27">
        <v>453.324903793293</v>
      </c>
      <c r="C111" s="26">
        <v>410.91424175619397</v>
      </c>
      <c r="D111" s="48"/>
      <c r="E111" s="27">
        <v>303.85796434732606</v>
      </c>
      <c r="F111" s="26">
        <v>304.07243741226171</v>
      </c>
      <c r="G111" s="48"/>
      <c r="H111" s="27">
        <v>157.42764857881136</v>
      </c>
      <c r="I111" s="27">
        <v>167.35535594626779</v>
      </c>
      <c r="J111" s="48"/>
      <c r="K111" s="27">
        <v>2891</v>
      </c>
      <c r="L111" s="26">
        <v>3000</v>
      </c>
      <c r="M111" s="48"/>
      <c r="N111" s="27">
        <v>2711.6730769230771</v>
      </c>
      <c r="O111" s="26">
        <v>2622</v>
      </c>
      <c r="P111" s="48"/>
    </row>
    <row r="112" spans="1:16">
      <c r="A112" s="42">
        <v>42583</v>
      </c>
      <c r="B112" s="27">
        <v>452.84413497589713</v>
      </c>
      <c r="C112" s="26">
        <v>410.14425454768451</v>
      </c>
      <c r="D112" s="48"/>
      <c r="E112" s="27">
        <v>301.73822714681438</v>
      </c>
      <c r="F112" s="26">
        <v>305.35398745374641</v>
      </c>
      <c r="G112" s="48"/>
      <c r="H112" s="27">
        <v>153.64948453608247</v>
      </c>
      <c r="I112" s="27">
        <v>170.55175000406084</v>
      </c>
      <c r="J112" s="48"/>
      <c r="K112" s="27">
        <v>2839.178082191781</v>
      </c>
      <c r="L112" s="26">
        <v>3000</v>
      </c>
      <c r="M112" s="48"/>
      <c r="N112" s="27">
        <v>2723.3729903536978</v>
      </c>
      <c r="O112" s="26">
        <v>2620</v>
      </c>
      <c r="P112" s="48"/>
    </row>
    <row r="113" spans="1:16">
      <c r="A113" s="42">
        <v>42614</v>
      </c>
      <c r="B113" s="27">
        <v>457.19329608938546</v>
      </c>
      <c r="C113" s="26">
        <v>409.60609848349338</v>
      </c>
      <c r="D113" s="48"/>
      <c r="E113" s="27">
        <v>309.92307692307691</v>
      </c>
      <c r="F113" s="26">
        <v>308.54035867240123</v>
      </c>
      <c r="G113" s="48"/>
      <c r="H113" s="27">
        <v>155.1810971579643</v>
      </c>
      <c r="I113" s="27">
        <v>171.82268002857651</v>
      </c>
      <c r="J113" s="48"/>
      <c r="K113" s="27">
        <v>2811.794520547945</v>
      </c>
      <c r="L113" s="26">
        <v>3000</v>
      </c>
      <c r="M113" s="48"/>
      <c r="N113" s="27">
        <v>2731.2738853503183</v>
      </c>
      <c r="O113" s="26">
        <v>2618</v>
      </c>
      <c r="P113" s="48"/>
    </row>
    <row r="114" spans="1:16">
      <c r="A114" s="42">
        <v>42644</v>
      </c>
      <c r="B114" s="44"/>
      <c r="C114" s="26">
        <v>408.39304839202669</v>
      </c>
      <c r="D114" s="48">
        <v>450.72611253235061</v>
      </c>
      <c r="E114" s="44"/>
      <c r="F114" s="26">
        <v>303.53494261419178</v>
      </c>
      <c r="G114" s="48">
        <v>305.78472650425294</v>
      </c>
      <c r="H114" s="44"/>
      <c r="I114" s="27">
        <v>172.58696304581755</v>
      </c>
      <c r="J114" s="48">
        <v>156.3348384643715</v>
      </c>
      <c r="K114" s="44"/>
      <c r="L114" s="26">
        <v>3000</v>
      </c>
      <c r="M114" s="48">
        <v>2800</v>
      </c>
      <c r="N114" s="35"/>
      <c r="O114" s="26">
        <v>2616</v>
      </c>
      <c r="P114" s="48">
        <v>2730</v>
      </c>
    </row>
    <row r="115" spans="1:16">
      <c r="A115" s="42">
        <v>42675</v>
      </c>
      <c r="B115" s="44"/>
      <c r="C115" s="26">
        <v>407.69090903469089</v>
      </c>
      <c r="D115" s="48">
        <v>450.31187217487604</v>
      </c>
      <c r="E115" s="44"/>
      <c r="F115" s="26">
        <v>303.19836570894927</v>
      </c>
      <c r="G115" s="48">
        <v>303.77554804896914</v>
      </c>
      <c r="H115" s="44"/>
      <c r="I115" s="27">
        <v>171.18990145266235</v>
      </c>
      <c r="J115" s="48">
        <v>156.11524954380687</v>
      </c>
      <c r="K115" s="44"/>
      <c r="L115" s="26">
        <v>3000</v>
      </c>
      <c r="M115" s="48">
        <v>2800</v>
      </c>
      <c r="N115" s="35"/>
      <c r="O115" s="26">
        <v>2614</v>
      </c>
      <c r="P115" s="48">
        <v>2728</v>
      </c>
    </row>
    <row r="116" spans="1:16">
      <c r="A116" s="42">
        <v>42705</v>
      </c>
      <c r="B116" s="44"/>
      <c r="C116" s="26">
        <v>406.97448620301259</v>
      </c>
      <c r="D116" s="48">
        <v>454.60301527620857</v>
      </c>
      <c r="E116" s="44"/>
      <c r="F116" s="26">
        <v>301.30094261131768</v>
      </c>
      <c r="G116" s="48">
        <v>303.03141304855581</v>
      </c>
      <c r="H116" s="44"/>
      <c r="I116" s="27">
        <v>169.38130079181153</v>
      </c>
      <c r="J116" s="48">
        <v>155.18018771381531</v>
      </c>
      <c r="K116" s="44"/>
      <c r="L116" s="26">
        <v>3000</v>
      </c>
      <c r="M116" s="48">
        <v>2800</v>
      </c>
      <c r="N116" s="35"/>
      <c r="O116" s="26">
        <v>2612</v>
      </c>
      <c r="P116" s="48">
        <v>2726</v>
      </c>
    </row>
    <row r="117" spans="1:16">
      <c r="A117" s="42">
        <v>42736</v>
      </c>
      <c r="B117" s="44"/>
      <c r="C117" s="26">
        <v>405.87974434721104</v>
      </c>
      <c r="D117" s="48">
        <v>455.56510052052693</v>
      </c>
      <c r="E117" s="44"/>
      <c r="F117" s="26">
        <v>302.52031153852391</v>
      </c>
      <c r="G117" s="48">
        <v>305.2467164271539</v>
      </c>
      <c r="H117" s="44"/>
      <c r="I117" s="27">
        <v>168.6497604160586</v>
      </c>
      <c r="J117" s="48">
        <v>157.78551268905537</v>
      </c>
      <c r="K117" s="44"/>
      <c r="L117" s="26">
        <v>3000</v>
      </c>
      <c r="M117" s="48">
        <v>2800</v>
      </c>
      <c r="N117" s="35"/>
      <c r="O117" s="26">
        <v>2610</v>
      </c>
      <c r="P117" s="48">
        <v>2724</v>
      </c>
    </row>
    <row r="118" spans="1:16">
      <c r="A118" s="42">
        <v>42767</v>
      </c>
      <c r="B118" s="44"/>
      <c r="C118" s="26">
        <v>405.08151517498715</v>
      </c>
      <c r="D118" s="48">
        <v>453.07452987729738</v>
      </c>
      <c r="E118" s="44"/>
      <c r="F118" s="26">
        <v>301.91665009652502</v>
      </c>
      <c r="G118" s="48">
        <v>303.13439934551661</v>
      </c>
      <c r="H118" s="44"/>
      <c r="I118" s="27">
        <v>162.86341341640377</v>
      </c>
      <c r="J118" s="48">
        <v>156.22696017204717</v>
      </c>
      <c r="K118" s="44"/>
      <c r="L118" s="26">
        <v>3000</v>
      </c>
      <c r="M118" s="48">
        <v>2800</v>
      </c>
      <c r="N118" s="35"/>
      <c r="O118" s="26">
        <v>2608</v>
      </c>
      <c r="P118" s="48">
        <v>2722</v>
      </c>
    </row>
    <row r="119" spans="1:16">
      <c r="A119" s="42">
        <v>42795</v>
      </c>
      <c r="B119" s="44"/>
      <c r="C119" s="26">
        <v>404.16651107536939</v>
      </c>
      <c r="D119" s="48">
        <v>454.58128024048193</v>
      </c>
      <c r="E119" s="44"/>
      <c r="F119" s="26">
        <v>301.69091881975061</v>
      </c>
      <c r="G119" s="48">
        <v>303.72967541630516</v>
      </c>
      <c r="H119" s="44"/>
      <c r="I119" s="27">
        <v>164.83820925171247</v>
      </c>
      <c r="J119" s="48">
        <v>158.93008712865523</v>
      </c>
      <c r="K119" s="44"/>
      <c r="L119" s="26">
        <v>3000</v>
      </c>
      <c r="M119" s="48">
        <v>2800</v>
      </c>
      <c r="N119" s="35"/>
      <c r="O119" s="26">
        <v>2606</v>
      </c>
      <c r="P119" s="48">
        <v>2720</v>
      </c>
    </row>
    <row r="120" spans="1:16">
      <c r="A120" s="42">
        <v>42826</v>
      </c>
      <c r="B120" s="44"/>
      <c r="C120" s="26">
        <v>403.07601913359395</v>
      </c>
      <c r="D120" s="48">
        <v>453.96640850439144</v>
      </c>
      <c r="E120" s="44"/>
      <c r="F120" s="26">
        <v>304.41029954496969</v>
      </c>
      <c r="G120" s="48">
        <v>305.66045177954607</v>
      </c>
      <c r="H120" s="44"/>
      <c r="I120" s="27">
        <v>165.06251892311698</v>
      </c>
      <c r="J120" s="48">
        <v>160.51238457521404</v>
      </c>
      <c r="K120" s="44"/>
      <c r="L120" s="26">
        <v>3000</v>
      </c>
      <c r="M120" s="48">
        <v>2800</v>
      </c>
      <c r="N120" s="35"/>
      <c r="O120" s="26">
        <v>2604</v>
      </c>
      <c r="P120" s="48">
        <v>2718</v>
      </c>
    </row>
    <row r="121" spans="1:16">
      <c r="A121" s="42">
        <v>42856</v>
      </c>
      <c r="B121" s="44"/>
      <c r="C121" s="26">
        <v>402.23177881513971</v>
      </c>
      <c r="D121" s="48">
        <v>452.39638684605126</v>
      </c>
      <c r="E121" s="44"/>
      <c r="F121" s="26">
        <v>301.43691428525852</v>
      </c>
      <c r="G121" s="48">
        <v>302.15298432101719</v>
      </c>
      <c r="H121" s="44"/>
      <c r="I121" s="27">
        <v>165.56045290466358</v>
      </c>
      <c r="J121" s="48">
        <v>162.54817948145424</v>
      </c>
      <c r="K121" s="44"/>
      <c r="L121" s="26">
        <v>3000</v>
      </c>
      <c r="M121" s="48">
        <v>2800</v>
      </c>
      <c r="N121" s="35"/>
      <c r="O121" s="26">
        <v>2602</v>
      </c>
      <c r="P121" s="48">
        <v>2716</v>
      </c>
    </row>
    <row r="122" spans="1:16">
      <c r="A122" s="42">
        <v>42887</v>
      </c>
      <c r="B122" s="44"/>
      <c r="C122" s="26">
        <v>401.23652820783479</v>
      </c>
      <c r="D122" s="48">
        <v>452.97791362755061</v>
      </c>
      <c r="E122" s="44"/>
      <c r="F122" s="26">
        <v>301.3512244466105</v>
      </c>
      <c r="G122" s="48">
        <v>303.65351878182082</v>
      </c>
      <c r="H122" s="44"/>
      <c r="I122" s="27">
        <v>165.76799280217958</v>
      </c>
      <c r="J122" s="48">
        <v>164.14775234607245</v>
      </c>
      <c r="K122" s="44"/>
      <c r="L122" s="26">
        <v>3000</v>
      </c>
      <c r="M122" s="48">
        <v>2800</v>
      </c>
      <c r="N122" s="35"/>
      <c r="O122" s="26">
        <v>2600</v>
      </c>
      <c r="P122" s="48">
        <v>2714</v>
      </c>
    </row>
    <row r="123" spans="1:16">
      <c r="A123" s="42">
        <v>42917</v>
      </c>
      <c r="B123" s="44"/>
      <c r="C123" s="26">
        <v>401.13910846271062</v>
      </c>
      <c r="D123" s="48">
        <v>451.85949167689989</v>
      </c>
      <c r="E123" s="44"/>
      <c r="F123" s="26">
        <v>303.39538382261071</v>
      </c>
      <c r="G123" s="48">
        <v>303.93664928929928</v>
      </c>
      <c r="H123" s="44"/>
      <c r="I123" s="27">
        <v>167.35891255292179</v>
      </c>
      <c r="J123" s="48">
        <v>165.97666757866637</v>
      </c>
      <c r="K123" s="44"/>
      <c r="L123" s="26">
        <v>3000</v>
      </c>
      <c r="M123" s="48">
        <v>2800</v>
      </c>
      <c r="N123" s="35"/>
      <c r="O123" s="26">
        <v>2598</v>
      </c>
      <c r="P123" s="48">
        <v>2712</v>
      </c>
    </row>
    <row r="124" spans="1:16">
      <c r="A124" s="42">
        <v>42948</v>
      </c>
      <c r="B124" s="44"/>
      <c r="C124" s="26">
        <v>401.20604339621559</v>
      </c>
      <c r="D124" s="48">
        <v>451.14015988634458</v>
      </c>
      <c r="E124" s="44"/>
      <c r="F124" s="26">
        <v>304.75029955637871</v>
      </c>
      <c r="G124" s="48">
        <v>304.04362257928767</v>
      </c>
      <c r="H124" s="44"/>
      <c r="I124" s="27">
        <v>170.55483200126898</v>
      </c>
      <c r="J124" s="48">
        <v>167.73765140471616</v>
      </c>
      <c r="K124" s="44"/>
      <c r="L124" s="26">
        <v>3000</v>
      </c>
      <c r="M124" s="48">
        <v>2800</v>
      </c>
      <c r="N124" s="35"/>
      <c r="O124" s="26">
        <v>2596</v>
      </c>
      <c r="P124" s="48">
        <v>2710</v>
      </c>
    </row>
    <row r="125" spans="1:16">
      <c r="A125" s="42">
        <v>42979</v>
      </c>
      <c r="B125" s="44"/>
      <c r="C125" s="26">
        <v>401.15796987767186</v>
      </c>
      <c r="D125" s="48">
        <v>451.86279322485859</v>
      </c>
      <c r="E125" s="44"/>
      <c r="F125" s="26">
        <v>308.01513432976975</v>
      </c>
      <c r="G125" s="48">
        <v>309.23203475415266</v>
      </c>
      <c r="H125" s="44"/>
      <c r="I125" s="27">
        <v>171.82535075033888</v>
      </c>
      <c r="J125" s="48">
        <v>169.20820719394206</v>
      </c>
      <c r="K125" s="44"/>
      <c r="L125" s="26">
        <v>3000</v>
      </c>
      <c r="M125" s="48">
        <v>2800</v>
      </c>
      <c r="N125" s="35"/>
      <c r="O125" s="26">
        <v>2594</v>
      </c>
      <c r="P125" s="48">
        <v>2708</v>
      </c>
    </row>
    <row r="126" spans="1:16">
      <c r="A126" s="42">
        <v>43009</v>
      </c>
      <c r="B126" s="44"/>
      <c r="C126" s="26">
        <v>401.11770065046403</v>
      </c>
      <c r="D126" s="48">
        <v>451.17479258139531</v>
      </c>
      <c r="E126" s="44"/>
      <c r="F126" s="26">
        <v>303.06722884679311</v>
      </c>
      <c r="G126" s="48">
        <v>304.49532862471386</v>
      </c>
      <c r="H126" s="44"/>
      <c r="I126" s="27">
        <v>172.58927737456293</v>
      </c>
      <c r="J126" s="48">
        <v>169.67729428813334</v>
      </c>
      <c r="K126" s="44"/>
      <c r="L126" s="26">
        <v>3000</v>
      </c>
      <c r="M126" s="48">
        <v>2800</v>
      </c>
      <c r="N126" s="35"/>
      <c r="O126" s="26">
        <v>2592</v>
      </c>
      <c r="P126" s="48">
        <v>2706</v>
      </c>
    </row>
    <row r="127" spans="1:16">
      <c r="A127" s="42">
        <v>43040</v>
      </c>
      <c r="B127" s="44"/>
      <c r="C127" s="26">
        <v>401.17015082595555</v>
      </c>
      <c r="D127" s="48">
        <v>451.07087125790451</v>
      </c>
      <c r="E127" s="44"/>
      <c r="F127" s="26">
        <v>302.80131788438814</v>
      </c>
      <c r="G127" s="48">
        <v>303.26706111451097</v>
      </c>
      <c r="H127" s="44"/>
      <c r="I127" s="27">
        <v>171.19190694706359</v>
      </c>
      <c r="J127" s="48">
        <v>168.47578732380023</v>
      </c>
      <c r="K127" s="44"/>
      <c r="L127" s="26">
        <v>3000</v>
      </c>
      <c r="M127" s="48">
        <v>2800</v>
      </c>
      <c r="N127" s="35"/>
      <c r="O127" s="26">
        <v>2590</v>
      </c>
      <c r="P127" s="48">
        <v>2704</v>
      </c>
    </row>
    <row r="128" spans="1:16">
      <c r="A128" s="42">
        <v>43070</v>
      </c>
      <c r="B128" s="44"/>
      <c r="C128" s="26">
        <v>401.13050820328641</v>
      </c>
      <c r="D128" s="48">
        <v>451.64290149760342</v>
      </c>
      <c r="E128" s="44"/>
      <c r="F128" s="26">
        <v>300.97348226602406</v>
      </c>
      <c r="G128" s="48">
        <v>302.44047665761826</v>
      </c>
      <c r="H128" s="44"/>
      <c r="I128" s="27">
        <v>169.38303866410016</v>
      </c>
      <c r="J128" s="48">
        <v>166.33968155909159</v>
      </c>
      <c r="K128" s="44"/>
      <c r="L128" s="26">
        <v>3000</v>
      </c>
      <c r="M128" s="48">
        <v>2800</v>
      </c>
      <c r="N128" s="35"/>
      <c r="O128" s="26">
        <v>2588</v>
      </c>
      <c r="P128" s="48">
        <v>2702</v>
      </c>
    </row>
    <row r="129" spans="1:16">
      <c r="A129" s="42">
        <v>43101</v>
      </c>
      <c r="B129" s="44"/>
      <c r="C129" s="26">
        <v>401.12671753747361</v>
      </c>
      <c r="D129" s="48">
        <v>451.29349673322497</v>
      </c>
      <c r="E129" s="44"/>
      <c r="F129" s="26">
        <v>302.2447785409837</v>
      </c>
      <c r="G129" s="48">
        <v>304.96627253207458</v>
      </c>
      <c r="H129" s="44"/>
      <c r="I129" s="27">
        <v>168.65126637892229</v>
      </c>
      <c r="J129" s="48">
        <v>167.55638944256503</v>
      </c>
      <c r="K129" s="44"/>
      <c r="L129" s="26">
        <v>3000</v>
      </c>
      <c r="M129" s="48">
        <v>2800</v>
      </c>
      <c r="N129" s="35"/>
      <c r="O129" s="26">
        <v>2586</v>
      </c>
      <c r="P129" s="48">
        <v>2700</v>
      </c>
    </row>
    <row r="130" spans="1:16">
      <c r="A130" s="42">
        <v>43132</v>
      </c>
      <c r="B130" s="44"/>
      <c r="C130" s="26">
        <v>401.16543603720879</v>
      </c>
      <c r="D130" s="48">
        <v>451.49856221512459</v>
      </c>
      <c r="E130" s="44"/>
      <c r="F130" s="26">
        <v>301.68835217379825</v>
      </c>
      <c r="G130" s="48">
        <v>302.90656035820058</v>
      </c>
      <c r="H130" s="44"/>
      <c r="I130" s="27">
        <v>162.86471841686995</v>
      </c>
      <c r="J130" s="48">
        <v>163.99073130677695</v>
      </c>
      <c r="K130" s="44"/>
      <c r="L130" s="26">
        <v>3000</v>
      </c>
      <c r="M130" s="48">
        <v>2800</v>
      </c>
      <c r="N130" s="35"/>
      <c r="O130" s="26">
        <v>2584</v>
      </c>
      <c r="P130" s="48">
        <v>2698</v>
      </c>
    </row>
    <row r="131" spans="1:16">
      <c r="A131" s="42">
        <v>43160</v>
      </c>
      <c r="B131" s="44"/>
      <c r="C131" s="26">
        <v>401.13764804412466</v>
      </c>
      <c r="D131" s="48">
        <v>451.83947987251014</v>
      </c>
      <c r="E131" s="44"/>
      <c r="F131" s="26">
        <v>301.5074849836522</v>
      </c>
      <c r="G131" s="48">
        <v>303.23438886380927</v>
      </c>
      <c r="H131" s="44"/>
      <c r="I131" s="27">
        <v>164.83934010709928</v>
      </c>
      <c r="J131" s="48">
        <v>164.75955951106369</v>
      </c>
      <c r="K131" s="44"/>
      <c r="L131" s="26">
        <v>3000</v>
      </c>
      <c r="M131" s="48">
        <v>2800</v>
      </c>
      <c r="N131" s="35"/>
      <c r="O131" s="26">
        <v>2582</v>
      </c>
      <c r="P131" s="48">
        <v>2696</v>
      </c>
    </row>
    <row r="132" spans="1:16">
      <c r="A132" s="42">
        <v>43191</v>
      </c>
      <c r="B132" s="44"/>
      <c r="C132" s="26">
        <v>401.14699817622375</v>
      </c>
      <c r="D132" s="48">
        <v>451.57069552203478</v>
      </c>
      <c r="E132" s="44"/>
      <c r="F132" s="26">
        <v>304.26567117645664</v>
      </c>
      <c r="G132" s="48">
        <v>305.40316794750333</v>
      </c>
      <c r="H132" s="44"/>
      <c r="I132" s="27">
        <v>165.06349887212005</v>
      </c>
      <c r="J132" s="48">
        <v>164.5527198215276</v>
      </c>
      <c r="K132" s="44"/>
      <c r="L132" s="26">
        <v>3000</v>
      </c>
      <c r="M132" s="48">
        <v>2800</v>
      </c>
      <c r="N132" s="35"/>
      <c r="O132" s="26">
        <v>2580</v>
      </c>
      <c r="P132" s="48">
        <v>2694</v>
      </c>
    </row>
    <row r="133" spans="1:16">
      <c r="A133" s="42">
        <v>43221</v>
      </c>
      <c r="B133" s="44"/>
      <c r="C133" s="26">
        <v>401.16860461924352</v>
      </c>
      <c r="D133" s="48">
        <v>451.78485181144868</v>
      </c>
      <c r="E133" s="44"/>
      <c r="F133" s="26">
        <v>301.32761015308063</v>
      </c>
      <c r="G133" s="48">
        <v>302.05534370992154</v>
      </c>
      <c r="H133" s="44"/>
      <c r="I133" s="27">
        <v>165.56130208490347</v>
      </c>
      <c r="J133" s="48">
        <v>164.97542608417766</v>
      </c>
      <c r="K133" s="44"/>
      <c r="L133" s="26">
        <v>3000</v>
      </c>
      <c r="M133" s="48">
        <v>2800</v>
      </c>
      <c r="N133" s="35"/>
      <c r="O133" s="26">
        <v>2578</v>
      </c>
      <c r="P133" s="48">
        <v>2692</v>
      </c>
    </row>
    <row r="134" spans="1:16">
      <c r="A134" s="42">
        <v>43252</v>
      </c>
      <c r="B134" s="44"/>
      <c r="C134" s="26">
        <v>401.14790705811572</v>
      </c>
      <c r="D134" s="48">
        <v>451.91860744736465</v>
      </c>
      <c r="E134" s="44"/>
      <c r="F134" s="26">
        <v>301.27209754216472</v>
      </c>
      <c r="G134" s="48">
        <v>303.52851912767528</v>
      </c>
      <c r="H134" s="44"/>
      <c r="I134" s="27">
        <v>165.76872866402294</v>
      </c>
      <c r="J134" s="48">
        <v>165.15847400654911</v>
      </c>
      <c r="K134" s="44"/>
      <c r="L134" s="26">
        <v>3000</v>
      </c>
      <c r="M134" s="48">
        <v>2800</v>
      </c>
      <c r="N134" s="35"/>
      <c r="O134" s="26">
        <v>2576</v>
      </c>
      <c r="P134" s="48">
        <v>2690</v>
      </c>
    </row>
    <row r="135" spans="1:16">
      <c r="A135" s="43">
        <v>43282</v>
      </c>
      <c r="B135" s="44"/>
      <c r="C135" s="26">
        <v>401.15971938577445</v>
      </c>
      <c r="D135" s="48">
        <v>451.70839258286929</v>
      </c>
      <c r="E135" s="44"/>
      <c r="F135" s="26">
        <v>303.34095400632589</v>
      </c>
      <c r="G135" s="48">
        <v>303.85208925614592</v>
      </c>
      <c r="H135" s="44"/>
      <c r="I135" s="27">
        <v>167.35955021808061</v>
      </c>
      <c r="J135" s="48">
        <v>165.78349261345642</v>
      </c>
      <c r="K135" s="44"/>
      <c r="L135" s="26">
        <v>3000</v>
      </c>
      <c r="M135" s="48">
        <v>2800</v>
      </c>
      <c r="N135" s="35"/>
      <c r="O135" s="26">
        <v>2574</v>
      </c>
      <c r="P135" s="48">
        <v>2688</v>
      </c>
    </row>
    <row r="136" spans="1:16">
      <c r="A136" s="43">
        <v>43313</v>
      </c>
      <c r="B136" s="44"/>
      <c r="C136" s="26">
        <v>401.16765889399556</v>
      </c>
      <c r="D136" s="48">
        <v>451.85314715026635</v>
      </c>
      <c r="E136" s="44"/>
      <c r="F136" s="26">
        <v>304.71739822326111</v>
      </c>
      <c r="G136" s="48">
        <v>303.98759474651888</v>
      </c>
      <c r="H136" s="44"/>
      <c r="I136" s="27">
        <v>170.55538457354655</v>
      </c>
      <c r="J136" s="48">
        <v>166.62038840561729</v>
      </c>
      <c r="K136" s="44"/>
      <c r="L136" s="26">
        <v>3000</v>
      </c>
      <c r="M136" s="48">
        <v>2800</v>
      </c>
      <c r="N136" s="35"/>
      <c r="O136" s="26">
        <v>2572</v>
      </c>
      <c r="P136" s="48">
        <v>2686</v>
      </c>
    </row>
    <row r="137" spans="1:16">
      <c r="A137" s="43">
        <v>43344</v>
      </c>
      <c r="B137" s="44"/>
      <c r="C137" s="26">
        <v>401.15231935286965</v>
      </c>
      <c r="D137" s="48">
        <v>451.85307609864657</v>
      </c>
      <c r="E137" s="44"/>
      <c r="F137" s="26">
        <v>308.00063184149303</v>
      </c>
      <c r="G137" s="48">
        <v>309.18710777930994</v>
      </c>
      <c r="H137" s="44"/>
      <c r="I137" s="27">
        <v>171.82582958490858</v>
      </c>
      <c r="J137" s="48">
        <v>167.42880986686959</v>
      </c>
      <c r="K137" s="44"/>
      <c r="L137" s="26">
        <v>3000</v>
      </c>
      <c r="M137" s="48">
        <v>2800</v>
      </c>
      <c r="N137" s="35"/>
      <c r="O137" s="26">
        <v>2570</v>
      </c>
      <c r="P137" s="48">
        <v>2684</v>
      </c>
    </row>
    <row r="138" spans="1:16">
      <c r="A138" s="43">
        <v>43374</v>
      </c>
      <c r="B138" s="44"/>
      <c r="C138" s="26">
        <v>401.16232820221705</v>
      </c>
      <c r="D138" s="48">
        <v>451.71142524332669</v>
      </c>
      <c r="E138" s="44"/>
      <c r="F138" s="26">
        <v>303.06767056717302</v>
      </c>
      <c r="G138" s="48">
        <v>304.50399043954411</v>
      </c>
      <c r="H138" s="44"/>
      <c r="I138" s="27">
        <v>172.58969231131317</v>
      </c>
      <c r="J138" s="48">
        <v>167.47177322678684</v>
      </c>
      <c r="K138" s="44"/>
      <c r="L138" s="26">
        <v>3000</v>
      </c>
      <c r="M138" s="48">
        <v>2800</v>
      </c>
      <c r="N138" s="35"/>
      <c r="O138" s="26">
        <v>2568</v>
      </c>
      <c r="P138" s="48">
        <v>2682</v>
      </c>
    </row>
    <row r="139" spans="1:16">
      <c r="A139" s="43">
        <v>43405</v>
      </c>
      <c r="B139" s="44"/>
      <c r="C139" s="26">
        <v>401.16287765074355</v>
      </c>
      <c r="D139" s="48">
        <v>451.81623992461465</v>
      </c>
      <c r="E139" s="44"/>
      <c r="F139" s="26">
        <v>302.81387533049895</v>
      </c>
      <c r="G139" s="48">
        <v>303.29590239756089</v>
      </c>
      <c r="H139" s="44"/>
      <c r="I139" s="27">
        <v>171.19226651280425</v>
      </c>
      <c r="J139" s="48">
        <v>166.05135510204536</v>
      </c>
      <c r="K139" s="44"/>
      <c r="L139" s="26">
        <v>3000</v>
      </c>
      <c r="M139" s="48">
        <v>2800</v>
      </c>
      <c r="N139" s="35"/>
      <c r="O139" s="26">
        <v>2566</v>
      </c>
      <c r="P139" s="48">
        <v>2680</v>
      </c>
    </row>
    <row r="140" spans="1:16">
      <c r="A140" s="43">
        <v>43435</v>
      </c>
      <c r="B140" s="44"/>
      <c r="C140" s="26">
        <v>401.15307164188738</v>
      </c>
      <c r="D140" s="48">
        <v>451.77044001166786</v>
      </c>
      <c r="E140" s="44"/>
      <c r="F140" s="26">
        <v>300.99554964946066</v>
      </c>
      <c r="G140" s="48">
        <v>302.46776258333699</v>
      </c>
      <c r="H140" s="44"/>
      <c r="I140" s="27">
        <v>169.38335024778559</v>
      </c>
      <c r="J140" s="48">
        <v>163.8732338912906</v>
      </c>
      <c r="K140" s="44"/>
      <c r="L140" s="26">
        <v>3000</v>
      </c>
      <c r="M140" s="48">
        <v>2800</v>
      </c>
      <c r="N140" s="35"/>
      <c r="O140" s="26">
        <v>2564</v>
      </c>
      <c r="P140" s="48">
        <v>2678</v>
      </c>
    </row>
    <row r="141" spans="1:16">
      <c r="A141" s="43">
        <v>43466</v>
      </c>
      <c r="B141" s="44"/>
      <c r="C141" s="26">
        <v>401.16092464004265</v>
      </c>
      <c r="D141" s="48">
        <v>451.69550367524835</v>
      </c>
      <c r="E141" s="44"/>
      <c r="F141" s="26">
        <v>302.27409383153775</v>
      </c>
      <c r="G141" s="48">
        <v>305.00771175021265</v>
      </c>
      <c r="H141" s="44"/>
      <c r="I141" s="27">
        <v>168.65153638349182</v>
      </c>
      <c r="J141" s="48">
        <v>165.19356925035919</v>
      </c>
      <c r="K141" s="44"/>
      <c r="L141" s="26">
        <v>3000</v>
      </c>
      <c r="M141" s="48">
        <v>2800</v>
      </c>
      <c r="N141" s="35"/>
      <c r="O141" s="26">
        <v>2562</v>
      </c>
      <c r="P141" s="48">
        <v>2676</v>
      </c>
    </row>
    <row r="142" spans="1:16">
      <c r="A142" s="43">
        <v>43497</v>
      </c>
      <c r="B142" s="44"/>
      <c r="C142" s="26">
        <v>401.1585015957117</v>
      </c>
      <c r="D142" s="48">
        <v>451.77473131370101</v>
      </c>
      <c r="E142" s="44"/>
      <c r="F142" s="26">
        <v>301.72311297950284</v>
      </c>
      <c r="G142" s="48">
        <v>302.95908343060495</v>
      </c>
      <c r="H142" s="44"/>
      <c r="I142" s="27">
        <v>162.86495239082615</v>
      </c>
      <c r="J142" s="48">
        <v>161.83889775008134</v>
      </c>
      <c r="K142" s="44"/>
      <c r="L142" s="26">
        <v>3000</v>
      </c>
      <c r="M142" s="48">
        <v>2800</v>
      </c>
      <c r="N142" s="35"/>
      <c r="O142" s="26">
        <v>2560</v>
      </c>
      <c r="P142" s="48">
        <v>2674</v>
      </c>
    </row>
    <row r="143" spans="1:16">
      <c r="A143" s="43">
        <v>43525</v>
      </c>
      <c r="B143" s="44"/>
      <c r="C143" s="26">
        <v>401.15352744494407</v>
      </c>
      <c r="D143" s="48">
        <v>451.72880460947266</v>
      </c>
      <c r="E143" s="44"/>
      <c r="F143" s="26">
        <v>301.54603578874452</v>
      </c>
      <c r="G143" s="48">
        <v>303.29216435427196</v>
      </c>
      <c r="H143" s="44"/>
      <c r="I143" s="27">
        <v>164.83954285852781</v>
      </c>
      <c r="J143" s="48">
        <v>162.89117683657577</v>
      </c>
      <c r="K143" s="44"/>
      <c r="L143" s="26">
        <v>3000</v>
      </c>
      <c r="M143" s="48">
        <v>2800</v>
      </c>
      <c r="N143" s="35"/>
      <c r="O143" s="26">
        <v>2558</v>
      </c>
      <c r="P143" s="48">
        <v>2672</v>
      </c>
    </row>
    <row r="144" spans="1:16">
      <c r="A144" s="43">
        <v>43556</v>
      </c>
      <c r="B144" s="44"/>
      <c r="C144" s="26">
        <v>401.1594905972832</v>
      </c>
      <c r="D144" s="48">
        <v>451.70430198458843</v>
      </c>
      <c r="E144" s="44"/>
      <c r="F144" s="26">
        <v>304.30654423008707</v>
      </c>
      <c r="G144" s="48">
        <v>305.46704672732477</v>
      </c>
      <c r="H144" s="44"/>
      <c r="I144" s="27">
        <v>165.06367456749416</v>
      </c>
      <c r="J144" s="48">
        <v>163.00960490936015</v>
      </c>
      <c r="K144" s="44"/>
      <c r="L144" s="26">
        <v>3000</v>
      </c>
      <c r="M144" s="48">
        <v>2800</v>
      </c>
      <c r="N144" s="35"/>
      <c r="O144" s="26">
        <v>2556</v>
      </c>
      <c r="P144" s="48">
        <v>2670</v>
      </c>
    </row>
    <row r="145" spans="1:16">
      <c r="A145" s="43">
        <v>43586</v>
      </c>
      <c r="B145" s="44"/>
      <c r="C145" s="26">
        <v>401.15648775613846</v>
      </c>
      <c r="D145" s="48">
        <v>451.76050220587291</v>
      </c>
      <c r="E145" s="44"/>
      <c r="F145" s="26">
        <v>301.36962930129221</v>
      </c>
      <c r="G145" s="48">
        <v>302.11976240541611</v>
      </c>
      <c r="H145" s="44"/>
      <c r="I145" s="27">
        <v>165.56145433470368</v>
      </c>
      <c r="J145" s="48">
        <v>163.77319952612012</v>
      </c>
      <c r="K145" s="44"/>
      <c r="L145" s="26">
        <v>3000</v>
      </c>
      <c r="M145" s="48">
        <v>2800</v>
      </c>
      <c r="N145" s="35"/>
      <c r="O145" s="26">
        <v>2554</v>
      </c>
      <c r="P145" s="48">
        <v>2668</v>
      </c>
    </row>
    <row r="146" spans="1:16">
      <c r="A146" s="43">
        <v>43617</v>
      </c>
      <c r="B146" s="44"/>
      <c r="C146" s="26">
        <v>401.15473119924519</v>
      </c>
      <c r="D146" s="48">
        <v>451.72307131009381</v>
      </c>
      <c r="E146" s="44"/>
      <c r="F146" s="26">
        <v>301.31428787976427</v>
      </c>
      <c r="G146" s="48">
        <v>303.59189513139938</v>
      </c>
      <c r="H146" s="44"/>
      <c r="I146" s="27">
        <v>165.76886059693115</v>
      </c>
      <c r="J146" s="48">
        <v>164.29104796382973</v>
      </c>
      <c r="K146" s="44"/>
      <c r="L146" s="26">
        <v>3000</v>
      </c>
      <c r="M146" s="48">
        <v>2800</v>
      </c>
      <c r="N146" s="35"/>
      <c r="O146" s="26">
        <v>2552</v>
      </c>
      <c r="P146" s="48">
        <v>2666</v>
      </c>
    </row>
    <row r="147" spans="1:16">
      <c r="A147" s="43">
        <v>43647</v>
      </c>
      <c r="B147" s="44"/>
      <c r="C147" s="26">
        <v>401.15885327865851</v>
      </c>
      <c r="D147" s="48">
        <v>451.72484438866945</v>
      </c>
      <c r="E147" s="44"/>
      <c r="F147" s="26">
        <v>303.38252259024097</v>
      </c>
      <c r="G147" s="48">
        <v>303.91614055985377</v>
      </c>
      <c r="H147" s="44"/>
      <c r="I147" s="27">
        <v>167.35966454527343</v>
      </c>
      <c r="J147" s="48">
        <v>165.22752439985558</v>
      </c>
      <c r="K147" s="44"/>
      <c r="L147" s="26">
        <v>3000</v>
      </c>
      <c r="M147" s="48">
        <v>2800</v>
      </c>
      <c r="N147" s="35"/>
      <c r="O147" s="26">
        <v>2550</v>
      </c>
      <c r="P147" s="48">
        <v>2664</v>
      </c>
    </row>
    <row r="148" spans="1:16">
      <c r="A148" s="43">
        <v>43678</v>
      </c>
      <c r="B148" s="44"/>
      <c r="C148" s="26">
        <v>401.1561350037166</v>
      </c>
      <c r="D148" s="48">
        <v>451.75924999106098</v>
      </c>
      <c r="E148" s="44"/>
      <c r="F148" s="26">
        <v>304.75772161853143</v>
      </c>
      <c r="G148" s="48">
        <v>304.05046944625946</v>
      </c>
      <c r="H148" s="44"/>
      <c r="I148" s="27">
        <v>170.55548364440915</v>
      </c>
      <c r="J148" s="48">
        <v>166.34043132831192</v>
      </c>
      <c r="K148" s="44"/>
      <c r="L148" s="26">
        <v>3000</v>
      </c>
      <c r="M148" s="48">
        <v>2800</v>
      </c>
      <c r="N148" s="35"/>
      <c r="O148" s="26">
        <v>2548</v>
      </c>
      <c r="P148" s="48">
        <v>2662</v>
      </c>
    </row>
    <row r="149" spans="1:16">
      <c r="A149" s="43">
        <v>43709</v>
      </c>
      <c r="B149" s="44"/>
      <c r="C149" s="26">
        <v>401.15609155932987</v>
      </c>
      <c r="D149" s="48">
        <v>451.73006809109836</v>
      </c>
      <c r="E149" s="44"/>
      <c r="F149" s="26">
        <v>308.03921340881988</v>
      </c>
      <c r="G149" s="48">
        <v>309.2472966914404</v>
      </c>
      <c r="H149" s="44"/>
      <c r="I149" s="27">
        <v>171.82591543531365</v>
      </c>
      <c r="J149" s="48">
        <v>167.381889888958</v>
      </c>
      <c r="K149" s="44"/>
      <c r="L149" s="26">
        <v>3000</v>
      </c>
      <c r="M149" s="48">
        <v>2800</v>
      </c>
      <c r="N149" s="35"/>
      <c r="O149" s="26">
        <v>2546</v>
      </c>
      <c r="P149" s="48">
        <v>2660</v>
      </c>
    </row>
    <row r="150" spans="1:16">
      <c r="A150" s="43">
        <v>43739</v>
      </c>
      <c r="B150" s="44"/>
      <c r="C150" s="26">
        <v>401.15854326624276</v>
      </c>
      <c r="D150" s="48">
        <v>451.74046520616332</v>
      </c>
      <c r="E150" s="44"/>
      <c r="F150" s="26">
        <v>303.10413955605958</v>
      </c>
      <c r="G150" s="48">
        <v>304.56136837803723</v>
      </c>
      <c r="H150" s="44"/>
      <c r="I150" s="27">
        <v>172.58976670545749</v>
      </c>
      <c r="J150" s="48">
        <v>167.61130728213058</v>
      </c>
      <c r="K150" s="44"/>
      <c r="L150" s="26">
        <v>3000</v>
      </c>
      <c r="M150" s="48">
        <v>2800</v>
      </c>
      <c r="N150" s="35"/>
      <c r="O150" s="26">
        <v>2544</v>
      </c>
      <c r="P150" s="48">
        <v>2658</v>
      </c>
    </row>
    <row r="151" spans="1:16">
      <c r="A151" s="43">
        <v>43770</v>
      </c>
      <c r="B151" s="44"/>
      <c r="C151" s="26">
        <v>401.15633511716624</v>
      </c>
      <c r="D151" s="48">
        <v>451.75695961923265</v>
      </c>
      <c r="E151" s="44"/>
      <c r="F151" s="26">
        <v>302.84797852171266</v>
      </c>
      <c r="G151" s="48">
        <v>303.34984164192622</v>
      </c>
      <c r="H151" s="44"/>
      <c r="I151" s="27">
        <v>171.19233097946235</v>
      </c>
      <c r="J151" s="48">
        <v>166.33040815296548</v>
      </c>
      <c r="K151" s="44"/>
      <c r="L151" s="26">
        <v>3000</v>
      </c>
      <c r="M151" s="48">
        <v>2800</v>
      </c>
      <c r="N151" s="35"/>
      <c r="O151" s="26">
        <v>2542</v>
      </c>
      <c r="P151" s="48">
        <v>2656</v>
      </c>
    </row>
    <row r="152" spans="1:16">
      <c r="A152" s="43">
        <v>43800</v>
      </c>
      <c r="B152" s="44"/>
      <c r="C152" s="26">
        <v>401.15698272540533</v>
      </c>
      <c r="D152" s="48">
        <v>451.73539883340067</v>
      </c>
      <c r="E152" s="44"/>
      <c r="F152" s="26">
        <v>301.02712277248156</v>
      </c>
      <c r="G152" s="48">
        <v>302.51813272736695</v>
      </c>
      <c r="H152" s="44"/>
      <c r="I152" s="27">
        <v>169.38340611172546</v>
      </c>
      <c r="J152" s="48">
        <v>164.2471318977517</v>
      </c>
      <c r="K152" s="44"/>
      <c r="L152" s="26">
        <v>3000</v>
      </c>
      <c r="M152" s="48">
        <v>2800</v>
      </c>
      <c r="N152" s="35"/>
      <c r="O152" s="26">
        <v>2540</v>
      </c>
      <c r="P152" s="48">
        <v>2654</v>
      </c>
    </row>
    <row r="153" spans="1:16">
      <c r="A153" s="43">
        <v>43831</v>
      </c>
      <c r="B153" s="44"/>
      <c r="C153" s="26">
        <v>401.15817600361117</v>
      </c>
      <c r="D153" s="48">
        <v>451.74680156787377</v>
      </c>
      <c r="E153" s="44"/>
      <c r="F153" s="26">
        <v>302.30304808745149</v>
      </c>
      <c r="G153" s="48">
        <v>305.05458366585725</v>
      </c>
      <c r="H153" s="44"/>
      <c r="I153" s="27">
        <v>168.65158479269854</v>
      </c>
      <c r="J153" s="48">
        <v>165.62189317403261</v>
      </c>
      <c r="K153" s="44"/>
      <c r="L153" s="26">
        <v>3000</v>
      </c>
      <c r="M153" s="48">
        <v>2800</v>
      </c>
      <c r="N153" s="35"/>
      <c r="O153" s="26">
        <v>2538</v>
      </c>
      <c r="P153" s="48">
        <v>2652</v>
      </c>
    </row>
    <row r="154" spans="1:16">
      <c r="A154" s="43">
        <v>43862</v>
      </c>
      <c r="B154" s="44"/>
      <c r="C154" s="26">
        <v>401.15654139133056</v>
      </c>
      <c r="D154" s="48">
        <v>451.75181923933724</v>
      </c>
      <c r="E154" s="44"/>
      <c r="F154" s="26">
        <v>301.74942421257657</v>
      </c>
      <c r="G154" s="48">
        <v>303.00215150957365</v>
      </c>
      <c r="H154" s="44"/>
      <c r="I154" s="27">
        <v>162.86499434009252</v>
      </c>
      <c r="J154" s="48">
        <v>162.28679523189217</v>
      </c>
      <c r="K154" s="44"/>
      <c r="L154" s="26">
        <v>3000</v>
      </c>
      <c r="M154" s="48">
        <v>2800</v>
      </c>
      <c r="N154" s="35"/>
      <c r="O154" s="26">
        <v>2536</v>
      </c>
      <c r="P154" s="48">
        <v>2650</v>
      </c>
    </row>
    <row r="155" spans="1:16">
      <c r="A155" s="43">
        <v>43891</v>
      </c>
      <c r="B155" s="44"/>
      <c r="C155" s="26">
        <v>401.15735348545735</v>
      </c>
      <c r="D155" s="48">
        <v>451.73741062111503</v>
      </c>
      <c r="E155" s="44"/>
      <c r="F155" s="26">
        <v>301.56973124893659</v>
      </c>
      <c r="G155" s="48">
        <v>303.33138588696386</v>
      </c>
      <c r="H155" s="44"/>
      <c r="I155" s="27">
        <v>164.8395792098971</v>
      </c>
      <c r="J155" s="48">
        <v>163.33008261951721</v>
      </c>
      <c r="K155" s="44"/>
      <c r="L155" s="26">
        <v>3000</v>
      </c>
      <c r="M155" s="48">
        <v>2800</v>
      </c>
      <c r="N155" s="35"/>
      <c r="O155" s="26">
        <v>2534</v>
      </c>
      <c r="P155" s="48">
        <v>2648</v>
      </c>
    </row>
    <row r="156" spans="1:16">
      <c r="A156" s="43">
        <v>43922</v>
      </c>
      <c r="B156" s="44"/>
      <c r="C156" s="26">
        <v>401.15775539837358</v>
      </c>
      <c r="D156" s="48">
        <v>451.74737912394778</v>
      </c>
      <c r="E156" s="44"/>
      <c r="F156" s="26">
        <v>304.3276939642364</v>
      </c>
      <c r="G156" s="48">
        <v>305.50260033954004</v>
      </c>
      <c r="H156" s="44"/>
      <c r="I156" s="27">
        <v>165.06370606797469</v>
      </c>
      <c r="J156" s="48">
        <v>163.41746819341992</v>
      </c>
      <c r="K156" s="44"/>
      <c r="L156" s="26">
        <v>3000</v>
      </c>
      <c r="M156" s="48">
        <v>2800</v>
      </c>
      <c r="N156" s="35"/>
      <c r="O156" s="26">
        <v>2532</v>
      </c>
      <c r="P156" s="48">
        <v>2646</v>
      </c>
    </row>
    <row r="157" spans="1:16">
      <c r="A157" s="43">
        <v>43952</v>
      </c>
      <c r="B157" s="44"/>
      <c r="C157" s="26">
        <v>401.15667754557825</v>
      </c>
      <c r="D157" s="48">
        <v>451.74679839498907</v>
      </c>
      <c r="E157" s="44"/>
      <c r="F157" s="26">
        <v>301.38833674102921</v>
      </c>
      <c r="G157" s="48">
        <v>302.15174780221713</v>
      </c>
      <c r="H157" s="44"/>
      <c r="I157" s="27">
        <v>165.56148163161967</v>
      </c>
      <c r="J157" s="48">
        <v>164.13431358708235</v>
      </c>
      <c r="K157" s="44"/>
      <c r="L157" s="26">
        <v>3000</v>
      </c>
      <c r="M157" s="48">
        <v>2800</v>
      </c>
      <c r="N157" s="35"/>
      <c r="O157" s="26">
        <v>2530</v>
      </c>
      <c r="P157" s="48">
        <v>2644</v>
      </c>
    </row>
    <row r="158" spans="1:16">
      <c r="A158" s="43">
        <v>43983</v>
      </c>
      <c r="B158" s="44"/>
      <c r="C158" s="26">
        <v>401.15743127789699</v>
      </c>
      <c r="D158" s="48">
        <v>451.73855841672685</v>
      </c>
      <c r="E158" s="44"/>
      <c r="F158" s="26">
        <v>301.33068022379501</v>
      </c>
      <c r="G158" s="48">
        <v>303.62046982292378</v>
      </c>
      <c r="H158" s="44"/>
      <c r="I158" s="27">
        <v>165.76888425122499</v>
      </c>
      <c r="J158" s="48">
        <v>164.59557219968383</v>
      </c>
      <c r="K158" s="44"/>
      <c r="L158" s="26">
        <v>3000</v>
      </c>
      <c r="M158" s="48">
        <v>2800</v>
      </c>
      <c r="N158" s="35"/>
      <c r="O158" s="26">
        <v>2528</v>
      </c>
      <c r="P158" s="48">
        <v>2642</v>
      </c>
    </row>
    <row r="159" spans="1:16">
      <c r="A159" s="43">
        <v>44013</v>
      </c>
      <c r="B159" s="44"/>
      <c r="C159" s="26">
        <v>401.15742067535695</v>
      </c>
      <c r="D159" s="48">
        <v>451.74642862477049</v>
      </c>
      <c r="E159" s="44"/>
      <c r="F159" s="26">
        <v>303.39674446207636</v>
      </c>
      <c r="G159" s="48">
        <v>303.94149426878784</v>
      </c>
      <c r="H159" s="44"/>
      <c r="I159" s="27">
        <v>167.35968504303287</v>
      </c>
      <c r="J159" s="48">
        <v>165.47078301586026</v>
      </c>
      <c r="K159" s="44"/>
      <c r="L159" s="26">
        <v>3000</v>
      </c>
      <c r="M159" s="48">
        <v>2800</v>
      </c>
      <c r="N159" s="35"/>
      <c r="O159" s="26">
        <v>2526</v>
      </c>
      <c r="P159" s="48">
        <v>2640</v>
      </c>
    </row>
    <row r="160" spans="1:16">
      <c r="A160" s="43">
        <v>44044</v>
      </c>
      <c r="B160" s="44"/>
      <c r="C160" s="26">
        <v>401.15680326437217</v>
      </c>
      <c r="D160" s="48">
        <v>451.74380124584883</v>
      </c>
      <c r="E160" s="44"/>
      <c r="F160" s="26">
        <v>304.76992949134757</v>
      </c>
      <c r="G160" s="48">
        <v>304.07277508890712</v>
      </c>
      <c r="H160" s="44"/>
      <c r="I160" s="27">
        <v>170.55550140685619</v>
      </c>
      <c r="J160" s="48">
        <v>166.52207771710871</v>
      </c>
      <c r="K160" s="44"/>
      <c r="L160" s="26">
        <v>3000</v>
      </c>
      <c r="M160" s="48">
        <v>2800</v>
      </c>
      <c r="N160" s="35"/>
      <c r="O160" s="26">
        <v>2524</v>
      </c>
      <c r="P160" s="48">
        <v>2638</v>
      </c>
    </row>
    <row r="161" spans="1:16">
      <c r="A161" s="43">
        <v>44075</v>
      </c>
      <c r="B161" s="44"/>
      <c r="C161" s="26">
        <v>401.1574113878342</v>
      </c>
      <c r="D161" s="48">
        <v>451.74003272909579</v>
      </c>
      <c r="E161" s="44"/>
      <c r="F161" s="26">
        <v>308.04957031989011</v>
      </c>
      <c r="G161" s="48">
        <v>309.26677542892401</v>
      </c>
      <c r="H161" s="44"/>
      <c r="I161" s="27">
        <v>171.82593082746058</v>
      </c>
      <c r="J161" s="48">
        <v>167.50501194248469</v>
      </c>
      <c r="K161" s="44"/>
      <c r="L161" s="26">
        <v>3000</v>
      </c>
      <c r="M161" s="48">
        <v>2800</v>
      </c>
      <c r="N161" s="35"/>
      <c r="O161" s="26">
        <v>2522</v>
      </c>
      <c r="P161" s="48">
        <v>2636</v>
      </c>
    </row>
    <row r="162" spans="1:16">
      <c r="A162" s="43">
        <v>44105</v>
      </c>
      <c r="B162" s="44"/>
      <c r="C162" s="26">
        <v>401.15722889841607</v>
      </c>
      <c r="D162" s="48">
        <v>451.74568761189352</v>
      </c>
      <c r="E162" s="44"/>
      <c r="F162" s="26">
        <v>303.11281100090378</v>
      </c>
      <c r="G162" s="48">
        <v>304.57825457021664</v>
      </c>
      <c r="H162" s="44"/>
      <c r="I162" s="27">
        <v>172.58978004360773</v>
      </c>
      <c r="J162" s="48">
        <v>167.68153465071191</v>
      </c>
      <c r="K162" s="44"/>
      <c r="L162" s="26">
        <v>3000</v>
      </c>
      <c r="M162" s="48">
        <v>2800</v>
      </c>
      <c r="N162" s="35"/>
      <c r="O162" s="26">
        <v>2520</v>
      </c>
      <c r="P162" s="48">
        <v>2634</v>
      </c>
    </row>
    <row r="163" spans="1:16">
      <c r="A163" s="43">
        <v>44136</v>
      </c>
      <c r="B163" s="44"/>
      <c r="C163" s="26">
        <v>401.15693730998754</v>
      </c>
      <c r="D163" s="48">
        <v>451.74269717826041</v>
      </c>
      <c r="E163" s="44"/>
      <c r="F163" s="26">
        <v>302.85512892841041</v>
      </c>
      <c r="G163" s="48">
        <v>303.36434788828853</v>
      </c>
      <c r="H163" s="44"/>
      <c r="I163" s="27">
        <v>171.19234253771037</v>
      </c>
      <c r="J163" s="48">
        <v>166.35506905176081</v>
      </c>
      <c r="K163" s="44"/>
      <c r="L163" s="26">
        <v>3000</v>
      </c>
      <c r="M163" s="48">
        <v>2800</v>
      </c>
      <c r="N163" s="35"/>
      <c r="O163" s="26">
        <v>2518</v>
      </c>
      <c r="P163" s="48">
        <v>2632</v>
      </c>
    </row>
    <row r="164" spans="1:16">
      <c r="A164" s="43">
        <v>44166</v>
      </c>
      <c r="B164" s="44"/>
      <c r="C164" s="26">
        <v>401.15737483680641</v>
      </c>
      <c r="D164" s="48">
        <v>451.74158832068844</v>
      </c>
      <c r="E164" s="44"/>
      <c r="F164" s="26">
        <v>301.03291263682809</v>
      </c>
      <c r="G164" s="48">
        <v>302.53047433652137</v>
      </c>
      <c r="H164" s="44"/>
      <c r="I164" s="27">
        <v>169.38341612758933</v>
      </c>
      <c r="J164" s="48">
        <v>164.23449470259206</v>
      </c>
      <c r="K164" s="44"/>
      <c r="L164" s="26">
        <v>3000</v>
      </c>
      <c r="M164" s="48">
        <v>2800</v>
      </c>
      <c r="N164" s="35"/>
      <c r="O164" s="26">
        <v>2516</v>
      </c>
      <c r="P164" s="48">
        <v>2630</v>
      </c>
    </row>
    <row r="165" spans="1:16">
      <c r="A165" s="43">
        <v>44197</v>
      </c>
      <c r="B165" s="44"/>
      <c r="C165" s="26">
        <v>401.15714869709052</v>
      </c>
      <c r="D165" s="48">
        <v>451.74519982051606</v>
      </c>
      <c r="E165" s="44"/>
      <c r="F165" s="26">
        <v>302.30763193180184</v>
      </c>
      <c r="G165" s="48">
        <v>305.06497353241627</v>
      </c>
      <c r="H165" s="44"/>
      <c r="I165" s="27">
        <v>168.65159347200088</v>
      </c>
      <c r="J165" s="48">
        <v>165.58051680712043</v>
      </c>
      <c r="K165" s="44"/>
      <c r="L165" s="26">
        <v>3000</v>
      </c>
      <c r="M165" s="48">
        <v>2800</v>
      </c>
      <c r="N165" s="35"/>
      <c r="O165" s="26">
        <v>2514</v>
      </c>
      <c r="P165" s="48">
        <v>2628</v>
      </c>
    </row>
    <row r="166" spans="1:16">
      <c r="A166" s="43">
        <v>44228</v>
      </c>
      <c r="B166" s="44"/>
      <c r="C166" s="26">
        <v>401.15705516303893</v>
      </c>
      <c r="D166" s="48">
        <v>451.7425391199057</v>
      </c>
      <c r="E166" s="44"/>
      <c r="F166" s="26">
        <v>301.75294895265819</v>
      </c>
      <c r="G166" s="48">
        <v>303.01079142671824</v>
      </c>
      <c r="H166" s="44"/>
      <c r="I166" s="27">
        <v>162.86500186119008</v>
      </c>
      <c r="J166" s="48">
        <v>162.22500088242691</v>
      </c>
      <c r="K166" s="44"/>
      <c r="L166" s="26">
        <v>3000</v>
      </c>
      <c r="M166" s="48">
        <v>2800</v>
      </c>
      <c r="N166" s="35"/>
      <c r="O166" s="26">
        <v>2512</v>
      </c>
      <c r="P166" s="48">
        <v>2626</v>
      </c>
    </row>
    <row r="167" spans="1:16">
      <c r="A167" s="43">
        <v>44256</v>
      </c>
      <c r="B167" s="44"/>
      <c r="C167" s="26">
        <v>401.15733510803921</v>
      </c>
      <c r="D167" s="48">
        <v>451.74273793334572</v>
      </c>
      <c r="E167" s="44"/>
      <c r="F167" s="26">
        <v>301.57233494250653</v>
      </c>
      <c r="G167" s="48">
        <v>303.33847108973913</v>
      </c>
      <c r="H167" s="44"/>
      <c r="I167" s="27">
        <v>164.83958572734588</v>
      </c>
      <c r="J167" s="48">
        <v>163.25554991878911</v>
      </c>
      <c r="K167" s="44"/>
      <c r="L167" s="26">
        <v>3000</v>
      </c>
      <c r="M167" s="48">
        <v>2800</v>
      </c>
      <c r="N167" s="35"/>
      <c r="O167" s="26">
        <v>2510</v>
      </c>
      <c r="P167" s="48">
        <v>2624</v>
      </c>
    </row>
    <row r="168" spans="1:16">
      <c r="A168" s="43">
        <v>44287</v>
      </c>
      <c r="B168" s="44"/>
      <c r="C168" s="26">
        <v>401.1571267119798</v>
      </c>
      <c r="D168" s="48">
        <v>451.74472508451373</v>
      </c>
      <c r="E168" s="44"/>
      <c r="F168" s="26">
        <v>304.3295050106251</v>
      </c>
      <c r="G168" s="48">
        <v>305.50831362955267</v>
      </c>
      <c r="H168" s="44"/>
      <c r="I168" s="27">
        <v>165.06371171570603</v>
      </c>
      <c r="J168" s="48">
        <v>163.33695155019532</v>
      </c>
      <c r="K168" s="44"/>
      <c r="L168" s="26">
        <v>3000</v>
      </c>
      <c r="M168" s="48">
        <v>2800</v>
      </c>
      <c r="N168" s="35"/>
      <c r="O168" s="26">
        <v>2508</v>
      </c>
      <c r="P168" s="48">
        <v>2622</v>
      </c>
    </row>
    <row r="169" spans="1:16">
      <c r="A169" s="43">
        <v>44317</v>
      </c>
      <c r="B169" s="44"/>
      <c r="C169" s="26">
        <v>401.15713618369125</v>
      </c>
      <c r="D169" s="48">
        <v>451.7426458002036</v>
      </c>
      <c r="E169" s="44"/>
      <c r="F169" s="26">
        <v>301.38947339925403</v>
      </c>
      <c r="G169" s="48">
        <v>302.15625728545035</v>
      </c>
      <c r="H169" s="44"/>
      <c r="I169" s="27">
        <v>165.56148652569257</v>
      </c>
      <c r="J169" s="48">
        <v>164.05346882493023</v>
      </c>
      <c r="K169" s="44"/>
      <c r="L169" s="26">
        <v>3000</v>
      </c>
      <c r="M169" s="48">
        <v>2800</v>
      </c>
      <c r="N169" s="35"/>
      <c r="O169" s="26">
        <v>2506</v>
      </c>
      <c r="P169" s="48">
        <v>2620</v>
      </c>
    </row>
    <row r="170" spans="1:16">
      <c r="A170" s="43">
        <v>44348</v>
      </c>
      <c r="B170" s="44"/>
      <c r="C170" s="26">
        <v>401.15729249905144</v>
      </c>
      <c r="D170" s="48">
        <v>451.74335006415282</v>
      </c>
      <c r="E170" s="44"/>
      <c r="F170" s="26">
        <v>301.3312504057821</v>
      </c>
      <c r="G170" s="48">
        <v>303.62393261481765</v>
      </c>
      <c r="H170" s="44"/>
      <c r="I170" s="27">
        <v>165.768888492211</v>
      </c>
      <c r="J170" s="48">
        <v>164.51887973624434</v>
      </c>
      <c r="K170" s="44"/>
      <c r="L170" s="26">
        <v>3000</v>
      </c>
      <c r="M170" s="48">
        <v>2800</v>
      </c>
      <c r="N170" s="35"/>
      <c r="O170" s="26">
        <v>2504</v>
      </c>
      <c r="P170" s="48">
        <v>2618</v>
      </c>
    </row>
    <row r="171" spans="1:16">
      <c r="A171" s="43">
        <v>44378</v>
      </c>
      <c r="B171" s="44"/>
      <c r="C171" s="26">
        <v>401.15712754016693</v>
      </c>
      <c r="D171" s="48">
        <v>451.7442372462715</v>
      </c>
      <c r="E171" s="44"/>
      <c r="F171" s="26">
        <v>303.39684576609318</v>
      </c>
      <c r="G171" s="48">
        <v>303.94405509592843</v>
      </c>
      <c r="H171" s="44"/>
      <c r="I171" s="27">
        <v>167.35968871808279</v>
      </c>
      <c r="J171" s="48">
        <v>165.40155139687411</v>
      </c>
      <c r="K171" s="44"/>
      <c r="L171" s="26">
        <v>3000</v>
      </c>
      <c r="M171" s="48">
        <v>2800</v>
      </c>
      <c r="N171" s="35"/>
      <c r="O171" s="26">
        <v>2502</v>
      </c>
      <c r="P171" s="48">
        <v>2616</v>
      </c>
    </row>
    <row r="172" spans="1:16">
      <c r="A172" s="43">
        <v>44409</v>
      </c>
      <c r="B172" s="44"/>
      <c r="C172" s="26">
        <v>401.15718050053255</v>
      </c>
      <c r="D172" s="48">
        <v>451.74278497120184</v>
      </c>
      <c r="E172" s="44"/>
      <c r="F172" s="26">
        <v>304.7696493995067</v>
      </c>
      <c r="G172" s="48">
        <v>304.07456528326298</v>
      </c>
      <c r="H172" s="44"/>
      <c r="I172" s="27">
        <v>170.55550459149109</v>
      </c>
      <c r="J172" s="48">
        <v>166.46251034282957</v>
      </c>
      <c r="K172" s="44"/>
      <c r="L172" s="26">
        <v>3000</v>
      </c>
      <c r="M172" s="48">
        <v>2800</v>
      </c>
      <c r="N172" s="35"/>
      <c r="O172" s="26">
        <v>2500</v>
      </c>
      <c r="P172" s="48">
        <v>2614</v>
      </c>
    </row>
    <row r="173" spans="1:16">
      <c r="A173" s="43">
        <v>44440</v>
      </c>
      <c r="B173" s="44"/>
      <c r="C173" s="26">
        <v>401.15725251227616</v>
      </c>
      <c r="D173" s="48">
        <v>451.74358412780293</v>
      </c>
      <c r="E173" s="44"/>
      <c r="F173" s="26">
        <v>308.04898653832555</v>
      </c>
      <c r="G173" s="48">
        <v>309.26791404406976</v>
      </c>
      <c r="H173" s="44"/>
      <c r="I173" s="27">
        <v>171.82593358712359</v>
      </c>
      <c r="J173" s="48">
        <v>167.45632001025061</v>
      </c>
      <c r="K173" s="44"/>
      <c r="L173" s="26">
        <v>3000</v>
      </c>
      <c r="M173" s="48">
        <v>2800</v>
      </c>
      <c r="N173" s="35"/>
      <c r="O173" s="26">
        <v>2498</v>
      </c>
      <c r="P173" s="48">
        <v>2612</v>
      </c>
    </row>
    <row r="174" spans="1:16">
      <c r="A174" s="43">
        <v>44470</v>
      </c>
      <c r="B174" s="44"/>
      <c r="C174" s="26">
        <v>401.15713656956052</v>
      </c>
      <c r="D174" s="48">
        <v>451.74383190065043</v>
      </c>
      <c r="E174" s="44"/>
      <c r="F174" s="26">
        <v>303.1119919207494</v>
      </c>
      <c r="G174" s="48">
        <v>304.57884841531472</v>
      </c>
      <c r="H174" s="44"/>
      <c r="I174" s="27">
        <v>172.589782435009</v>
      </c>
      <c r="J174" s="48">
        <v>167.64408040597357</v>
      </c>
      <c r="K174" s="44"/>
      <c r="L174" s="26">
        <v>3000</v>
      </c>
      <c r="M174" s="48">
        <v>2800</v>
      </c>
      <c r="N174" s="35"/>
      <c r="O174" s="26">
        <v>2496</v>
      </c>
      <c r="P174" s="48">
        <v>2610</v>
      </c>
    </row>
    <row r="175" spans="1:16">
      <c r="A175" s="43">
        <v>44501</v>
      </c>
      <c r="B175" s="44"/>
      <c r="C175" s="26">
        <v>401.15719991742736</v>
      </c>
      <c r="D175" s="48">
        <v>451.74293198193618</v>
      </c>
      <c r="E175" s="44"/>
      <c r="F175" s="26">
        <v>302.85413416535522</v>
      </c>
      <c r="G175" s="48">
        <v>303.36449210894517</v>
      </c>
      <c r="H175" s="44"/>
      <c r="I175" s="27">
        <v>171.1923446099924</v>
      </c>
      <c r="J175" s="48">
        <v>166.32852514031802</v>
      </c>
      <c r="K175" s="44"/>
      <c r="L175" s="26">
        <v>3000</v>
      </c>
      <c r="M175" s="48">
        <v>2800</v>
      </c>
      <c r="N175" s="35"/>
      <c r="O175" s="26">
        <v>2494</v>
      </c>
      <c r="P175" s="48">
        <v>2608</v>
      </c>
    </row>
    <row r="176" spans="1:16">
      <c r="A176" s="43">
        <v>44531</v>
      </c>
      <c r="B176" s="44"/>
      <c r="C176" s="26">
        <v>401.15722150632701</v>
      </c>
      <c r="D176" s="48">
        <v>451.74363790589916</v>
      </c>
      <c r="E176" s="44"/>
      <c r="F176" s="26">
        <v>301.03179362538509</v>
      </c>
      <c r="G176" s="48">
        <v>302.53025345056113</v>
      </c>
      <c r="H176" s="44"/>
      <c r="I176" s="27">
        <v>169.38341792333679</v>
      </c>
      <c r="J176" s="48">
        <v>164.21800752932361</v>
      </c>
      <c r="K176" s="44"/>
      <c r="L176" s="26">
        <v>3000</v>
      </c>
      <c r="M176" s="48">
        <v>2800</v>
      </c>
      <c r="N176" s="35"/>
      <c r="O176" s="26">
        <v>2492</v>
      </c>
      <c r="P176" s="48">
        <v>2606</v>
      </c>
    </row>
    <row r="177" spans="1:16">
      <c r="A177" s="43">
        <v>44562</v>
      </c>
      <c r="B177" s="44"/>
      <c r="C177" s="26">
        <v>401.15714893028502</v>
      </c>
      <c r="D177" s="48">
        <v>451.7435684337724</v>
      </c>
      <c r="E177" s="44"/>
      <c r="F177" s="26">
        <v>302.30643255496028</v>
      </c>
      <c r="G177" s="48">
        <v>305.06446182342353</v>
      </c>
      <c r="H177" s="44"/>
      <c r="I177" s="27">
        <v>168.65159502811582</v>
      </c>
      <c r="J177" s="48">
        <v>165.57286414096291</v>
      </c>
      <c r="K177" s="44"/>
      <c r="L177" s="26">
        <v>3000</v>
      </c>
      <c r="M177" s="48">
        <v>2800</v>
      </c>
      <c r="N177" s="35"/>
      <c r="O177" s="26">
        <v>2490</v>
      </c>
      <c r="P177" s="48">
        <v>2604</v>
      </c>
    </row>
    <row r="178" spans="1:16">
      <c r="A178" s="43">
        <v>44593</v>
      </c>
      <c r="B178" s="44"/>
      <c r="C178" s="26">
        <v>401.1572061189392</v>
      </c>
      <c r="D178" s="48">
        <v>451.74308435834041</v>
      </c>
      <c r="E178" s="44"/>
      <c r="F178" s="26">
        <v>301.7517061865716</v>
      </c>
      <c r="G178" s="48">
        <v>303.01005358926045</v>
      </c>
      <c r="H178" s="44"/>
      <c r="I178" s="27">
        <v>162.8650032096501</v>
      </c>
      <c r="J178" s="48">
        <v>162.22473632252311</v>
      </c>
      <c r="K178" s="44"/>
      <c r="L178" s="26">
        <v>3000</v>
      </c>
      <c r="M178" s="48">
        <v>2800</v>
      </c>
      <c r="N178" s="35"/>
      <c r="O178" s="26">
        <v>2488</v>
      </c>
      <c r="P178" s="48">
        <v>2602</v>
      </c>
    </row>
    <row r="179" spans="1:16">
      <c r="A179" s="43">
        <v>44621</v>
      </c>
      <c r="B179" s="44"/>
      <c r="C179" s="26">
        <v>401.15720154350299</v>
      </c>
      <c r="D179" s="48">
        <v>451.74362575282419</v>
      </c>
      <c r="E179" s="44"/>
      <c r="F179" s="26">
        <v>301.57107950372142</v>
      </c>
      <c r="G179" s="48">
        <v>303.33756313601327</v>
      </c>
      <c r="H179" s="44"/>
      <c r="I179" s="27">
        <v>164.83958689586137</v>
      </c>
      <c r="J179" s="48">
        <v>163.26112911208338</v>
      </c>
      <c r="K179" s="44"/>
      <c r="L179" s="26">
        <v>3000</v>
      </c>
      <c r="M179" s="48">
        <v>2800</v>
      </c>
      <c r="N179" s="35"/>
      <c r="O179" s="26">
        <v>2486</v>
      </c>
      <c r="P179" s="48">
        <v>2600</v>
      </c>
    </row>
    <row r="180" spans="1:16">
      <c r="A180" s="43">
        <v>44652</v>
      </c>
      <c r="B180" s="44"/>
      <c r="C180" s="26">
        <v>401.15716180832129</v>
      </c>
      <c r="D180" s="48">
        <v>451.74343220024537</v>
      </c>
      <c r="E180" s="44"/>
      <c r="F180" s="26">
        <v>304.32826199406122</v>
      </c>
      <c r="G180" s="48">
        <v>305.50728359483696</v>
      </c>
      <c r="H180" s="44"/>
      <c r="I180" s="27">
        <v>165.06371272828963</v>
      </c>
      <c r="J180" s="48">
        <v>163.34683712381823</v>
      </c>
      <c r="K180" s="44"/>
      <c r="L180" s="26">
        <v>3000</v>
      </c>
      <c r="M180" s="48">
        <v>2800</v>
      </c>
      <c r="N180" s="35"/>
      <c r="O180" s="26">
        <v>2484</v>
      </c>
      <c r="P180" s="48">
        <v>2598</v>
      </c>
    </row>
    <row r="181" spans="1:16">
      <c r="A181" s="43">
        <v>44682</v>
      </c>
      <c r="B181" s="44"/>
      <c r="C181" s="26">
        <v>401.15720616765134</v>
      </c>
      <c r="D181" s="48">
        <v>451.74322085720445</v>
      </c>
      <c r="E181" s="44"/>
      <c r="F181" s="26">
        <v>301.38826289562633</v>
      </c>
      <c r="G181" s="48">
        <v>302.1551459620751</v>
      </c>
      <c r="H181" s="44"/>
      <c r="I181" s="27">
        <v>165.56148740315248</v>
      </c>
      <c r="J181" s="48">
        <v>164.06621279836014</v>
      </c>
      <c r="K181" s="44"/>
      <c r="L181" s="26">
        <v>3000</v>
      </c>
      <c r="M181" s="48">
        <v>2800</v>
      </c>
      <c r="N181" s="35"/>
      <c r="O181" s="26">
        <v>2482</v>
      </c>
      <c r="P181" s="48">
        <v>2596</v>
      </c>
    </row>
    <row r="182" spans="1:16">
      <c r="A182" s="43">
        <v>44713</v>
      </c>
      <c r="B182" s="44"/>
      <c r="C182" s="26">
        <v>401.15719070003388</v>
      </c>
      <c r="D182" s="48">
        <v>451.74359035249245</v>
      </c>
      <c r="E182" s="44"/>
      <c r="F182" s="26">
        <v>301.33008809165335</v>
      </c>
      <c r="G182" s="48">
        <v>303.62277429595673</v>
      </c>
      <c r="H182" s="44"/>
      <c r="I182" s="27">
        <v>165.76888925257876</v>
      </c>
      <c r="J182" s="48">
        <v>164.53318366793096</v>
      </c>
      <c r="K182" s="44"/>
      <c r="L182" s="26">
        <v>3000</v>
      </c>
      <c r="M182" s="48">
        <v>2800</v>
      </c>
      <c r="N182" s="35"/>
      <c r="O182" s="26">
        <v>2480</v>
      </c>
      <c r="P182" s="48">
        <v>2594</v>
      </c>
    </row>
    <row r="183" spans="1:16">
      <c r="A183" s="43">
        <v>44743</v>
      </c>
      <c r="B183" s="44"/>
      <c r="C183" s="26">
        <v>401.15717287687227</v>
      </c>
      <c r="D183" s="48">
        <v>451.74337613184338</v>
      </c>
      <c r="E183" s="44"/>
      <c r="F183" s="26">
        <v>303.39574346144724</v>
      </c>
      <c r="G183" s="48">
        <v>303.94287822317244</v>
      </c>
      <c r="H183" s="44"/>
      <c r="I183" s="27">
        <v>167.35968937698368</v>
      </c>
      <c r="J183" s="48">
        <v>165.41630568134329</v>
      </c>
      <c r="K183" s="44"/>
      <c r="L183" s="26">
        <v>3000</v>
      </c>
      <c r="M183" s="48">
        <v>2800</v>
      </c>
      <c r="N183" s="35"/>
      <c r="O183" s="26">
        <v>2478</v>
      </c>
      <c r="P183" s="48">
        <v>2592</v>
      </c>
    </row>
    <row r="184" spans="1:16">
      <c r="A184" s="43">
        <v>44774</v>
      </c>
      <c r="B184" s="44"/>
      <c r="C184" s="26">
        <v>401.15720345909159</v>
      </c>
      <c r="D184" s="48">
        <v>451.74332183414054</v>
      </c>
      <c r="E184" s="44"/>
      <c r="F184" s="26">
        <v>304.76861558872071</v>
      </c>
      <c r="G184" s="48">
        <v>304.07339310394605</v>
      </c>
      <c r="H184" s="44"/>
      <c r="I184" s="27">
        <v>170.55550516246529</v>
      </c>
      <c r="J184" s="48">
        <v>166.47681491309413</v>
      </c>
      <c r="K184" s="44"/>
      <c r="L184" s="26">
        <v>3000</v>
      </c>
      <c r="M184" s="48">
        <v>2800</v>
      </c>
      <c r="N184" s="35"/>
      <c r="O184" s="26">
        <v>2476</v>
      </c>
      <c r="P184" s="48">
        <v>2590</v>
      </c>
    </row>
    <row r="185" spans="1:16">
      <c r="A185" s="43">
        <v>44805</v>
      </c>
      <c r="B185" s="44"/>
      <c r="C185" s="26">
        <v>401.15718576787015</v>
      </c>
      <c r="D185" s="48">
        <v>451.74354619914823</v>
      </c>
      <c r="E185" s="44"/>
      <c r="F185" s="26">
        <v>308.04802685226383</v>
      </c>
      <c r="G185" s="48">
        <v>309.26676524581745</v>
      </c>
      <c r="H185" s="44"/>
      <c r="I185" s="27">
        <v>171.82593408190445</v>
      </c>
      <c r="J185" s="48">
        <v>167.46948923911631</v>
      </c>
      <c r="K185" s="44"/>
      <c r="L185" s="26">
        <v>3000</v>
      </c>
      <c r="M185" s="48">
        <v>2800</v>
      </c>
      <c r="N185" s="35"/>
      <c r="O185" s="26">
        <v>2474</v>
      </c>
      <c r="P185" s="48">
        <v>2588</v>
      </c>
    </row>
    <row r="186" spans="1:16">
      <c r="A186" s="43">
        <v>44835</v>
      </c>
      <c r="B186" s="44"/>
      <c r="C186" s="26">
        <v>401.15718091633647</v>
      </c>
      <c r="D186" s="48">
        <v>451.74336038504032</v>
      </c>
      <c r="E186" s="44"/>
      <c r="F186" s="26">
        <v>303.11110957862218</v>
      </c>
      <c r="G186" s="48">
        <v>304.57773768559389</v>
      </c>
      <c r="H186" s="44"/>
      <c r="I186" s="27">
        <v>172.5897828637641</v>
      </c>
      <c r="J186" s="48">
        <v>167.65563527258226</v>
      </c>
      <c r="K186" s="44"/>
      <c r="L186" s="26">
        <v>3000</v>
      </c>
      <c r="M186" s="48">
        <v>2800</v>
      </c>
      <c r="N186" s="35"/>
      <c r="O186" s="26">
        <v>2472</v>
      </c>
      <c r="P186" s="48">
        <v>2586</v>
      </c>
    </row>
    <row r="187" spans="1:16">
      <c r="A187" s="43">
        <v>44866</v>
      </c>
      <c r="B187" s="44"/>
      <c r="C187" s="26">
        <v>401.15719972994413</v>
      </c>
      <c r="D187" s="48">
        <v>451.74338399236507</v>
      </c>
      <c r="E187" s="44"/>
      <c r="F187" s="26">
        <v>302.85333037588441</v>
      </c>
      <c r="G187" s="48">
        <v>303.36343065997494</v>
      </c>
      <c r="H187" s="44"/>
      <c r="I187" s="27">
        <v>171.19234498153253</v>
      </c>
      <c r="J187" s="48">
        <v>166.33817577621937</v>
      </c>
      <c r="K187" s="44"/>
      <c r="L187" s="26">
        <v>3000</v>
      </c>
      <c r="M187" s="48">
        <v>2800</v>
      </c>
      <c r="N187" s="35"/>
      <c r="O187" s="26">
        <v>2470</v>
      </c>
      <c r="P187" s="48">
        <v>2584</v>
      </c>
    </row>
    <row r="188" spans="1:16">
      <c r="A188" s="43">
        <v>44896</v>
      </c>
      <c r="B188" s="44"/>
      <c r="C188" s="26">
        <v>401.15718413549143</v>
      </c>
      <c r="D188" s="48">
        <v>451.74350257585735</v>
      </c>
      <c r="E188" s="44"/>
      <c r="F188" s="26">
        <v>301.03106794788766</v>
      </c>
      <c r="G188" s="48">
        <v>302.52924950617518</v>
      </c>
      <c r="H188" s="44"/>
      <c r="I188" s="27">
        <v>169.38341824529695</v>
      </c>
      <c r="J188" s="48">
        <v>164.22562912622928</v>
      </c>
      <c r="K188" s="44"/>
      <c r="L188" s="26">
        <v>3000</v>
      </c>
      <c r="M188" s="48">
        <v>2800</v>
      </c>
      <c r="N188" s="35"/>
      <c r="O188" s="26">
        <v>2468</v>
      </c>
      <c r="P188" s="48">
        <v>2582</v>
      </c>
    </row>
    <row r="189" spans="1:16">
      <c r="A189" s="43">
        <v>44927</v>
      </c>
      <c r="B189" s="44"/>
      <c r="C189" s="26">
        <v>401.15718594976357</v>
      </c>
      <c r="D189" s="48">
        <v>451.74336279991792</v>
      </c>
      <c r="E189" s="44"/>
      <c r="F189" s="26">
        <v>302.30578322148909</v>
      </c>
      <c r="G189" s="48">
        <v>305.06352105591213</v>
      </c>
      <c r="H189" s="44"/>
      <c r="I189" s="27">
        <v>168.65159530711216</v>
      </c>
      <c r="J189" s="48">
        <v>165.57846893534</v>
      </c>
      <c r="K189" s="44"/>
      <c r="L189" s="26">
        <v>3000</v>
      </c>
      <c r="M189" s="48">
        <v>2800</v>
      </c>
      <c r="N189" s="35"/>
      <c r="O189" s="26">
        <v>2466</v>
      </c>
      <c r="P189" s="48">
        <v>2580</v>
      </c>
    </row>
    <row r="190" spans="1:16">
      <c r="A190" s="43">
        <v>44958</v>
      </c>
      <c r="B190" s="44"/>
      <c r="C190" s="26">
        <v>401.15719606408902</v>
      </c>
      <c r="D190" s="48">
        <v>451.74341631423039</v>
      </c>
      <c r="E190" s="44"/>
      <c r="F190" s="26">
        <v>301.7511303866666</v>
      </c>
      <c r="G190" s="48">
        <v>303.00917951899982</v>
      </c>
      <c r="H190" s="44"/>
      <c r="I190" s="27">
        <v>162.86500345141593</v>
      </c>
      <c r="J190" s="48">
        <v>162.22844401337835</v>
      </c>
      <c r="K190" s="44"/>
      <c r="L190" s="26">
        <v>3000</v>
      </c>
      <c r="M190" s="48">
        <v>2800</v>
      </c>
      <c r="N190" s="35"/>
      <c r="O190" s="26">
        <v>2464</v>
      </c>
      <c r="P190" s="48">
        <v>2578</v>
      </c>
    </row>
    <row r="191" spans="1:16">
      <c r="A191" s="43">
        <v>44986</v>
      </c>
      <c r="B191" s="44"/>
      <c r="C191" s="26">
        <v>401.15718419580941</v>
      </c>
      <c r="D191" s="48">
        <v>451.7434667189284</v>
      </c>
      <c r="E191" s="44"/>
      <c r="F191" s="26">
        <v>301.57057363376055</v>
      </c>
      <c r="G191" s="48">
        <v>303.33675748996632</v>
      </c>
      <c r="H191" s="44"/>
      <c r="I191" s="27">
        <v>164.8395871053649</v>
      </c>
      <c r="J191" s="48">
        <v>163.26313765662658</v>
      </c>
      <c r="K191" s="44"/>
      <c r="L191" s="26">
        <v>3000</v>
      </c>
      <c r="M191" s="48">
        <v>2800</v>
      </c>
      <c r="N191" s="35"/>
      <c r="O191" s="26">
        <v>2462</v>
      </c>
      <c r="P191" s="48">
        <v>2576</v>
      </c>
    </row>
    <row r="192" spans="1:16">
      <c r="A192" s="43">
        <v>45017</v>
      </c>
      <c r="B192" s="44"/>
      <c r="C192" s="26">
        <v>401.15718869185679</v>
      </c>
      <c r="D192" s="48">
        <v>451.74337302795601</v>
      </c>
      <c r="E192" s="44"/>
      <c r="F192" s="26">
        <v>304.32782187344355</v>
      </c>
      <c r="G192" s="48">
        <v>305.50654662226123</v>
      </c>
      <c r="H192" s="44"/>
      <c r="I192" s="27">
        <v>165.06371290983606</v>
      </c>
      <c r="J192" s="48">
        <v>163.34739542477803</v>
      </c>
      <c r="K192" s="44"/>
      <c r="L192" s="26">
        <v>3000</v>
      </c>
      <c r="M192" s="48">
        <v>2800</v>
      </c>
      <c r="N192" s="35"/>
      <c r="O192" s="26">
        <v>2460</v>
      </c>
      <c r="P192" s="48">
        <v>2574</v>
      </c>
    </row>
    <row r="193" spans="1:16">
      <c r="A193" s="43">
        <v>45047</v>
      </c>
      <c r="B193" s="44"/>
      <c r="C193" s="26">
        <v>401.15719308672112</v>
      </c>
      <c r="D193" s="48">
        <v>451.74343025529441</v>
      </c>
      <c r="E193" s="44"/>
      <c r="F193" s="26">
        <v>301.38788395219342</v>
      </c>
      <c r="G193" s="48">
        <v>302.15447671575117</v>
      </c>
      <c r="H193" s="44"/>
      <c r="I193" s="27">
        <v>165.56148756047256</v>
      </c>
      <c r="J193" s="48">
        <v>164.06559637412238</v>
      </c>
      <c r="K193" s="44"/>
      <c r="L193" s="26">
        <v>3000</v>
      </c>
      <c r="M193" s="48">
        <v>2800</v>
      </c>
      <c r="N193" s="35"/>
      <c r="O193" s="26">
        <v>2458</v>
      </c>
      <c r="P193" s="48">
        <v>2572</v>
      </c>
    </row>
    <row r="194" spans="1:16">
      <c r="A194" s="43">
        <v>45078</v>
      </c>
      <c r="B194" s="29"/>
      <c r="C194" s="26">
        <v>401.15718503762747</v>
      </c>
      <c r="D194" s="48">
        <v>451.74344170064956</v>
      </c>
      <c r="E194" s="29"/>
      <c r="F194" s="26">
        <v>301.32976551887231</v>
      </c>
      <c r="G194" s="48">
        <v>303.62217087976978</v>
      </c>
      <c r="H194" s="29"/>
      <c r="I194" s="26">
        <v>165.76888938890534</v>
      </c>
      <c r="J194" s="48">
        <v>164.53167400369287</v>
      </c>
      <c r="K194" s="29"/>
      <c r="L194" s="26">
        <v>3000</v>
      </c>
      <c r="M194" s="48">
        <v>2800</v>
      </c>
      <c r="N194" s="35"/>
      <c r="O194" s="26">
        <v>2456</v>
      </c>
      <c r="P194" s="48">
        <v>2570</v>
      </c>
    </row>
    <row r="195" spans="1:16">
      <c r="A195" s="39">
        <v>45138</v>
      </c>
      <c r="C195" s="8">
        <v>401.15718995323925</v>
      </c>
      <c r="D195" s="49">
        <v>451.74338569901795</v>
      </c>
      <c r="F195" s="8">
        <v>303.39547234989237</v>
      </c>
      <c r="G195" s="49">
        <v>303.94233800682952</v>
      </c>
      <c r="I195" s="26">
        <v>167.35968949511823</v>
      </c>
      <c r="J195" s="49">
        <v>165.41417361131724</v>
      </c>
      <c r="L195" s="8">
        <v>3000</v>
      </c>
      <c r="M195" s="49">
        <v>2800</v>
      </c>
      <c r="N195" s="35"/>
      <c r="O195" s="26">
        <v>2454</v>
      </c>
      <c r="P195" s="48">
        <v>2568</v>
      </c>
    </row>
    <row r="196" spans="1:16">
      <c r="A196" s="39">
        <v>45169</v>
      </c>
      <c r="C196" s="8">
        <v>401.15719099831705</v>
      </c>
      <c r="D196" s="49">
        <v>451.74343430036953</v>
      </c>
      <c r="F196" s="8">
        <v>304.76839103436771</v>
      </c>
      <c r="G196" s="49">
        <v>304.0729129089101</v>
      </c>
      <c r="I196" s="26">
        <v>170.55550526483546</v>
      </c>
      <c r="J196" s="49">
        <v>166.47430808999388</v>
      </c>
      <c r="L196" s="8">
        <v>3000</v>
      </c>
      <c r="M196" s="49">
        <v>2800</v>
      </c>
      <c r="N196" s="35"/>
      <c r="O196" s="26">
        <v>2452</v>
      </c>
      <c r="P196" s="48">
        <v>2566</v>
      </c>
    </row>
    <row r="197" spans="1:16">
      <c r="A197" s="39">
        <v>45199</v>
      </c>
      <c r="C197" s="8">
        <v>401.15718612244319</v>
      </c>
      <c r="D197" s="49">
        <v>451.74342660620846</v>
      </c>
      <c r="F197" s="8">
        <v>308.04784404405831</v>
      </c>
      <c r="G197" s="49">
        <v>309.26634150439793</v>
      </c>
      <c r="I197" s="26">
        <v>171.82593417061386</v>
      </c>
      <c r="J197" s="49">
        <v>167.46682351227781</v>
      </c>
      <c r="L197" s="8">
        <v>3000</v>
      </c>
      <c r="M197" s="49">
        <v>2800</v>
      </c>
      <c r="N197" s="35"/>
      <c r="O197" s="26">
        <v>2450</v>
      </c>
      <c r="P197" s="48">
        <v>2564</v>
      </c>
    </row>
    <row r="198" spans="1:16">
      <c r="A198" s="39">
        <v>45230</v>
      </c>
      <c r="C198" s="8">
        <v>401.15719035467259</v>
      </c>
      <c r="D198" s="49">
        <v>451.74339750930568</v>
      </c>
      <c r="F198" s="8">
        <v>303.11096386768946</v>
      </c>
      <c r="G198" s="49">
        <v>304.57736657552238</v>
      </c>
      <c r="I198" s="26">
        <v>172.58978294063573</v>
      </c>
      <c r="J198" s="49">
        <v>167.65298962049286</v>
      </c>
      <c r="L198" s="8">
        <v>3000</v>
      </c>
      <c r="M198" s="49">
        <v>2800</v>
      </c>
      <c r="N198" s="35"/>
      <c r="O198" s="26">
        <v>2448</v>
      </c>
      <c r="P198" s="48">
        <v>2562</v>
      </c>
    </row>
    <row r="199" spans="1:16">
      <c r="A199" s="39">
        <v>45260</v>
      </c>
      <c r="C199" s="8">
        <v>401.15718970725493</v>
      </c>
      <c r="D199" s="49">
        <v>451.74343343756544</v>
      </c>
      <c r="F199" s="8">
        <v>302.85321732862616</v>
      </c>
      <c r="G199" s="49">
        <v>303.36310821755359</v>
      </c>
      <c r="I199" s="26">
        <v>171.19234504814608</v>
      </c>
      <c r="J199" s="49">
        <v>166.33569032002421</v>
      </c>
      <c r="L199" s="8">
        <v>3000</v>
      </c>
      <c r="M199" s="49">
        <v>2800</v>
      </c>
      <c r="N199" s="35"/>
      <c r="O199" s="26">
        <v>2446</v>
      </c>
      <c r="P199" s="48">
        <v>2560</v>
      </c>
    </row>
    <row r="200" spans="1:16">
      <c r="A200" s="39">
        <v>45291</v>
      </c>
      <c r="C200" s="8">
        <v>401.15718713539616</v>
      </c>
      <c r="D200" s="49">
        <v>451.74341868762878</v>
      </c>
      <c r="F200" s="8">
        <v>301.03098338507675</v>
      </c>
      <c r="G200" s="49">
        <v>302.52897171993942</v>
      </c>
      <c r="I200" s="26">
        <v>169.3834183030213</v>
      </c>
      <c r="J200" s="49">
        <v>164.22340568256192</v>
      </c>
      <c r="L200" s="8">
        <v>3000</v>
      </c>
      <c r="M200" s="49">
        <v>2800</v>
      </c>
      <c r="N200" s="35"/>
      <c r="O200" s="26">
        <v>2444</v>
      </c>
      <c r="P200" s="48">
        <v>2558</v>
      </c>
    </row>
    <row r="201" spans="1:16">
      <c r="A201" s="39">
        <v>45322</v>
      </c>
      <c r="C201" s="8">
        <v>401.15719030110427</v>
      </c>
      <c r="D201" s="49">
        <v>451.74340672116381</v>
      </c>
      <c r="F201" s="8">
        <v>302.30572324532233</v>
      </c>
      <c r="G201" s="49">
        <v>305.06328394285129</v>
      </c>
      <c r="I201" s="26">
        <v>168.65159535713352</v>
      </c>
      <c r="J201" s="49">
        <v>165.57657354255025</v>
      </c>
      <c r="L201" s="8">
        <v>3000</v>
      </c>
      <c r="M201" s="49">
        <v>2800</v>
      </c>
      <c r="N201" s="35"/>
      <c r="O201" s="26">
        <v>2442</v>
      </c>
      <c r="P201" s="48">
        <v>2556</v>
      </c>
    </row>
    <row r="202" spans="1:16">
      <c r="A202" s="39">
        <v>45351</v>
      </c>
      <c r="C202" s="8">
        <v>401.15718900473138</v>
      </c>
      <c r="D202" s="49">
        <v>451.74343044678716</v>
      </c>
      <c r="F202" s="8">
        <v>301.75109139757956</v>
      </c>
      <c r="G202" s="49">
        <v>303.00897918564209</v>
      </c>
      <c r="I202" s="26">
        <v>162.86500349476219</v>
      </c>
      <c r="J202" s="49">
        <v>162.22691087695748</v>
      </c>
      <c r="L202" s="8">
        <v>3000</v>
      </c>
      <c r="M202" s="49">
        <v>2800</v>
      </c>
      <c r="N202" s="35"/>
      <c r="O202" s="26">
        <v>2440</v>
      </c>
      <c r="P202" s="48">
        <v>2554</v>
      </c>
    </row>
    <row r="203" spans="1:16">
      <c r="A203" s="39">
        <v>45382</v>
      </c>
      <c r="C203" s="8">
        <v>401.15718792877419</v>
      </c>
      <c r="D203" s="49">
        <v>451.74341523216373</v>
      </c>
      <c r="F203" s="8">
        <v>301.57055233865191</v>
      </c>
      <c r="G203" s="49">
        <v>303.33659018016687</v>
      </c>
      <c r="I203" s="26">
        <v>164.83958714292686</v>
      </c>
      <c r="J203" s="49">
        <v>163.26197399912175</v>
      </c>
      <c r="L203" s="8">
        <v>3000</v>
      </c>
      <c r="M203" s="49">
        <v>2800</v>
      </c>
      <c r="N203" s="35"/>
      <c r="O203" s="26">
        <v>2438</v>
      </c>
      <c r="P203" s="48">
        <v>2552</v>
      </c>
    </row>
    <row r="204" spans="1:16">
      <c r="A204" s="39">
        <v>45412</v>
      </c>
      <c r="C204" s="8">
        <v>401.15719004437432</v>
      </c>
      <c r="D204" s="49">
        <v>451.74341296160725</v>
      </c>
      <c r="F204" s="8">
        <v>304.32781528679629</v>
      </c>
      <c r="G204" s="49">
        <v>305.50640875344237</v>
      </c>
      <c r="I204" s="26">
        <v>165.06371294238556</v>
      </c>
      <c r="J204" s="49">
        <v>163.34658678473178</v>
      </c>
      <c r="L204" s="8">
        <v>3000</v>
      </c>
      <c r="M204" s="49">
        <v>2800</v>
      </c>
      <c r="N204" s="35"/>
      <c r="O204" s="26">
        <v>2436</v>
      </c>
      <c r="P204" s="48">
        <v>2550</v>
      </c>
    </row>
    <row r="205" spans="1:16">
      <c r="A205" s="39">
        <v>45443</v>
      </c>
      <c r="C205" s="8">
        <v>401.1571886852646</v>
      </c>
      <c r="D205" s="49">
        <v>451.74342694376776</v>
      </c>
      <c r="F205" s="8">
        <v>301.38788939142529</v>
      </c>
      <c r="G205" s="49">
        <v>302.15436490527526</v>
      </c>
      <c r="I205" s="26">
        <v>165.56148758867852</v>
      </c>
      <c r="J205" s="49">
        <v>164.06511197016914</v>
      </c>
      <c r="L205" s="8">
        <v>3000</v>
      </c>
      <c r="M205" s="49">
        <v>2800</v>
      </c>
      <c r="N205" s="35"/>
      <c r="O205" s="26">
        <v>2434</v>
      </c>
      <c r="P205" s="48">
        <v>2548</v>
      </c>
    </row>
    <row r="206" spans="1:16" s="9" customFormat="1">
      <c r="A206" s="39">
        <v>45473</v>
      </c>
      <c r="B206" s="7"/>
      <c r="C206" s="8">
        <v>401.15718847420675</v>
      </c>
      <c r="D206" s="49">
        <v>451.74341428602554</v>
      </c>
      <c r="F206" s="8">
        <v>301.32978059509929</v>
      </c>
      <c r="G206" s="49">
        <v>303.62208196286298</v>
      </c>
      <c r="I206" s="26">
        <v>165.76888941334738</v>
      </c>
      <c r="J206" s="49">
        <v>164.53147185738024</v>
      </c>
      <c r="L206" s="8">
        <v>3000</v>
      </c>
      <c r="M206" s="49">
        <v>2800</v>
      </c>
      <c r="N206" s="35"/>
      <c r="O206" s="26">
        <v>2432</v>
      </c>
      <c r="P206" s="48">
        <v>2546</v>
      </c>
    </row>
    <row r="207" spans="1:16">
      <c r="A207" s="39">
        <v>45504</v>
      </c>
      <c r="C207" s="8">
        <v>401.1571897366872</v>
      </c>
      <c r="D207" s="49">
        <v>451.74341669599181</v>
      </c>
      <c r="F207" s="8">
        <v>303.3954949551453</v>
      </c>
      <c r="G207" s="49">
        <v>303.94226904738525</v>
      </c>
      <c r="I207" s="26">
        <v>167.3596895162986</v>
      </c>
      <c r="J207" s="49">
        <v>165.41420520003749</v>
      </c>
      <c r="L207" s="8">
        <v>3000</v>
      </c>
      <c r="M207" s="49">
        <v>2800</v>
      </c>
      <c r="O207" s="26">
        <v>2430</v>
      </c>
      <c r="P207" s="48">
        <v>2544</v>
      </c>
    </row>
    <row r="208" spans="1:16">
      <c r="A208" s="39">
        <v>45535</v>
      </c>
      <c r="C208" s="8">
        <v>401.15718859203503</v>
      </c>
      <c r="D208" s="49">
        <v>451.74342382857589</v>
      </c>
      <c r="F208" s="8">
        <v>304.76841932616844</v>
      </c>
      <c r="G208" s="49">
        <v>304.07286120439704</v>
      </c>
      <c r="I208" s="26">
        <v>170.55550528318943</v>
      </c>
      <c r="J208" s="49">
        <v>166.47452237528475</v>
      </c>
      <c r="L208" s="8">
        <v>3000</v>
      </c>
      <c r="M208" s="49">
        <v>2800</v>
      </c>
      <c r="O208" s="26">
        <v>2428</v>
      </c>
      <c r="P208" s="48">
        <v>2542</v>
      </c>
    </row>
    <row r="209" spans="1:16">
      <c r="A209" s="39">
        <v>45565</v>
      </c>
      <c r="C209" s="8">
        <v>401.15718880839063</v>
      </c>
      <c r="D209" s="49">
        <v>451.74341461575574</v>
      </c>
      <c r="F209" s="8">
        <v>308.04787642813767</v>
      </c>
      <c r="G209" s="49">
        <v>309.26630458591558</v>
      </c>
      <c r="I209" s="26">
        <v>171.82593418651859</v>
      </c>
      <c r="J209" s="49">
        <v>167.46717025548176</v>
      </c>
      <c r="L209" s="8">
        <v>3000</v>
      </c>
      <c r="M209" s="49">
        <v>2800</v>
      </c>
      <c r="O209" s="26">
        <v>2426</v>
      </c>
      <c r="P209" s="48">
        <v>2540</v>
      </c>
    </row>
    <row r="210" spans="1:16">
      <c r="A210" s="39">
        <v>45596</v>
      </c>
      <c r="C210" s="8">
        <v>401.15718946064504</v>
      </c>
      <c r="D210" s="49">
        <v>451.74341865643277</v>
      </c>
      <c r="F210" s="8">
        <v>303.11099897951237</v>
      </c>
      <c r="G210" s="49">
        <v>304.57734220393741</v>
      </c>
      <c r="I210" s="26">
        <v>172.58978295441807</v>
      </c>
      <c r="J210" s="49">
        <v>167.65342195521782</v>
      </c>
      <c r="L210" s="8">
        <v>3000</v>
      </c>
      <c r="M210" s="49">
        <v>2800</v>
      </c>
      <c r="O210" s="26">
        <v>2424</v>
      </c>
      <c r="P210" s="48">
        <v>2538</v>
      </c>
    </row>
    <row r="211" spans="1:16">
      <c r="A211" s="39">
        <v>45626</v>
      </c>
      <c r="C211" s="8">
        <v>401.15718861797114</v>
      </c>
      <c r="D211" s="49">
        <v>451.74342147542461</v>
      </c>
      <c r="F211" s="8">
        <v>302.85325401428565</v>
      </c>
      <c r="G211" s="49">
        <v>303.36309437654478</v>
      </c>
      <c r="I211" s="26">
        <v>171.19234506008925</v>
      </c>
      <c r="J211" s="49">
        <v>166.33616659784713</v>
      </c>
      <c r="L211" s="8">
        <v>3000</v>
      </c>
      <c r="M211" s="49">
        <v>2800</v>
      </c>
      <c r="O211" s="26">
        <v>2422</v>
      </c>
      <c r="P211" s="48">
        <v>2536</v>
      </c>
    </row>
    <row r="212" spans="1:16">
      <c r="A212" s="39">
        <v>45657</v>
      </c>
      <c r="C212" s="8">
        <v>401.1571889886842</v>
      </c>
      <c r="D212" s="49">
        <v>451.74341547242028</v>
      </c>
      <c r="F212" s="8">
        <v>301.03102068202156</v>
      </c>
      <c r="G212" s="49">
        <v>302.52896660665965</v>
      </c>
      <c r="I212" s="26">
        <v>169.38341831337073</v>
      </c>
      <c r="J212" s="49">
        <v>164.22389064460262</v>
      </c>
      <c r="L212" s="8">
        <v>3000</v>
      </c>
      <c r="M212" s="49">
        <v>2800</v>
      </c>
      <c r="O212" s="26">
        <v>2420</v>
      </c>
      <c r="P212" s="48">
        <v>2534</v>
      </c>
    </row>
    <row r="213" spans="1:16">
      <c r="A213" s="39">
        <v>45688</v>
      </c>
      <c r="C213" s="8">
        <v>401.15718924966012</v>
      </c>
      <c r="D213" s="49">
        <v>451.74341950009392</v>
      </c>
      <c r="F213" s="8">
        <v>302.30576036329836</v>
      </c>
      <c r="G213" s="49">
        <v>305.06328595682436</v>
      </c>
      <c r="I213" s="131">
        <v>168.65159536610187</v>
      </c>
      <c r="J213" s="49">
        <v>165.57703889522199</v>
      </c>
      <c r="L213" s="8">
        <v>3000</v>
      </c>
      <c r="M213" s="49">
        <v>2800</v>
      </c>
      <c r="O213" s="26">
        <v>2418</v>
      </c>
      <c r="P213" s="48">
        <v>2532</v>
      </c>
    </row>
    <row r="214" spans="1:16">
      <c r="A214" s="39">
        <v>45716</v>
      </c>
      <c r="C214" s="8">
        <v>401.1571886943197</v>
      </c>
      <c r="D214" s="49">
        <v>451.74341990727817</v>
      </c>
      <c r="F214" s="8">
        <v>301.75112770008894</v>
      </c>
      <c r="G214" s="49">
        <v>303.00898691642368</v>
      </c>
      <c r="I214" s="131">
        <v>162.86500350253377</v>
      </c>
      <c r="J214" s="49">
        <v>162.22733536618989</v>
      </c>
      <c r="L214" s="8">
        <v>3000</v>
      </c>
      <c r="M214" s="49">
        <v>2800</v>
      </c>
      <c r="O214" s="26">
        <v>2416</v>
      </c>
      <c r="P214" s="48">
        <v>2530</v>
      </c>
    </row>
    <row r="215" spans="1:16">
      <c r="A215" s="39">
        <v>45747</v>
      </c>
      <c r="C215" s="8">
        <v>401.15718906851259</v>
      </c>
      <c r="D215" s="49">
        <v>451.74341641858871</v>
      </c>
      <c r="F215" s="8">
        <v>301.57058732516555</v>
      </c>
      <c r="G215" s="49">
        <v>303.33660239421204</v>
      </c>
      <c r="I215" s="131">
        <v>164.83958714966136</v>
      </c>
      <c r="J215" s="49">
        <v>163.26234308482131</v>
      </c>
      <c r="L215" s="8">
        <v>3000</v>
      </c>
      <c r="M215" s="49">
        <v>2800</v>
      </c>
      <c r="O215" s="26">
        <v>2414</v>
      </c>
      <c r="P215" s="48">
        <v>2528</v>
      </c>
    </row>
    <row r="216" spans="1:16">
      <c r="A216" s="39">
        <v>45777</v>
      </c>
      <c r="C216" s="8">
        <v>401.15718910662906</v>
      </c>
      <c r="D216" s="49">
        <v>451.74341970564359</v>
      </c>
      <c r="F216" s="8">
        <v>304.32784857589814</v>
      </c>
      <c r="G216" s="49">
        <v>305.50642438055257</v>
      </c>
      <c r="I216" s="131">
        <v>165.06371294822137</v>
      </c>
      <c r="J216" s="49">
        <v>163.34689201758721</v>
      </c>
      <c r="L216" s="8">
        <v>3000</v>
      </c>
      <c r="M216" s="49">
        <v>2800</v>
      </c>
      <c r="O216" s="26">
        <v>2412</v>
      </c>
      <c r="P216" s="48">
        <v>2526</v>
      </c>
    </row>
    <row r="217" spans="1:16">
      <c r="A217" s="39">
        <v>45808</v>
      </c>
      <c r="C217" s="8">
        <v>401.15718878026797</v>
      </c>
      <c r="D217" s="49">
        <v>451.74341897515785</v>
      </c>
      <c r="F217" s="8">
        <v>301.38792070501512</v>
      </c>
      <c r="G217" s="49">
        <v>302.15438302493311</v>
      </c>
      <c r="I217" s="131">
        <v>165.56148759373556</v>
      </c>
      <c r="J217" s="49">
        <v>164.06535016760631</v>
      </c>
      <c r="L217" s="8">
        <v>3000</v>
      </c>
      <c r="M217" s="49">
        <v>2800</v>
      </c>
      <c r="O217" s="26">
        <v>2410</v>
      </c>
      <c r="P217" s="48">
        <v>2524</v>
      </c>
    </row>
    <row r="218" spans="1:16">
      <c r="A218" s="39">
        <v>45838</v>
      </c>
      <c r="B218" s="7"/>
      <c r="C218" s="8">
        <v>401.15718908904239</v>
      </c>
      <c r="D218" s="49">
        <v>451.74341723115231</v>
      </c>
      <c r="E218" s="9"/>
      <c r="F218" s="8">
        <v>301.32980974373805</v>
      </c>
      <c r="G218" s="49">
        <v>303.62210179070496</v>
      </c>
      <c r="H218" s="9"/>
      <c r="I218" s="8">
        <v>165.76888941772961</v>
      </c>
      <c r="J218" s="49">
        <v>164.53164416600654</v>
      </c>
      <c r="K218" s="9"/>
      <c r="L218" s="8">
        <v>3000</v>
      </c>
      <c r="M218" s="49">
        <v>2800</v>
      </c>
      <c r="N218" s="9"/>
      <c r="O218" s="26">
        <v>2408</v>
      </c>
      <c r="P218" s="48">
        <v>2522</v>
      </c>
    </row>
    <row r="219" spans="1:16">
      <c r="A219" s="39">
        <v>45869</v>
      </c>
      <c r="D219" s="49">
        <v>451.74341958978061</v>
      </c>
      <c r="G219" s="49">
        <v>303.94228992201141</v>
      </c>
      <c r="J219" s="49">
        <v>165.4143161196811</v>
      </c>
      <c r="L219" s="8"/>
      <c r="M219" s="49">
        <v>2800</v>
      </c>
      <c r="O219" s="26"/>
      <c r="P219" s="48">
        <v>2520</v>
      </c>
    </row>
    <row r="220" spans="1:16">
      <c r="A220" s="39">
        <v>45900</v>
      </c>
      <c r="D220" s="49">
        <v>451.74341848984938</v>
      </c>
      <c r="G220" s="49">
        <v>304.0728825746736</v>
      </c>
      <c r="J220" s="49">
        <v>166.47457880598401</v>
      </c>
      <c r="L220" s="8"/>
      <c r="M220" s="49">
        <v>2800</v>
      </c>
      <c r="O220" s="26"/>
      <c r="P220" s="48">
        <v>2518</v>
      </c>
    </row>
    <row r="221" spans="1:16">
      <c r="A221" s="39">
        <v>45930</v>
      </c>
      <c r="D221" s="49">
        <v>451.7434178322053</v>
      </c>
      <c r="G221" s="49">
        <v>309.26632599888705</v>
      </c>
      <c r="J221" s="49">
        <v>167.46718061458208</v>
      </c>
      <c r="L221" s="8"/>
      <c r="M221" s="49">
        <v>2800</v>
      </c>
      <c r="O221" s="26"/>
      <c r="P221" s="48">
        <v>2516</v>
      </c>
    </row>
    <row r="222" spans="1:16">
      <c r="A222" s="39">
        <v>45961</v>
      </c>
      <c r="D222" s="49">
        <v>451.74341934962553</v>
      </c>
      <c r="G222" s="49">
        <v>304.57736329343254</v>
      </c>
      <c r="J222" s="49">
        <v>167.6533953979592</v>
      </c>
      <c r="L222" s="8"/>
      <c r="M222" s="49">
        <v>2800</v>
      </c>
      <c r="O222" s="26"/>
      <c r="P222" s="48">
        <v>2514</v>
      </c>
    </row>
    <row r="223" spans="1:16">
      <c r="A223" s="39">
        <v>45991</v>
      </c>
      <c r="D223" s="49">
        <v>451.74341828712829</v>
      </c>
      <c r="G223" s="49">
        <v>303.3631148525331</v>
      </c>
      <c r="J223" s="49">
        <v>166.33611236213446</v>
      </c>
      <c r="L223" s="8"/>
      <c r="M223" s="49">
        <v>2800</v>
      </c>
      <c r="O223" s="26"/>
      <c r="P223" s="48">
        <v>2512</v>
      </c>
    </row>
    <row r="224" spans="1:16">
      <c r="A224" s="39">
        <v>46022</v>
      </c>
      <c r="D224" s="49">
        <v>451.74341822810294</v>
      </c>
      <c r="G224" s="49">
        <v>302.52898624539114</v>
      </c>
      <c r="J224" s="49">
        <v>164.22381752951014</v>
      </c>
      <c r="L224" s="8"/>
      <c r="M224" s="49">
        <v>2800</v>
      </c>
      <c r="O224" s="26"/>
      <c r="P224" s="48">
        <v>2510</v>
      </c>
    </row>
    <row r="225" spans="1:16">
      <c r="A225" s="39">
        <v>46053</v>
      </c>
      <c r="D225" s="49">
        <v>451.74341909736273</v>
      </c>
      <c r="G225" s="49">
        <v>305.06330459176604</v>
      </c>
      <c r="J225" s="49">
        <v>165.57695487347007</v>
      </c>
      <c r="L225" s="8"/>
      <c r="M225" s="49">
        <v>2800</v>
      </c>
      <c r="O225" s="26"/>
      <c r="P225" s="48">
        <v>2508</v>
      </c>
    </row>
    <row r="226" spans="1:16">
      <c r="A226" s="39">
        <v>46081</v>
      </c>
      <c r="D226" s="49">
        <v>451.74341824556774</v>
      </c>
      <c r="G226" s="49">
        <v>303.00900442999057</v>
      </c>
      <c r="J226" s="49">
        <v>162.22724732347305</v>
      </c>
      <c r="L226" s="8"/>
      <c r="M226" s="49">
        <v>2800</v>
      </c>
      <c r="O226" s="26"/>
      <c r="P226" s="48">
        <v>2506</v>
      </c>
    </row>
    <row r="227" spans="1:16">
      <c r="A227" s="39">
        <v>46112</v>
      </c>
      <c r="D227" s="49">
        <v>451.74341846136991</v>
      </c>
      <c r="G227" s="49">
        <v>303.33661871027726</v>
      </c>
      <c r="J227" s="49">
        <v>163.26225667344644</v>
      </c>
      <c r="L227" s="8"/>
      <c r="M227" s="49">
        <v>2800</v>
      </c>
      <c r="O227" s="26"/>
      <c r="P227" s="48">
        <v>2504</v>
      </c>
    </row>
    <row r="228" spans="1:16">
      <c r="A228" s="39">
        <v>46142</v>
      </c>
      <c r="D228" s="49">
        <v>451.74341888634973</v>
      </c>
      <c r="G228" s="49">
        <v>305.50643945771145</v>
      </c>
      <c r="J228" s="49">
        <v>163.34681160829041</v>
      </c>
      <c r="L228" s="8"/>
      <c r="M228" s="49">
        <v>2800</v>
      </c>
      <c r="O228" s="26"/>
      <c r="P228" s="48">
        <v>2502</v>
      </c>
    </row>
    <row r="229" spans="1:16">
      <c r="A229" s="39">
        <v>46173</v>
      </c>
      <c r="D229" s="49">
        <v>451.74341828330387</v>
      </c>
      <c r="G229" s="49">
        <v>302.15439685048773</v>
      </c>
      <c r="J229" s="49">
        <v>164.06527888146294</v>
      </c>
      <c r="L229" s="8"/>
      <c r="M229" s="49">
        <v>2800</v>
      </c>
      <c r="O229" s="26"/>
      <c r="P229" s="48">
        <v>2500</v>
      </c>
    </row>
    <row r="230" spans="1:16" ht="15" thickBot="1">
      <c r="A230" s="40">
        <v>46203</v>
      </c>
      <c r="B230" s="45"/>
      <c r="C230" s="45"/>
      <c r="D230" s="50">
        <v>451.74341858102298</v>
      </c>
      <c r="E230" s="46"/>
      <c r="F230" s="46"/>
      <c r="G230" s="50">
        <v>303.62211437533119</v>
      </c>
      <c r="H230" s="46"/>
      <c r="I230" s="46"/>
      <c r="J230" s="50">
        <v>164.53158396779497</v>
      </c>
      <c r="K230" s="46"/>
      <c r="L230" s="63"/>
      <c r="M230" s="50">
        <v>2800</v>
      </c>
      <c r="N230" s="46"/>
      <c r="O230" s="69"/>
      <c r="P230" s="133">
        <v>2498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21"/>
  <dimension ref="A1:AM230"/>
  <sheetViews>
    <sheetView workbookViewId="0">
      <pane xSplit="1" ySplit="1" topLeftCell="B2" activePane="bottomRight" state="frozen"/>
      <selection pane="topRight" activeCell="B1" sqref="B1"/>
      <selection pane="bottomLeft" activeCell="A2" sqref="A2"/>
      <selection pane="bottomRight" activeCell="D5" sqref="D5"/>
    </sheetView>
  </sheetViews>
  <sheetFormatPr defaultRowHeight="14.25"/>
  <cols>
    <col min="1" max="1" width="8.75" style="12"/>
    <col min="2" max="3" width="15.625" style="3" customWidth="1"/>
    <col min="4" max="19" width="15.625" customWidth="1"/>
    <col min="24" max="25" width="12.625" bestFit="1" customWidth="1"/>
    <col min="26" max="26" width="12.625" customWidth="1"/>
    <col min="28" max="28" width="18.75" bestFit="1" customWidth="1"/>
    <col min="29" max="29" width="18.75" customWidth="1"/>
    <col min="30" max="31" width="12.625" bestFit="1" customWidth="1"/>
    <col min="32" max="32" width="12.625" customWidth="1"/>
    <col min="34" max="34" width="9.5" bestFit="1" customWidth="1"/>
    <col min="35" max="35" width="9.5" customWidth="1"/>
    <col min="36" max="36" width="12.625" bestFit="1" customWidth="1"/>
  </cols>
  <sheetData>
    <row r="1" spans="1:39" s="67" customFormat="1" ht="42.75">
      <c r="A1" s="57" t="s">
        <v>0</v>
      </c>
      <c r="B1" s="64" t="s">
        <v>13</v>
      </c>
      <c r="C1" s="66" t="s">
        <v>54</v>
      </c>
      <c r="D1" s="66" t="s">
        <v>70</v>
      </c>
      <c r="E1" s="64" t="s">
        <v>14</v>
      </c>
      <c r="F1" s="66" t="s">
        <v>54</v>
      </c>
      <c r="G1" s="66" t="s">
        <v>70</v>
      </c>
      <c r="H1" s="64" t="s">
        <v>15</v>
      </c>
      <c r="I1" s="66" t="s">
        <v>54</v>
      </c>
      <c r="J1" s="66" t="s">
        <v>70</v>
      </c>
      <c r="K1" s="64" t="s">
        <v>16</v>
      </c>
      <c r="L1" s="66" t="s">
        <v>54</v>
      </c>
      <c r="M1" s="66" t="s">
        <v>70</v>
      </c>
      <c r="N1" s="64" t="s">
        <v>17</v>
      </c>
      <c r="O1" s="66" t="s">
        <v>54</v>
      </c>
      <c r="P1" s="66" t="s">
        <v>70</v>
      </c>
      <c r="Q1" s="64" t="s">
        <v>74</v>
      </c>
      <c r="R1" s="66" t="s">
        <v>54</v>
      </c>
      <c r="S1" s="66" t="s">
        <v>70</v>
      </c>
      <c r="U1" s="110" t="s">
        <v>64</v>
      </c>
      <c r="V1" s="66" t="s">
        <v>13</v>
      </c>
      <c r="W1" s="66" t="s">
        <v>54</v>
      </c>
      <c r="X1" s="66" t="s">
        <v>70</v>
      </c>
      <c r="Y1" s="66" t="s">
        <v>65</v>
      </c>
      <c r="Z1" s="66" t="s">
        <v>54</v>
      </c>
      <c r="AA1" s="66" t="s">
        <v>70</v>
      </c>
      <c r="AB1" s="66" t="s">
        <v>15</v>
      </c>
      <c r="AC1" s="66" t="s">
        <v>54</v>
      </c>
      <c r="AD1" s="66" t="s">
        <v>70</v>
      </c>
      <c r="AE1" s="66" t="s">
        <v>16</v>
      </c>
      <c r="AF1" s="66" t="s">
        <v>54</v>
      </c>
      <c r="AG1" s="66" t="s">
        <v>70</v>
      </c>
      <c r="AH1" s="66" t="s">
        <v>17</v>
      </c>
      <c r="AI1" s="66" t="s">
        <v>54</v>
      </c>
      <c r="AJ1" s="66" t="s">
        <v>70</v>
      </c>
      <c r="AK1" s="138" t="s">
        <v>66</v>
      </c>
      <c r="AL1" s="66" t="s">
        <v>54</v>
      </c>
      <c r="AM1" s="66" t="s">
        <v>70</v>
      </c>
    </row>
    <row r="2" spans="1:39">
      <c r="A2" s="42">
        <v>39234</v>
      </c>
      <c r="B2" s="23"/>
      <c r="C2" s="23"/>
      <c r="D2" s="134"/>
      <c r="E2" s="22"/>
      <c r="F2" s="22"/>
      <c r="G2" s="134"/>
      <c r="H2" s="22"/>
      <c r="I2" s="22"/>
      <c r="J2" s="134"/>
      <c r="K2" s="22"/>
      <c r="L2" s="22"/>
      <c r="M2" s="134"/>
      <c r="N2" s="22"/>
      <c r="O2" s="22"/>
      <c r="P2" s="134"/>
      <c r="Q2" s="20"/>
      <c r="R2" s="20"/>
      <c r="S2" s="134"/>
      <c r="U2" s="111" t="s">
        <v>57</v>
      </c>
      <c r="V2" s="112">
        <f>MAX(B3:B14)</f>
        <v>1768</v>
      </c>
      <c r="W2" s="112"/>
      <c r="X2" s="111"/>
      <c r="Y2" s="112">
        <f>MAX(E3:E14)</f>
        <v>3852</v>
      </c>
      <c r="Z2" s="112"/>
      <c r="AA2" s="111"/>
      <c r="AB2" s="112">
        <f>MAX(H3:H14)</f>
        <v>182</v>
      </c>
      <c r="AC2" s="112"/>
      <c r="AD2" s="111"/>
      <c r="AE2" s="112">
        <f>MAX(K3:K14)</f>
        <v>125</v>
      </c>
      <c r="AF2" s="112"/>
      <c r="AG2" s="111"/>
      <c r="AH2" s="112"/>
      <c r="AI2" s="112"/>
      <c r="AJ2" s="111"/>
      <c r="AK2" s="112">
        <f>MAX(Q3:Q14)</f>
        <v>5569</v>
      </c>
      <c r="AL2" s="112"/>
      <c r="AM2" s="111"/>
    </row>
    <row r="3" spans="1:39">
      <c r="A3" s="42">
        <v>39264</v>
      </c>
      <c r="B3" s="37">
        <v>1597</v>
      </c>
      <c r="C3" s="37"/>
      <c r="D3" s="47"/>
      <c r="E3" s="27">
        <v>3706</v>
      </c>
      <c r="F3" s="27"/>
      <c r="G3" s="47"/>
      <c r="H3" s="44"/>
      <c r="I3" s="44"/>
      <c r="J3" s="47"/>
      <c r="K3" s="27">
        <v>91</v>
      </c>
      <c r="L3" s="44"/>
      <c r="M3" s="48"/>
      <c r="N3" s="44"/>
      <c r="O3" s="44"/>
      <c r="P3" s="47"/>
      <c r="Q3" s="20">
        <f t="shared" ref="Q3:Q66" si="0">B3+E3+H3+K3+N3</f>
        <v>5394</v>
      </c>
      <c r="R3" s="20"/>
      <c r="S3" s="30"/>
      <c r="U3" s="111" t="s">
        <v>58</v>
      </c>
      <c r="V3" s="112">
        <f>MAX(B15:B26)</f>
        <v>1843</v>
      </c>
      <c r="W3" s="112"/>
      <c r="X3" s="111"/>
      <c r="Y3" s="112">
        <f>MAX(E15:E26)</f>
        <v>3318</v>
      </c>
      <c r="Z3" s="112"/>
      <c r="AA3" s="111"/>
      <c r="AB3" s="112">
        <f>MAX(H15:H26)</f>
        <v>1024</v>
      </c>
      <c r="AC3" s="112"/>
      <c r="AD3" s="111"/>
      <c r="AE3" s="112">
        <f>MAX(K15:K26)</f>
        <v>137</v>
      </c>
      <c r="AF3" s="112"/>
      <c r="AG3" s="111"/>
      <c r="AH3" s="112"/>
      <c r="AI3" s="112"/>
      <c r="AJ3" s="111"/>
      <c r="AK3" s="112">
        <f>MAX(Q15:Q26)</f>
        <v>6141</v>
      </c>
      <c r="AL3" s="112"/>
      <c r="AM3" s="111"/>
    </row>
    <row r="4" spans="1:39">
      <c r="A4" s="42">
        <v>39295</v>
      </c>
      <c r="B4" s="37">
        <v>1588</v>
      </c>
      <c r="C4" s="37"/>
      <c r="D4" s="149" t="s">
        <v>77</v>
      </c>
      <c r="E4" s="27">
        <v>3730</v>
      </c>
      <c r="F4" s="27"/>
      <c r="G4" s="47"/>
      <c r="H4" s="44"/>
      <c r="I4" s="44"/>
      <c r="J4" s="47"/>
      <c r="K4" s="27">
        <v>96</v>
      </c>
      <c r="L4" s="44"/>
      <c r="M4" s="48"/>
      <c r="N4" s="44"/>
      <c r="O4" s="44"/>
      <c r="P4" s="47"/>
      <c r="Q4" s="20">
        <f t="shared" si="0"/>
        <v>5414</v>
      </c>
      <c r="R4" s="20"/>
      <c r="S4" s="30"/>
      <c r="U4" s="111" t="s">
        <v>59</v>
      </c>
      <c r="V4" s="112">
        <f>MAX(B27:B38)</f>
        <v>1724</v>
      </c>
      <c r="W4" s="112"/>
      <c r="X4" s="111"/>
      <c r="Y4" s="112">
        <f>MAX(E27:E38)</f>
        <v>3651</v>
      </c>
      <c r="Z4" s="112"/>
      <c r="AA4" s="111"/>
      <c r="AB4" s="112">
        <f>MAX(H27:H38)</f>
        <v>1129</v>
      </c>
      <c r="AC4" s="112"/>
      <c r="AD4" s="111"/>
      <c r="AE4" s="112">
        <f>MAX(K27:K38)</f>
        <v>167</v>
      </c>
      <c r="AF4" s="112"/>
      <c r="AG4" s="111"/>
      <c r="AH4" s="112"/>
      <c r="AI4" s="112"/>
      <c r="AJ4" s="111"/>
      <c r="AK4" s="112">
        <f>MAX(Q27:Q38)</f>
        <v>6629</v>
      </c>
      <c r="AL4" s="112"/>
      <c r="AM4" s="111"/>
    </row>
    <row r="5" spans="1:39">
      <c r="A5" s="42">
        <v>39326</v>
      </c>
      <c r="B5" s="37">
        <v>1571</v>
      </c>
      <c r="C5" s="37"/>
      <c r="D5" s="47"/>
      <c r="E5" s="27">
        <v>3742</v>
      </c>
      <c r="F5" s="27"/>
      <c r="G5" s="47"/>
      <c r="H5" s="44"/>
      <c r="I5" s="44"/>
      <c r="J5" s="47"/>
      <c r="K5" s="27">
        <v>102</v>
      </c>
      <c r="L5" s="44"/>
      <c r="M5" s="48"/>
      <c r="N5" s="44"/>
      <c r="O5" s="44"/>
      <c r="P5" s="47"/>
      <c r="Q5" s="20">
        <f t="shared" si="0"/>
        <v>5415</v>
      </c>
      <c r="R5" s="20"/>
      <c r="S5" s="30"/>
      <c r="U5" s="111" t="s">
        <v>60</v>
      </c>
      <c r="V5" s="112">
        <f>MAX(B39:B50)</f>
        <v>1965</v>
      </c>
      <c r="W5" s="112"/>
      <c r="X5" s="111"/>
      <c r="Y5" s="112">
        <f>MAX(E39:E50)</f>
        <v>3603</v>
      </c>
      <c r="Z5" s="112"/>
      <c r="AA5" s="111"/>
      <c r="AB5" s="112">
        <f>MAX(H39:H50)</f>
        <v>1474</v>
      </c>
      <c r="AC5" s="112"/>
      <c r="AD5" s="111"/>
      <c r="AE5" s="112">
        <f>MAX(K39:K50)</f>
        <v>173</v>
      </c>
      <c r="AF5" s="112"/>
      <c r="AG5" s="111"/>
      <c r="AH5" s="112">
        <f>MAX(N39:N50)</f>
        <v>253</v>
      </c>
      <c r="AI5" s="112"/>
      <c r="AJ5" s="111"/>
      <c r="AK5" s="112">
        <f>MAX(Q39:Q50)</f>
        <v>7348</v>
      </c>
      <c r="AL5" s="112"/>
      <c r="AM5" s="111"/>
    </row>
    <row r="6" spans="1:39">
      <c r="A6" s="42">
        <v>39356</v>
      </c>
      <c r="B6" s="37">
        <v>1598</v>
      </c>
      <c r="C6" s="37"/>
      <c r="D6" s="47"/>
      <c r="E6" s="27">
        <v>3797</v>
      </c>
      <c r="F6" s="27"/>
      <c r="G6" s="47"/>
      <c r="H6" s="44"/>
      <c r="I6" s="44"/>
      <c r="J6" s="47"/>
      <c r="K6" s="27">
        <v>100</v>
      </c>
      <c r="L6" s="44"/>
      <c r="M6" s="48"/>
      <c r="N6" s="44"/>
      <c r="O6" s="44"/>
      <c r="P6" s="47"/>
      <c r="Q6" s="20">
        <f t="shared" si="0"/>
        <v>5495</v>
      </c>
      <c r="R6" s="20"/>
      <c r="S6" s="30"/>
      <c r="U6" s="111" t="s">
        <v>61</v>
      </c>
      <c r="V6" s="112">
        <f>MAX(B51:B62)</f>
        <v>2088</v>
      </c>
      <c r="W6" s="112"/>
      <c r="X6" s="111"/>
      <c r="Y6" s="112">
        <f>MAX(E51:E62)</f>
        <v>3583</v>
      </c>
      <c r="Z6" s="112"/>
      <c r="AA6" s="111"/>
      <c r="AB6" s="112">
        <f>MAX(H51:H62)</f>
        <v>1364</v>
      </c>
      <c r="AC6" s="112"/>
      <c r="AD6" s="111"/>
      <c r="AE6" s="112">
        <f>MAX(K51:K62)</f>
        <v>202</v>
      </c>
      <c r="AF6" s="112"/>
      <c r="AG6" s="111"/>
      <c r="AH6" s="112">
        <f>MAX(N51:N62)</f>
        <v>264</v>
      </c>
      <c r="AI6" s="112"/>
      <c r="AJ6" s="111"/>
      <c r="AK6" s="112">
        <f>MAX(Q51:Q62)</f>
        <v>7287</v>
      </c>
      <c r="AL6" s="112"/>
      <c r="AM6" s="111"/>
    </row>
    <row r="7" spans="1:39">
      <c r="A7" s="42">
        <v>39387</v>
      </c>
      <c r="B7" s="37">
        <v>1632</v>
      </c>
      <c r="C7" s="37"/>
      <c r="D7" s="47"/>
      <c r="E7" s="27">
        <v>3811</v>
      </c>
      <c r="F7" s="27"/>
      <c r="G7" s="47"/>
      <c r="H7" s="44"/>
      <c r="I7" s="44"/>
      <c r="J7" s="47"/>
      <c r="K7" s="27">
        <v>101</v>
      </c>
      <c r="L7" s="44"/>
      <c r="M7" s="48"/>
      <c r="N7" s="44"/>
      <c r="O7" s="44"/>
      <c r="P7" s="47"/>
      <c r="Q7" s="20">
        <f t="shared" si="0"/>
        <v>5544</v>
      </c>
      <c r="R7" s="20"/>
      <c r="S7" s="30"/>
      <c r="U7" s="111" t="s">
        <v>62</v>
      </c>
      <c r="V7" s="112">
        <f>MAX(B63:B74)</f>
        <v>2317</v>
      </c>
      <c r="W7" s="112"/>
      <c r="X7" s="111"/>
      <c r="Y7" s="112">
        <f>MAX(E63:E74)</f>
        <v>3404</v>
      </c>
      <c r="Z7" s="112"/>
      <c r="AA7" s="111"/>
      <c r="AB7" s="112">
        <f>MAX(H63:H74)</f>
        <v>1295</v>
      </c>
      <c r="AC7" s="112"/>
      <c r="AD7" s="111"/>
      <c r="AE7" s="112">
        <f>MAX(K63:K74)</f>
        <v>211</v>
      </c>
      <c r="AF7" s="112"/>
      <c r="AG7" s="111"/>
      <c r="AH7" s="112">
        <f>MAX(N63:N74)</f>
        <v>260</v>
      </c>
      <c r="AI7" s="112"/>
      <c r="AJ7" s="111"/>
      <c r="AK7" s="112">
        <f>MAX(Q63:Q74)</f>
        <v>7417</v>
      </c>
      <c r="AL7" s="112"/>
      <c r="AM7" s="111"/>
    </row>
    <row r="8" spans="1:39">
      <c r="A8" s="42">
        <v>39417</v>
      </c>
      <c r="B8" s="37">
        <v>1607</v>
      </c>
      <c r="C8" s="37"/>
      <c r="D8" s="47"/>
      <c r="E8" s="27">
        <v>3852</v>
      </c>
      <c r="F8" s="27"/>
      <c r="G8" s="47"/>
      <c r="H8" s="27"/>
      <c r="I8" s="27"/>
      <c r="J8" s="47"/>
      <c r="K8" s="27">
        <v>110</v>
      </c>
      <c r="L8" s="44"/>
      <c r="M8" s="48"/>
      <c r="N8" s="44"/>
      <c r="O8" s="44"/>
      <c r="P8" s="47"/>
      <c r="Q8" s="20">
        <f t="shared" si="0"/>
        <v>5569</v>
      </c>
      <c r="R8" s="20"/>
      <c r="S8" s="30"/>
      <c r="U8" s="111" t="s">
        <v>63</v>
      </c>
      <c r="V8" s="112">
        <f>MAX(B75:B86)</f>
        <v>2375</v>
      </c>
      <c r="W8" s="112"/>
      <c r="X8" s="111"/>
      <c r="Y8" s="112">
        <f>MAX(E75:E86)</f>
        <v>3400</v>
      </c>
      <c r="Z8" s="112"/>
      <c r="AA8" s="111"/>
      <c r="AB8" s="112">
        <f>MAX(H75:H86)</f>
        <v>1408</v>
      </c>
      <c r="AC8" s="112"/>
      <c r="AD8" s="111"/>
      <c r="AE8" s="112">
        <f>MAX(K75:K86)</f>
        <v>228</v>
      </c>
      <c r="AF8" s="112"/>
      <c r="AG8" s="111"/>
      <c r="AH8" s="112">
        <f>MAX(N75:N86)</f>
        <v>285</v>
      </c>
      <c r="AI8" s="112"/>
      <c r="AJ8" s="111"/>
      <c r="AK8" s="112">
        <f>MAX(Q75:Q86)</f>
        <v>7503</v>
      </c>
      <c r="AL8" s="112"/>
      <c r="AM8" s="111"/>
    </row>
    <row r="9" spans="1:39">
      <c r="A9" s="42">
        <v>39448</v>
      </c>
      <c r="B9" s="37">
        <v>1657</v>
      </c>
      <c r="C9" s="37"/>
      <c r="D9" s="47"/>
      <c r="E9" s="27">
        <v>3760</v>
      </c>
      <c r="F9" s="27"/>
      <c r="G9" s="47"/>
      <c r="H9" s="27">
        <v>5</v>
      </c>
      <c r="I9" s="27"/>
      <c r="J9" s="47"/>
      <c r="K9" s="27">
        <v>112</v>
      </c>
      <c r="L9" s="44"/>
      <c r="M9" s="48"/>
      <c r="N9" s="44"/>
      <c r="O9" s="44"/>
      <c r="P9" s="47"/>
      <c r="Q9" s="20">
        <f t="shared" si="0"/>
        <v>5534</v>
      </c>
      <c r="R9" s="20"/>
      <c r="S9" s="30"/>
      <c r="U9" s="111" t="s">
        <v>3</v>
      </c>
      <c r="V9" s="112">
        <f>MAX(B87:B98)</f>
        <v>2446</v>
      </c>
      <c r="W9" s="112"/>
      <c r="X9" s="112"/>
      <c r="Y9" s="112">
        <f>MAX(E87:E98)</f>
        <v>3327</v>
      </c>
      <c r="Z9" s="112"/>
      <c r="AA9" s="112"/>
      <c r="AB9" s="112">
        <f>MAX(H87:H98)</f>
        <v>1348</v>
      </c>
      <c r="AC9" s="112"/>
      <c r="AD9" s="112"/>
      <c r="AE9" s="112">
        <f>MAX(K87:K98)</f>
        <v>234</v>
      </c>
      <c r="AF9" s="112"/>
      <c r="AG9" s="112"/>
      <c r="AH9" s="112">
        <f>MAX(N87:N98)</f>
        <v>287</v>
      </c>
      <c r="AI9" s="112"/>
      <c r="AJ9" s="112"/>
      <c r="AK9" s="112">
        <f>MAX(Q87:Q98)</f>
        <v>7478</v>
      </c>
      <c r="AL9" s="112"/>
      <c r="AM9" s="112"/>
    </row>
    <row r="10" spans="1:39">
      <c r="A10" s="42">
        <v>39479</v>
      </c>
      <c r="B10" s="37">
        <v>1672</v>
      </c>
      <c r="C10" s="37"/>
      <c r="D10" s="47"/>
      <c r="E10" s="27">
        <v>3686</v>
      </c>
      <c r="F10" s="27"/>
      <c r="G10" s="47"/>
      <c r="H10" s="27">
        <v>15</v>
      </c>
      <c r="I10" s="27"/>
      <c r="J10" s="47"/>
      <c r="K10" s="27">
        <v>110</v>
      </c>
      <c r="L10" s="44"/>
      <c r="M10" s="48"/>
      <c r="N10" s="44"/>
      <c r="O10" s="44"/>
      <c r="P10" s="47"/>
      <c r="Q10" s="20">
        <f t="shared" si="0"/>
        <v>5483</v>
      </c>
      <c r="R10" s="20"/>
      <c r="S10" s="30"/>
      <c r="U10" s="111" t="s">
        <v>4</v>
      </c>
      <c r="V10" s="112">
        <f>MAX(B99:B110)</f>
        <v>2323</v>
      </c>
      <c r="W10" s="112">
        <f>MAX(C99:C110)</f>
        <v>2323</v>
      </c>
      <c r="X10" s="112">
        <f>V10</f>
        <v>2323</v>
      </c>
      <c r="Y10" s="112">
        <f>MAX(E99:E110)</f>
        <v>3841</v>
      </c>
      <c r="Z10" s="112">
        <f>MAX(F99:F110)</f>
        <v>3528</v>
      </c>
      <c r="AA10" s="112">
        <f>Y10</f>
        <v>3841</v>
      </c>
      <c r="AB10" s="112">
        <f>MAX(H99:H110)</f>
        <v>1358</v>
      </c>
      <c r="AC10" s="112">
        <f>MAX(I99:I110)</f>
        <v>1242</v>
      </c>
      <c r="AD10" s="112">
        <f>AB10</f>
        <v>1358</v>
      </c>
      <c r="AE10" s="112">
        <f>MAX(K99:K110)</f>
        <v>226</v>
      </c>
      <c r="AF10" s="112">
        <f>MAX(L99:L110)</f>
        <v>234.5</v>
      </c>
      <c r="AG10" s="112">
        <f>AE10</f>
        <v>226</v>
      </c>
      <c r="AH10" s="112">
        <f>MAX(N99:N110)</f>
        <v>307</v>
      </c>
      <c r="AI10" s="112">
        <f>MAX(O99:O110)</f>
        <v>304</v>
      </c>
      <c r="AJ10" s="112">
        <f>AH10</f>
        <v>307</v>
      </c>
      <c r="AK10" s="112">
        <f>MAX(Q99:Q110)</f>
        <v>7965</v>
      </c>
      <c r="AL10" s="112">
        <f>MAX(R99:R110)</f>
        <v>7558.5</v>
      </c>
      <c r="AM10" s="112">
        <f>AK10</f>
        <v>7965</v>
      </c>
    </row>
    <row r="11" spans="1:39">
      <c r="A11" s="42">
        <v>39508</v>
      </c>
      <c r="B11" s="37">
        <v>1710</v>
      </c>
      <c r="C11" s="37"/>
      <c r="D11" s="47"/>
      <c r="E11" s="27">
        <v>3536</v>
      </c>
      <c r="F11" s="27"/>
      <c r="G11" s="47"/>
      <c r="H11" s="27">
        <v>39</v>
      </c>
      <c r="I11" s="27"/>
      <c r="J11" s="47"/>
      <c r="K11" s="27">
        <v>111</v>
      </c>
      <c r="L11" s="44"/>
      <c r="M11" s="48"/>
      <c r="N11" s="44"/>
      <c r="O11" s="44"/>
      <c r="P11" s="47"/>
      <c r="Q11" s="20">
        <f t="shared" si="0"/>
        <v>5396</v>
      </c>
      <c r="R11" s="20"/>
      <c r="S11" s="30"/>
      <c r="U11" s="111" t="s">
        <v>5</v>
      </c>
      <c r="V11" s="111"/>
      <c r="W11" s="112">
        <f>MAX(C111:C122)</f>
        <v>2372</v>
      </c>
      <c r="X11" s="112">
        <f>MAX(D111:D122)</f>
        <v>2340</v>
      </c>
      <c r="Y11" s="111"/>
      <c r="Z11" s="112">
        <f>MAX(F111:F122)</f>
        <v>3424</v>
      </c>
      <c r="AA11" s="112">
        <f>MAX(G111:G122)</f>
        <v>4473</v>
      </c>
      <c r="AB11" s="111"/>
      <c r="AC11" s="112">
        <f>MAX(I111:I122)</f>
        <v>1281</v>
      </c>
      <c r="AD11" s="112">
        <f>MAX(J111:J122)</f>
        <v>1357</v>
      </c>
      <c r="AE11" s="111"/>
      <c r="AF11" s="112">
        <f>MAX(L111:L122)</f>
        <v>255</v>
      </c>
      <c r="AG11" s="112">
        <f>MAX(M111:M122)</f>
        <v>233.25</v>
      </c>
      <c r="AH11" s="111"/>
      <c r="AI11" s="112">
        <f>MAX(O111:O122)</f>
        <v>310</v>
      </c>
      <c r="AJ11" s="112">
        <f>MAX(P111:P122)</f>
        <v>322</v>
      </c>
      <c r="AK11" s="111"/>
      <c r="AL11" s="112">
        <f>MAX(R111:R122)</f>
        <v>7554.5</v>
      </c>
      <c r="AM11" s="112">
        <f>MAX(S111:S122)</f>
        <v>8714.25</v>
      </c>
    </row>
    <row r="12" spans="1:39">
      <c r="A12" s="42">
        <v>39539</v>
      </c>
      <c r="B12" s="37">
        <v>1751</v>
      </c>
      <c r="C12" s="37"/>
      <c r="D12" s="47"/>
      <c r="E12" s="27">
        <v>3543</v>
      </c>
      <c r="F12" s="27"/>
      <c r="G12" s="47"/>
      <c r="H12" s="27">
        <v>70</v>
      </c>
      <c r="I12" s="27"/>
      <c r="J12" s="47"/>
      <c r="K12" s="27">
        <v>118</v>
      </c>
      <c r="L12" s="44"/>
      <c r="M12" s="48"/>
      <c r="N12" s="44"/>
      <c r="O12" s="44"/>
      <c r="P12" s="47"/>
      <c r="Q12" s="20">
        <f t="shared" si="0"/>
        <v>5482</v>
      </c>
      <c r="R12" s="20"/>
      <c r="S12" s="30"/>
      <c r="U12" s="111" t="s">
        <v>6</v>
      </c>
      <c r="V12" s="111"/>
      <c r="W12" s="112">
        <f>MAX(C123:C134)</f>
        <v>2336</v>
      </c>
      <c r="X12" s="112">
        <f>MAX(D123:D134)</f>
        <v>2441</v>
      </c>
      <c r="Y12" s="111"/>
      <c r="Z12" s="112">
        <f>MAX(F123:F134)</f>
        <v>3497</v>
      </c>
      <c r="AA12" s="112">
        <f>MAX(G123:G134)</f>
        <v>4621</v>
      </c>
      <c r="AB12" s="111"/>
      <c r="AC12" s="112">
        <f>MAX(I123:I134)</f>
        <v>1268</v>
      </c>
      <c r="AD12" s="112">
        <f>MAX(J123:J134)</f>
        <v>1390</v>
      </c>
      <c r="AE12" s="111"/>
      <c r="AF12" s="112">
        <f>MAX(L123:L134)</f>
        <v>264</v>
      </c>
      <c r="AG12" s="112">
        <f>MAX(M123:M134)</f>
        <v>239</v>
      </c>
      <c r="AH12" s="111"/>
      <c r="AI12" s="112">
        <f>MAX(O123:O134)</f>
        <v>309</v>
      </c>
      <c r="AJ12" s="112">
        <f>MAX(P123:P134)</f>
        <v>328</v>
      </c>
      <c r="AK12" s="111"/>
      <c r="AL12" s="112">
        <f>MAX(R123:R134)</f>
        <v>7592.5</v>
      </c>
      <c r="AM12" s="112">
        <f>MAX(S123:S134)</f>
        <v>8993</v>
      </c>
    </row>
    <row r="13" spans="1:39">
      <c r="A13" s="42">
        <v>39569</v>
      </c>
      <c r="B13" s="37">
        <v>1731</v>
      </c>
      <c r="C13" s="37"/>
      <c r="D13" s="47"/>
      <c r="E13" s="27">
        <v>3452</v>
      </c>
      <c r="F13" s="27"/>
      <c r="G13" s="47"/>
      <c r="H13" s="27">
        <v>125</v>
      </c>
      <c r="I13" s="27"/>
      <c r="J13" s="47"/>
      <c r="K13" s="27">
        <v>125</v>
      </c>
      <c r="L13" s="44"/>
      <c r="M13" s="48"/>
      <c r="N13" s="44"/>
      <c r="O13" s="44"/>
      <c r="P13" s="47"/>
      <c r="Q13" s="20">
        <f t="shared" si="0"/>
        <v>5433</v>
      </c>
      <c r="R13" s="20"/>
      <c r="S13" s="30"/>
      <c r="U13" s="111" t="s">
        <v>19</v>
      </c>
      <c r="V13" s="111"/>
      <c r="W13" s="112">
        <f>MAX(C135:C146)</f>
        <v>2329</v>
      </c>
      <c r="X13" s="112">
        <f>MAX(D135:D146)</f>
        <v>2558</v>
      </c>
      <c r="Y13" s="111"/>
      <c r="Z13" s="112">
        <f>MAX(F135:F146)</f>
        <v>3458</v>
      </c>
      <c r="AA13" s="112">
        <f>MAX(G135:G146)</f>
        <v>4772</v>
      </c>
      <c r="AB13" s="111"/>
      <c r="AC13" s="112">
        <f>MAX(I135:I146)</f>
        <v>1265</v>
      </c>
      <c r="AD13" s="112">
        <f>MAX(J135:J146)</f>
        <v>1393</v>
      </c>
      <c r="AE13" s="111"/>
      <c r="AF13" s="112">
        <f>MAX(L135:L146)</f>
        <v>273</v>
      </c>
      <c r="AG13" s="112">
        <f>MAX(M135:M146)</f>
        <v>254.25</v>
      </c>
      <c r="AH13" s="111"/>
      <c r="AI13" s="112">
        <f>MAX(O135:O146)</f>
        <v>311</v>
      </c>
      <c r="AJ13" s="112">
        <f>MAX(P135:P146)</f>
        <v>333</v>
      </c>
      <c r="AK13" s="111"/>
      <c r="AL13" s="112">
        <f>MAX(R135:R146)</f>
        <v>7558.75</v>
      </c>
      <c r="AM13" s="112">
        <f>MAX(S135:S146)</f>
        <v>9237.75</v>
      </c>
    </row>
    <row r="14" spans="1:39">
      <c r="A14" s="42">
        <v>39600</v>
      </c>
      <c r="B14" s="37">
        <v>1768</v>
      </c>
      <c r="C14" s="37"/>
      <c r="D14" s="47"/>
      <c r="E14" s="27">
        <v>3349</v>
      </c>
      <c r="F14" s="27"/>
      <c r="G14" s="47"/>
      <c r="H14" s="27">
        <v>182</v>
      </c>
      <c r="I14" s="27"/>
      <c r="J14" s="47"/>
      <c r="K14" s="27">
        <v>122</v>
      </c>
      <c r="L14" s="44"/>
      <c r="M14" s="48"/>
      <c r="N14" s="44"/>
      <c r="O14" s="44"/>
      <c r="P14" s="47"/>
      <c r="Q14" s="20">
        <f t="shared" si="0"/>
        <v>5421</v>
      </c>
      <c r="R14" s="20"/>
      <c r="S14" s="30"/>
      <c r="U14" s="111" t="s">
        <v>20</v>
      </c>
      <c r="V14" s="111"/>
      <c r="W14" s="112">
        <f>MAX(C147:C158)</f>
        <v>2329</v>
      </c>
      <c r="X14" s="112">
        <f>MAX(D147:D158)</f>
        <v>2565</v>
      </c>
      <c r="Y14" s="111"/>
      <c r="Z14" s="112">
        <f>MAX(F147:F158)</f>
        <v>3511</v>
      </c>
      <c r="AA14" s="112">
        <f>MAX(G147:G158)</f>
        <v>4824</v>
      </c>
      <c r="AB14" s="111"/>
      <c r="AC14" s="112">
        <f>MAX(I147:I158)</f>
        <v>1260</v>
      </c>
      <c r="AD14" s="112">
        <f>MAX(J147:J158)</f>
        <v>1402</v>
      </c>
      <c r="AE14" s="111"/>
      <c r="AF14" s="112">
        <f>MAX(L147:L158)</f>
        <v>292</v>
      </c>
      <c r="AG14" s="112">
        <f>MAX(M147:M158)</f>
        <v>267.5</v>
      </c>
      <c r="AH14" s="111"/>
      <c r="AI14" s="112">
        <f>MAX(O147:O158)</f>
        <v>318</v>
      </c>
      <c r="AJ14" s="112">
        <f>MAX(P147:P158)</f>
        <v>346</v>
      </c>
      <c r="AK14" s="111"/>
      <c r="AL14" s="112">
        <f>MAX(R147:R158)</f>
        <v>7629.5</v>
      </c>
      <c r="AM14" s="112">
        <f>MAX(S147:S158)</f>
        <v>9312.75</v>
      </c>
    </row>
    <row r="15" spans="1:39">
      <c r="A15" s="42">
        <v>39630</v>
      </c>
      <c r="B15" s="37">
        <v>1795</v>
      </c>
      <c r="C15" s="37"/>
      <c r="D15" s="47"/>
      <c r="E15" s="27">
        <v>3318</v>
      </c>
      <c r="F15" s="27"/>
      <c r="G15" s="47"/>
      <c r="H15" s="27">
        <v>252</v>
      </c>
      <c r="I15" s="27"/>
      <c r="J15" s="47"/>
      <c r="K15" s="27">
        <v>119</v>
      </c>
      <c r="L15" s="44"/>
      <c r="M15" s="48"/>
      <c r="N15" s="44"/>
      <c r="O15" s="44"/>
      <c r="P15" s="47"/>
      <c r="Q15" s="20">
        <f t="shared" si="0"/>
        <v>5484</v>
      </c>
      <c r="R15" s="20"/>
      <c r="S15" s="30"/>
      <c r="U15" s="111" t="s">
        <v>23</v>
      </c>
      <c r="V15" s="111"/>
      <c r="W15" s="112">
        <f>MAX(C159:C170)</f>
        <v>2323</v>
      </c>
      <c r="X15" s="112">
        <f>MAX(D159:D170)</f>
        <v>2520</v>
      </c>
      <c r="Y15" s="111"/>
      <c r="Z15" s="112">
        <f>MAX(F159:F170)</f>
        <v>3532</v>
      </c>
      <c r="AA15" s="112">
        <f>MAX(G159:G170)</f>
        <v>4845</v>
      </c>
      <c r="AB15" s="111"/>
      <c r="AC15" s="112">
        <f>MAX(I159:I170)</f>
        <v>1263</v>
      </c>
      <c r="AD15" s="112">
        <f>MAX(J159:J170)</f>
        <v>1421</v>
      </c>
      <c r="AE15" s="111"/>
      <c r="AF15" s="112">
        <f>MAX(L159:L170)</f>
        <v>308</v>
      </c>
      <c r="AG15" s="112">
        <f>MAX(M159:M170)</f>
        <v>297</v>
      </c>
      <c r="AH15" s="111"/>
      <c r="AI15" s="112">
        <f>MAX(O159:O170)</f>
        <v>323</v>
      </c>
      <c r="AJ15" s="112">
        <f>MAX(P159:P170)</f>
        <v>355</v>
      </c>
      <c r="AK15" s="111"/>
      <c r="AL15" s="112">
        <f>MAX(R159:R170)</f>
        <v>7656.75</v>
      </c>
      <c r="AM15" s="112">
        <f>MAX(S159:S170)</f>
        <v>9356.75</v>
      </c>
    </row>
    <row r="16" spans="1:39">
      <c r="A16" s="42">
        <v>39661</v>
      </c>
      <c r="B16" s="37">
        <v>1813</v>
      </c>
      <c r="C16" s="37"/>
      <c r="D16" s="47"/>
      <c r="E16" s="27">
        <v>3257</v>
      </c>
      <c r="F16" s="27"/>
      <c r="G16" s="47"/>
      <c r="H16" s="27">
        <v>348</v>
      </c>
      <c r="I16" s="27"/>
      <c r="J16" s="47"/>
      <c r="K16" s="27">
        <v>122</v>
      </c>
      <c r="L16" s="44"/>
      <c r="M16" s="48"/>
      <c r="N16" s="44"/>
      <c r="O16" s="44"/>
      <c r="P16" s="47"/>
      <c r="Q16" s="20">
        <f t="shared" si="0"/>
        <v>5540</v>
      </c>
      <c r="R16" s="20"/>
      <c r="S16" s="30"/>
      <c r="U16" s="111" t="s">
        <v>21</v>
      </c>
      <c r="V16" s="111"/>
      <c r="W16" s="112">
        <f>MAX(C171:C182)</f>
        <v>2330</v>
      </c>
      <c r="X16" s="112">
        <f>MAX(D171:D182)</f>
        <v>2480</v>
      </c>
      <c r="Y16" s="111"/>
      <c r="Z16" s="112">
        <f>MAX(F171:F182)</f>
        <v>3487</v>
      </c>
      <c r="AA16" s="112">
        <f>MAX(G171:G182)</f>
        <v>4890</v>
      </c>
      <c r="AB16" s="111"/>
      <c r="AC16" s="112">
        <f>MAX(I171:I182)</f>
        <v>1265</v>
      </c>
      <c r="AD16" s="112">
        <f>MAX(J171:J182)</f>
        <v>1430</v>
      </c>
      <c r="AE16" s="111"/>
      <c r="AF16" s="112">
        <f>MAX(L171:L182)</f>
        <v>342</v>
      </c>
      <c r="AG16" s="112">
        <f>MAX(M171:M182)</f>
        <v>319</v>
      </c>
      <c r="AH16" s="111"/>
      <c r="AI16" s="112">
        <f>MAX(O171:O182)</f>
        <v>336</v>
      </c>
      <c r="AJ16" s="112">
        <f>MAX(P171:P182)</f>
        <v>372</v>
      </c>
      <c r="AK16" s="111"/>
      <c r="AL16" s="112">
        <f>MAX(R171:R182)</f>
        <v>7666.75</v>
      </c>
      <c r="AM16" s="112">
        <f>MAX(S171:S182)</f>
        <v>9409.5</v>
      </c>
    </row>
    <row r="17" spans="1:39">
      <c r="A17" s="42">
        <v>39692</v>
      </c>
      <c r="B17" s="37">
        <v>1842</v>
      </c>
      <c r="C17" s="37"/>
      <c r="D17" s="47"/>
      <c r="E17" s="27">
        <v>3282</v>
      </c>
      <c r="F17" s="27"/>
      <c r="G17" s="47"/>
      <c r="H17" s="27">
        <v>442</v>
      </c>
      <c r="I17" s="27"/>
      <c r="J17" s="47"/>
      <c r="K17" s="27">
        <v>128</v>
      </c>
      <c r="L17" s="44"/>
      <c r="M17" s="48"/>
      <c r="N17" s="44"/>
      <c r="O17" s="44"/>
      <c r="P17" s="47"/>
      <c r="Q17" s="20">
        <f t="shared" si="0"/>
        <v>5694</v>
      </c>
      <c r="R17" s="20"/>
      <c r="S17" s="30"/>
      <c r="U17" s="111" t="s">
        <v>22</v>
      </c>
      <c r="V17" s="111"/>
      <c r="W17" s="112">
        <f>MAX(C183:C194)</f>
        <v>2330</v>
      </c>
      <c r="X17" s="112">
        <f>MAX(D183:D194)</f>
        <v>2482</v>
      </c>
      <c r="Y17" s="111"/>
      <c r="Z17" s="112">
        <f>MAX(F183:F194)</f>
        <v>3492</v>
      </c>
      <c r="AA17" s="112">
        <f>MAX(G183:G194)</f>
        <v>4939</v>
      </c>
      <c r="AB17" s="111"/>
      <c r="AC17" s="112">
        <f>MAX(I183:I194)</f>
        <v>1265</v>
      </c>
      <c r="AD17" s="112">
        <f>MAX(J183:J194)</f>
        <v>1442</v>
      </c>
      <c r="AE17" s="111"/>
      <c r="AF17" s="112">
        <f>MAX(L183:L194)</f>
        <v>361</v>
      </c>
      <c r="AG17" s="112">
        <f>MAX(M183:M194)</f>
        <v>346</v>
      </c>
      <c r="AH17" s="111"/>
      <c r="AI17" s="112">
        <f>MAX(O183:O194)</f>
        <v>339</v>
      </c>
      <c r="AJ17" s="112">
        <f>MAX(P183:P194)</f>
        <v>374</v>
      </c>
      <c r="AK17" s="111"/>
      <c r="AL17" s="112">
        <f>MAX(R183:R194)</f>
        <v>7695.75</v>
      </c>
      <c r="AM17" s="112">
        <f>MAX(S183:S194)</f>
        <v>9534.5</v>
      </c>
    </row>
    <row r="18" spans="1:39">
      <c r="A18" s="42">
        <v>39722</v>
      </c>
      <c r="B18" s="37">
        <v>1829</v>
      </c>
      <c r="C18" s="37"/>
      <c r="D18" s="47"/>
      <c r="E18" s="27">
        <v>3275</v>
      </c>
      <c r="F18" s="27"/>
      <c r="G18" s="47"/>
      <c r="H18" s="27">
        <v>539</v>
      </c>
      <c r="I18" s="27"/>
      <c r="J18" s="47"/>
      <c r="K18" s="27">
        <v>128</v>
      </c>
      <c r="L18" s="44"/>
      <c r="M18" s="48"/>
      <c r="N18" s="44"/>
      <c r="O18" s="44"/>
      <c r="P18" s="47"/>
      <c r="Q18" s="20">
        <f t="shared" si="0"/>
        <v>5771</v>
      </c>
      <c r="R18" s="20"/>
      <c r="S18" s="30"/>
      <c r="U18" s="111" t="s">
        <v>51</v>
      </c>
      <c r="V18" s="111"/>
      <c r="W18" s="112">
        <f>MAX(C195:C206)</f>
        <v>2330</v>
      </c>
      <c r="X18" s="112">
        <f>MAX(D195:D206)</f>
        <v>2500</v>
      </c>
      <c r="Y18" s="111"/>
      <c r="Z18" s="112">
        <f>MAX(F195:F206)</f>
        <v>3493</v>
      </c>
      <c r="AA18" s="112">
        <f>MAX(G195:G206)</f>
        <v>5020</v>
      </c>
      <c r="AB18" s="111"/>
      <c r="AC18" s="112">
        <f>MAX(I195:I206)</f>
        <v>1260</v>
      </c>
      <c r="AD18" s="112">
        <f>MAX(J195:J206)</f>
        <v>1446</v>
      </c>
      <c r="AE18" s="111"/>
      <c r="AF18" s="112">
        <f>MAX(L195:L206)</f>
        <v>371</v>
      </c>
      <c r="AG18" s="112">
        <f>MAX(M195:M206)</f>
        <v>351</v>
      </c>
      <c r="AH18" s="111"/>
      <c r="AI18" s="112">
        <f>MAX(O195:O206)</f>
        <v>350</v>
      </c>
      <c r="AJ18" s="112">
        <f>MAX(P195:P206)</f>
        <v>388</v>
      </c>
      <c r="AK18" s="111"/>
      <c r="AL18" s="112">
        <f>MAX(R195:R206)</f>
        <v>7726.5</v>
      </c>
      <c r="AM18" s="112">
        <f>MAX(S195:S206)</f>
        <v>9663.25</v>
      </c>
    </row>
    <row r="19" spans="1:39">
      <c r="A19" s="42">
        <v>39753</v>
      </c>
      <c r="B19" s="37">
        <v>1843</v>
      </c>
      <c r="C19" s="37"/>
      <c r="D19" s="47"/>
      <c r="E19" s="27">
        <v>3230</v>
      </c>
      <c r="F19" s="27"/>
      <c r="G19" s="47"/>
      <c r="H19" s="27">
        <v>627</v>
      </c>
      <c r="I19" s="27"/>
      <c r="J19" s="47"/>
      <c r="K19" s="27">
        <v>131</v>
      </c>
      <c r="L19" s="44"/>
      <c r="M19" s="48"/>
      <c r="N19" s="44"/>
      <c r="O19" s="44"/>
      <c r="P19" s="47"/>
      <c r="Q19" s="20">
        <f t="shared" si="0"/>
        <v>5831</v>
      </c>
      <c r="R19" s="20"/>
      <c r="S19" s="30"/>
      <c r="U19" s="111" t="s">
        <v>55</v>
      </c>
      <c r="V19" s="111"/>
      <c r="W19" s="112">
        <f>MAX(C207:C218)</f>
        <v>2323</v>
      </c>
      <c r="X19" s="112">
        <f>MAX(D207:D218)</f>
        <v>2481</v>
      </c>
      <c r="Y19" s="111"/>
      <c r="Z19" s="112">
        <f>MAX(F207:F218)</f>
        <v>3516</v>
      </c>
      <c r="AA19" s="112">
        <f>MAX(G207:G218)</f>
        <v>5096</v>
      </c>
      <c r="AB19" s="111"/>
      <c r="AC19" s="112">
        <f>MAX(I207:I218)</f>
        <v>1263</v>
      </c>
      <c r="AD19" s="112">
        <f>MAX(J207:J218)</f>
        <v>1461</v>
      </c>
      <c r="AE19" s="111"/>
      <c r="AF19" s="112">
        <f>MAX(L207:L218)</f>
        <v>374</v>
      </c>
      <c r="AG19" s="112">
        <f>MAX(M207:M218)</f>
        <v>354</v>
      </c>
      <c r="AH19" s="111"/>
      <c r="AI19" s="112">
        <f>MAX(O207:O218)</f>
        <v>364</v>
      </c>
      <c r="AJ19" s="112">
        <f>MAX(P207:P218)</f>
        <v>397</v>
      </c>
      <c r="AK19" s="111"/>
      <c r="AL19" s="112">
        <f>MAX(R207:R218)</f>
        <v>7759.5</v>
      </c>
      <c r="AM19" s="112">
        <f>MAX(S207:S218)</f>
        <v>9707.5</v>
      </c>
    </row>
    <row r="20" spans="1:39">
      <c r="A20" s="42">
        <v>39783</v>
      </c>
      <c r="B20" s="37">
        <v>1841</v>
      </c>
      <c r="C20" s="37"/>
      <c r="D20" s="47"/>
      <c r="E20" s="27">
        <v>3221</v>
      </c>
      <c r="F20" s="27"/>
      <c r="G20" s="47"/>
      <c r="H20" s="27">
        <v>732</v>
      </c>
      <c r="I20" s="27"/>
      <c r="J20" s="47"/>
      <c r="K20" s="27">
        <v>129</v>
      </c>
      <c r="L20" s="44"/>
      <c r="M20" s="48"/>
      <c r="N20" s="44"/>
      <c r="O20" s="44"/>
      <c r="P20" s="47"/>
      <c r="Q20" s="20">
        <f t="shared" si="0"/>
        <v>5923</v>
      </c>
      <c r="R20" s="20"/>
      <c r="S20" s="30"/>
      <c r="U20" s="111" t="s">
        <v>71</v>
      </c>
      <c r="V20" s="111"/>
      <c r="W20" s="111"/>
      <c r="X20" s="112">
        <f>MAX(D219:D230)</f>
        <v>2503</v>
      </c>
      <c r="Y20" s="111"/>
      <c r="Z20" s="111"/>
      <c r="AA20" s="112">
        <f>MAX(G219:G230)</f>
        <v>5130</v>
      </c>
      <c r="AB20" s="111"/>
      <c r="AC20" s="111"/>
      <c r="AD20" s="112">
        <f>MAX(J219:J230)</f>
        <v>1465</v>
      </c>
      <c r="AE20" s="111"/>
      <c r="AF20" s="111"/>
      <c r="AG20" s="112">
        <f>MAX(M219:M230)</f>
        <v>357</v>
      </c>
      <c r="AH20" s="111"/>
      <c r="AI20" s="111"/>
      <c r="AJ20" s="112">
        <f>MAX(P219:P230)</f>
        <v>410</v>
      </c>
      <c r="AK20" s="111"/>
      <c r="AL20" s="111"/>
      <c r="AM20" s="112">
        <f>MAX(S219:S230)</f>
        <v>9809.5</v>
      </c>
    </row>
    <row r="21" spans="1:39">
      <c r="A21" s="42">
        <v>39814</v>
      </c>
      <c r="B21" s="37">
        <v>1815</v>
      </c>
      <c r="C21" s="37"/>
      <c r="D21" s="47"/>
      <c r="E21" s="27">
        <v>3206</v>
      </c>
      <c r="F21" s="27"/>
      <c r="G21" s="47"/>
      <c r="H21" s="27">
        <v>798</v>
      </c>
      <c r="I21" s="27"/>
      <c r="J21" s="47"/>
      <c r="K21" s="27">
        <v>133</v>
      </c>
      <c r="L21" s="44"/>
      <c r="M21" s="48"/>
      <c r="N21" s="44"/>
      <c r="O21" s="44"/>
      <c r="P21" s="47"/>
      <c r="Q21" s="20">
        <f t="shared" si="0"/>
        <v>5952</v>
      </c>
      <c r="R21" s="20"/>
      <c r="S21" s="30"/>
    </row>
    <row r="22" spans="1:39">
      <c r="A22" s="42">
        <v>39845</v>
      </c>
      <c r="B22" s="37">
        <v>1783</v>
      </c>
      <c r="C22" s="37"/>
      <c r="D22" s="47"/>
      <c r="E22" s="27">
        <v>3211</v>
      </c>
      <c r="F22" s="27"/>
      <c r="G22" s="47"/>
      <c r="H22" s="27">
        <v>847</v>
      </c>
      <c r="I22" s="27"/>
      <c r="J22" s="47"/>
      <c r="K22" s="27">
        <v>130</v>
      </c>
      <c r="L22" s="44"/>
      <c r="M22" s="48"/>
      <c r="N22" s="44"/>
      <c r="O22" s="44"/>
      <c r="P22" s="47"/>
      <c r="Q22" s="20">
        <f t="shared" si="0"/>
        <v>5971</v>
      </c>
      <c r="R22" s="20"/>
      <c r="S22" s="30"/>
    </row>
    <row r="23" spans="1:39">
      <c r="A23" s="42">
        <v>39873</v>
      </c>
      <c r="B23" s="37">
        <v>1765</v>
      </c>
      <c r="C23" s="37"/>
      <c r="D23" s="47"/>
      <c r="E23" s="27">
        <v>3193</v>
      </c>
      <c r="F23" s="27"/>
      <c r="G23" s="47"/>
      <c r="H23" s="27">
        <v>946</v>
      </c>
      <c r="I23" s="27"/>
      <c r="J23" s="47"/>
      <c r="K23" s="27">
        <v>132</v>
      </c>
      <c r="L23" s="44"/>
      <c r="M23" s="48"/>
      <c r="N23" s="44"/>
      <c r="O23" s="44"/>
      <c r="P23" s="47"/>
      <c r="Q23" s="20">
        <f t="shared" si="0"/>
        <v>6036</v>
      </c>
      <c r="R23" s="20"/>
      <c r="S23" s="30"/>
    </row>
    <row r="24" spans="1:39">
      <c r="A24" s="42">
        <v>39904</v>
      </c>
      <c r="B24" s="37">
        <v>1764</v>
      </c>
      <c r="C24" s="37"/>
      <c r="D24" s="47"/>
      <c r="E24" s="27">
        <v>3255</v>
      </c>
      <c r="F24" s="27"/>
      <c r="G24" s="47"/>
      <c r="H24" s="27">
        <v>990</v>
      </c>
      <c r="I24" s="27"/>
      <c r="J24" s="47"/>
      <c r="K24" s="27">
        <v>132</v>
      </c>
      <c r="L24" s="44"/>
      <c r="M24" s="48"/>
      <c r="N24" s="44"/>
      <c r="O24" s="44"/>
      <c r="P24" s="47"/>
      <c r="Q24" s="20">
        <f t="shared" si="0"/>
        <v>6141</v>
      </c>
      <c r="R24" s="20"/>
      <c r="S24" s="30"/>
    </row>
    <row r="25" spans="1:39">
      <c r="A25" s="42">
        <v>39934</v>
      </c>
      <c r="B25" s="37">
        <v>1718</v>
      </c>
      <c r="C25" s="37"/>
      <c r="D25" s="47"/>
      <c r="E25" s="27">
        <v>3262</v>
      </c>
      <c r="F25" s="27"/>
      <c r="G25" s="47"/>
      <c r="H25" s="27">
        <v>1024</v>
      </c>
      <c r="I25" s="27"/>
      <c r="J25" s="47"/>
      <c r="K25" s="27">
        <v>131</v>
      </c>
      <c r="L25" s="44"/>
      <c r="M25" s="48"/>
      <c r="N25" s="44"/>
      <c r="O25" s="44"/>
      <c r="P25" s="47"/>
      <c r="Q25" s="20">
        <f t="shared" si="0"/>
        <v>6135</v>
      </c>
      <c r="R25" s="20"/>
      <c r="S25" s="30"/>
    </row>
    <row r="26" spans="1:39">
      <c r="A26" s="42">
        <v>39965</v>
      </c>
      <c r="B26" s="37">
        <v>1684</v>
      </c>
      <c r="C26" s="37"/>
      <c r="D26" s="47"/>
      <c r="E26" s="27">
        <v>3295</v>
      </c>
      <c r="F26" s="27"/>
      <c r="G26" s="47"/>
      <c r="H26" s="27">
        <v>1023</v>
      </c>
      <c r="I26" s="27"/>
      <c r="J26" s="47"/>
      <c r="K26" s="27">
        <v>137</v>
      </c>
      <c r="L26" s="44"/>
      <c r="M26" s="48"/>
      <c r="N26" s="44"/>
      <c r="O26" s="44"/>
      <c r="P26" s="47"/>
      <c r="Q26" s="20">
        <f t="shared" si="0"/>
        <v>6139</v>
      </c>
      <c r="R26" s="20"/>
      <c r="S26" s="30"/>
    </row>
    <row r="27" spans="1:39">
      <c r="A27" s="42">
        <v>39995</v>
      </c>
      <c r="B27" s="37">
        <v>1711</v>
      </c>
      <c r="C27" s="37"/>
      <c r="D27" s="47"/>
      <c r="E27" s="27">
        <v>3307</v>
      </c>
      <c r="F27" s="27"/>
      <c r="G27" s="47"/>
      <c r="H27" s="27">
        <v>1042</v>
      </c>
      <c r="I27" s="27"/>
      <c r="J27" s="47"/>
      <c r="K27" s="27">
        <v>136</v>
      </c>
      <c r="L27" s="44"/>
      <c r="M27" s="48"/>
      <c r="N27" s="44"/>
      <c r="O27" s="44"/>
      <c r="P27" s="47"/>
      <c r="Q27" s="20">
        <f t="shared" si="0"/>
        <v>6196</v>
      </c>
      <c r="R27" s="20"/>
      <c r="S27" s="30"/>
    </row>
    <row r="28" spans="1:39">
      <c r="A28" s="42">
        <v>40026</v>
      </c>
      <c r="B28" s="37">
        <v>1705</v>
      </c>
      <c r="C28" s="37"/>
      <c r="D28" s="47"/>
      <c r="E28" s="27">
        <v>3305</v>
      </c>
      <c r="F28" s="27"/>
      <c r="G28" s="47"/>
      <c r="H28" s="27">
        <v>1027</v>
      </c>
      <c r="I28" s="27"/>
      <c r="J28" s="47"/>
      <c r="K28" s="27">
        <v>140</v>
      </c>
      <c r="L28" s="44"/>
      <c r="M28" s="48"/>
      <c r="N28" s="44"/>
      <c r="O28" s="44"/>
      <c r="P28" s="47"/>
      <c r="Q28" s="20">
        <f t="shared" si="0"/>
        <v>6177</v>
      </c>
      <c r="R28" s="20"/>
      <c r="S28" s="30"/>
    </row>
    <row r="29" spans="1:39">
      <c r="A29" s="42">
        <v>40057</v>
      </c>
      <c r="B29" s="37">
        <v>1724</v>
      </c>
      <c r="C29" s="37"/>
      <c r="D29" s="47"/>
      <c r="E29" s="27">
        <v>3449</v>
      </c>
      <c r="F29" s="27"/>
      <c r="G29" s="47"/>
      <c r="H29" s="27">
        <v>1055</v>
      </c>
      <c r="I29" s="27"/>
      <c r="J29" s="47"/>
      <c r="K29" s="27">
        <v>136</v>
      </c>
      <c r="L29" s="44"/>
      <c r="M29" s="48"/>
      <c r="N29" s="44"/>
      <c r="O29" s="44"/>
      <c r="P29" s="47"/>
      <c r="Q29" s="20">
        <f t="shared" si="0"/>
        <v>6364</v>
      </c>
      <c r="R29" s="20"/>
      <c r="S29" s="30"/>
    </row>
    <row r="30" spans="1:39">
      <c r="A30" s="42">
        <v>40087</v>
      </c>
      <c r="B30" s="37">
        <v>1680</v>
      </c>
      <c r="C30" s="37"/>
      <c r="D30" s="47"/>
      <c r="E30" s="27">
        <v>3496</v>
      </c>
      <c r="F30" s="27"/>
      <c r="G30" s="47"/>
      <c r="H30" s="27">
        <v>1055</v>
      </c>
      <c r="I30" s="27"/>
      <c r="J30" s="47"/>
      <c r="K30" s="27">
        <v>144</v>
      </c>
      <c r="L30" s="44"/>
      <c r="M30" s="48"/>
      <c r="N30" s="44"/>
      <c r="O30" s="44"/>
      <c r="P30" s="47"/>
      <c r="Q30" s="20">
        <f t="shared" si="0"/>
        <v>6375</v>
      </c>
      <c r="R30" s="20"/>
      <c r="S30" s="30"/>
    </row>
    <row r="31" spans="1:39">
      <c r="A31" s="42">
        <v>40118</v>
      </c>
      <c r="B31" s="37">
        <v>1690</v>
      </c>
      <c r="C31" s="37"/>
      <c r="D31" s="47"/>
      <c r="E31" s="27">
        <v>3524</v>
      </c>
      <c r="F31" s="27"/>
      <c r="G31" s="47"/>
      <c r="H31" s="27">
        <v>1061</v>
      </c>
      <c r="I31" s="27"/>
      <c r="J31" s="47"/>
      <c r="K31" s="27">
        <v>150</v>
      </c>
      <c r="L31" s="44"/>
      <c r="M31" s="48"/>
      <c r="N31" s="44"/>
      <c r="O31" s="44"/>
      <c r="P31" s="47"/>
      <c r="Q31" s="20">
        <f t="shared" si="0"/>
        <v>6425</v>
      </c>
      <c r="R31" s="20"/>
      <c r="S31" s="30"/>
    </row>
    <row r="32" spans="1:39">
      <c r="A32" s="42">
        <v>40148</v>
      </c>
      <c r="B32" s="37">
        <v>1723</v>
      </c>
      <c r="C32" s="37"/>
      <c r="D32" s="47"/>
      <c r="E32" s="27">
        <v>3644</v>
      </c>
      <c r="F32" s="27"/>
      <c r="G32" s="47"/>
      <c r="H32" s="27">
        <v>1043</v>
      </c>
      <c r="I32" s="27"/>
      <c r="J32" s="47"/>
      <c r="K32" s="27">
        <v>156</v>
      </c>
      <c r="L32" s="44"/>
      <c r="M32" s="48"/>
      <c r="N32" s="44"/>
      <c r="O32" s="44"/>
      <c r="P32" s="47"/>
      <c r="Q32" s="20">
        <f t="shared" si="0"/>
        <v>6566</v>
      </c>
      <c r="R32" s="20"/>
      <c r="S32" s="30"/>
    </row>
    <row r="33" spans="1:19">
      <c r="A33" s="42">
        <v>40179</v>
      </c>
      <c r="B33" s="37">
        <v>1708</v>
      </c>
      <c r="C33" s="37"/>
      <c r="D33" s="47"/>
      <c r="E33" s="27">
        <v>3624</v>
      </c>
      <c r="F33" s="27"/>
      <c r="G33" s="47"/>
      <c r="H33" s="27">
        <v>1072</v>
      </c>
      <c r="I33" s="27"/>
      <c r="J33" s="47"/>
      <c r="K33" s="27">
        <v>154</v>
      </c>
      <c r="L33" s="44"/>
      <c r="M33" s="48"/>
      <c r="N33" s="44"/>
      <c r="O33" s="44"/>
      <c r="P33" s="47"/>
      <c r="Q33" s="20">
        <f t="shared" si="0"/>
        <v>6558</v>
      </c>
      <c r="R33" s="20"/>
      <c r="S33" s="30"/>
    </row>
    <row r="34" spans="1:19">
      <c r="A34" s="42">
        <v>40210</v>
      </c>
      <c r="B34" s="37">
        <v>1678</v>
      </c>
      <c r="C34" s="37"/>
      <c r="D34" s="47"/>
      <c r="E34" s="27">
        <v>3616</v>
      </c>
      <c r="F34" s="27"/>
      <c r="G34" s="47"/>
      <c r="H34" s="27">
        <v>1081</v>
      </c>
      <c r="I34" s="27"/>
      <c r="J34" s="47"/>
      <c r="K34" s="27">
        <v>153</v>
      </c>
      <c r="L34" s="44"/>
      <c r="M34" s="48"/>
      <c r="N34" s="44"/>
      <c r="O34" s="44"/>
      <c r="P34" s="47"/>
      <c r="Q34" s="20">
        <f t="shared" si="0"/>
        <v>6528</v>
      </c>
      <c r="R34" s="20"/>
      <c r="S34" s="30"/>
    </row>
    <row r="35" spans="1:19">
      <c r="A35" s="42">
        <v>40238</v>
      </c>
      <c r="B35" s="37">
        <v>1719</v>
      </c>
      <c r="C35" s="37"/>
      <c r="D35" s="47"/>
      <c r="E35" s="27">
        <v>3651</v>
      </c>
      <c r="F35" s="27"/>
      <c r="G35" s="47"/>
      <c r="H35" s="27">
        <v>1103</v>
      </c>
      <c r="I35" s="27"/>
      <c r="J35" s="47"/>
      <c r="K35" s="27">
        <v>156</v>
      </c>
      <c r="L35" s="44"/>
      <c r="M35" s="48"/>
      <c r="N35" s="27"/>
      <c r="O35" s="27"/>
      <c r="P35" s="47"/>
      <c r="Q35" s="20">
        <f t="shared" si="0"/>
        <v>6629</v>
      </c>
      <c r="R35" s="20"/>
      <c r="S35" s="30"/>
    </row>
    <row r="36" spans="1:19">
      <c r="A36" s="42">
        <v>40269</v>
      </c>
      <c r="B36" s="37">
        <v>1698</v>
      </c>
      <c r="C36" s="37"/>
      <c r="D36" s="47"/>
      <c r="E36" s="27">
        <v>3626</v>
      </c>
      <c r="F36" s="27"/>
      <c r="G36" s="47"/>
      <c r="H36" s="27">
        <v>1119</v>
      </c>
      <c r="I36" s="27"/>
      <c r="J36" s="47"/>
      <c r="K36" s="27">
        <v>161</v>
      </c>
      <c r="L36" s="44"/>
      <c r="M36" s="48"/>
      <c r="N36" s="27"/>
      <c r="O36" s="27"/>
      <c r="P36" s="47"/>
      <c r="Q36" s="20">
        <f t="shared" si="0"/>
        <v>6604</v>
      </c>
      <c r="R36" s="20"/>
      <c r="S36" s="30"/>
    </row>
    <row r="37" spans="1:19">
      <c r="A37" s="42">
        <v>40299</v>
      </c>
      <c r="B37" s="37">
        <v>1687</v>
      </c>
      <c r="C37" s="37"/>
      <c r="D37" s="47"/>
      <c r="E37" s="27">
        <v>3571</v>
      </c>
      <c r="F37" s="27"/>
      <c r="G37" s="47"/>
      <c r="H37" s="27">
        <v>1099</v>
      </c>
      <c r="I37" s="27"/>
      <c r="J37" s="47"/>
      <c r="K37" s="27">
        <v>167</v>
      </c>
      <c r="L37" s="44"/>
      <c r="M37" s="48"/>
      <c r="N37" s="27"/>
      <c r="O37" s="27"/>
      <c r="P37" s="47"/>
      <c r="Q37" s="20">
        <f t="shared" si="0"/>
        <v>6524</v>
      </c>
      <c r="R37" s="20"/>
      <c r="S37" s="30"/>
    </row>
    <row r="38" spans="1:19">
      <c r="A38" s="42">
        <v>40330</v>
      </c>
      <c r="B38" s="37">
        <v>1684</v>
      </c>
      <c r="C38" s="37"/>
      <c r="D38" s="47"/>
      <c r="E38" s="27">
        <v>3571</v>
      </c>
      <c r="F38" s="27"/>
      <c r="G38" s="47"/>
      <c r="H38" s="27">
        <v>1129</v>
      </c>
      <c r="I38" s="27"/>
      <c r="J38" s="47"/>
      <c r="K38" s="27">
        <v>164</v>
      </c>
      <c r="L38" s="44"/>
      <c r="M38" s="48"/>
      <c r="N38" s="27"/>
      <c r="O38" s="27"/>
      <c r="P38" s="47"/>
      <c r="Q38" s="20">
        <f t="shared" si="0"/>
        <v>6548</v>
      </c>
      <c r="R38" s="20"/>
      <c r="S38" s="30"/>
    </row>
    <row r="39" spans="1:19">
      <c r="A39" s="42">
        <v>40360</v>
      </c>
      <c r="B39" s="37">
        <v>1690</v>
      </c>
      <c r="C39" s="37"/>
      <c r="D39" s="47"/>
      <c r="E39" s="27">
        <v>3600</v>
      </c>
      <c r="F39" s="27"/>
      <c r="G39" s="47"/>
      <c r="H39" s="27">
        <v>1134</v>
      </c>
      <c r="I39" s="27"/>
      <c r="J39" s="47"/>
      <c r="K39" s="27">
        <v>165</v>
      </c>
      <c r="L39" s="44"/>
      <c r="M39" s="48"/>
      <c r="N39" s="27">
        <v>231</v>
      </c>
      <c r="O39" s="27"/>
      <c r="P39" s="47"/>
      <c r="Q39" s="20">
        <f t="shared" si="0"/>
        <v>6820</v>
      </c>
      <c r="R39" s="20"/>
      <c r="S39" s="30"/>
    </row>
    <row r="40" spans="1:19">
      <c r="A40" s="42">
        <v>40391</v>
      </c>
      <c r="B40" s="37">
        <v>1748</v>
      </c>
      <c r="C40" s="37"/>
      <c r="D40" s="47"/>
      <c r="E40" s="27">
        <v>3547</v>
      </c>
      <c r="F40" s="27"/>
      <c r="G40" s="47"/>
      <c r="H40" s="27">
        <v>1138</v>
      </c>
      <c r="I40" s="27"/>
      <c r="J40" s="47"/>
      <c r="K40" s="27">
        <v>167</v>
      </c>
      <c r="L40" s="44"/>
      <c r="M40" s="48"/>
      <c r="N40" s="27">
        <v>238</v>
      </c>
      <c r="O40" s="27"/>
      <c r="P40" s="47"/>
      <c r="Q40" s="20">
        <f t="shared" si="0"/>
        <v>6838</v>
      </c>
      <c r="R40" s="20"/>
      <c r="S40" s="30"/>
    </row>
    <row r="41" spans="1:19">
      <c r="A41" s="42">
        <v>40422</v>
      </c>
      <c r="B41" s="37">
        <v>1771</v>
      </c>
      <c r="C41" s="37"/>
      <c r="D41" s="47"/>
      <c r="E41" s="27">
        <v>3589</v>
      </c>
      <c r="F41" s="27"/>
      <c r="G41" s="47"/>
      <c r="H41" s="27">
        <v>1176</v>
      </c>
      <c r="I41" s="27"/>
      <c r="J41" s="47"/>
      <c r="K41" s="27">
        <v>170</v>
      </c>
      <c r="L41" s="44"/>
      <c r="M41" s="48"/>
      <c r="N41" s="27">
        <v>237</v>
      </c>
      <c r="O41" s="27"/>
      <c r="P41" s="47"/>
      <c r="Q41" s="20">
        <f t="shared" si="0"/>
        <v>6943</v>
      </c>
      <c r="R41" s="20"/>
      <c r="S41" s="30"/>
    </row>
    <row r="42" spans="1:19">
      <c r="A42" s="42">
        <v>40452</v>
      </c>
      <c r="B42" s="37">
        <v>1787</v>
      </c>
      <c r="C42" s="37"/>
      <c r="D42" s="47"/>
      <c r="E42" s="27">
        <v>3547</v>
      </c>
      <c r="F42" s="27"/>
      <c r="G42" s="47"/>
      <c r="H42" s="27">
        <v>1195</v>
      </c>
      <c r="I42" s="27"/>
      <c r="J42" s="47"/>
      <c r="K42" s="27">
        <v>172</v>
      </c>
      <c r="L42" s="44"/>
      <c r="M42" s="48"/>
      <c r="N42" s="27">
        <v>237</v>
      </c>
      <c r="O42" s="27"/>
      <c r="P42" s="47"/>
      <c r="Q42" s="20">
        <f t="shared" si="0"/>
        <v>6938</v>
      </c>
      <c r="R42" s="20"/>
      <c r="S42" s="30"/>
    </row>
    <row r="43" spans="1:19">
      <c r="A43" s="42">
        <v>40483</v>
      </c>
      <c r="B43" s="37">
        <v>1806</v>
      </c>
      <c r="C43" s="37"/>
      <c r="D43" s="47"/>
      <c r="E43" s="27">
        <v>3547</v>
      </c>
      <c r="F43" s="27"/>
      <c r="G43" s="47"/>
      <c r="H43" s="27">
        <v>1278</v>
      </c>
      <c r="I43" s="27"/>
      <c r="J43" s="47"/>
      <c r="K43" s="27">
        <v>173</v>
      </c>
      <c r="L43" s="44"/>
      <c r="M43" s="48"/>
      <c r="N43" s="27">
        <v>237</v>
      </c>
      <c r="O43" s="27"/>
      <c r="P43" s="47"/>
      <c r="Q43" s="20">
        <f t="shared" si="0"/>
        <v>7041</v>
      </c>
      <c r="R43" s="20"/>
      <c r="S43" s="30"/>
    </row>
    <row r="44" spans="1:19">
      <c r="A44" s="42">
        <v>40513</v>
      </c>
      <c r="B44" s="37">
        <v>1827</v>
      </c>
      <c r="C44" s="37"/>
      <c r="D44" s="47"/>
      <c r="E44" s="27">
        <v>3603</v>
      </c>
      <c r="F44" s="27"/>
      <c r="G44" s="47"/>
      <c r="H44" s="27">
        <v>1339</v>
      </c>
      <c r="I44" s="27"/>
      <c r="J44" s="47"/>
      <c r="K44" s="27">
        <v>173</v>
      </c>
      <c r="L44" s="44"/>
      <c r="M44" s="48"/>
      <c r="N44" s="27">
        <v>237</v>
      </c>
      <c r="O44" s="27"/>
      <c r="P44" s="47"/>
      <c r="Q44" s="20">
        <f t="shared" si="0"/>
        <v>7179</v>
      </c>
      <c r="R44" s="20"/>
      <c r="S44" s="30"/>
    </row>
    <row r="45" spans="1:19">
      <c r="A45" s="42">
        <v>40544</v>
      </c>
      <c r="B45" s="37">
        <v>1851</v>
      </c>
      <c r="C45" s="37"/>
      <c r="D45" s="47"/>
      <c r="E45" s="27">
        <v>3560</v>
      </c>
      <c r="F45" s="27"/>
      <c r="G45" s="47"/>
      <c r="H45" s="27">
        <v>1375</v>
      </c>
      <c r="I45" s="27"/>
      <c r="J45" s="47"/>
      <c r="K45" s="27">
        <v>172</v>
      </c>
      <c r="L45" s="44"/>
      <c r="M45" s="48"/>
      <c r="N45" s="27">
        <v>241</v>
      </c>
      <c r="O45" s="27"/>
      <c r="P45" s="47"/>
      <c r="Q45" s="20">
        <f t="shared" si="0"/>
        <v>7199</v>
      </c>
      <c r="R45" s="20"/>
      <c r="S45" s="30"/>
    </row>
    <row r="46" spans="1:19">
      <c r="A46" s="42">
        <v>40575</v>
      </c>
      <c r="B46" s="37">
        <v>1881</v>
      </c>
      <c r="C46" s="37"/>
      <c r="D46" s="47"/>
      <c r="E46" s="27">
        <v>3486</v>
      </c>
      <c r="F46" s="27"/>
      <c r="G46" s="47"/>
      <c r="H46" s="27">
        <v>1385</v>
      </c>
      <c r="I46" s="27"/>
      <c r="J46" s="47"/>
      <c r="K46" s="27">
        <v>168</v>
      </c>
      <c r="L46" s="44"/>
      <c r="M46" s="48"/>
      <c r="N46" s="27">
        <v>243</v>
      </c>
      <c r="O46" s="27"/>
      <c r="P46" s="47"/>
      <c r="Q46" s="20">
        <f t="shared" si="0"/>
        <v>7163</v>
      </c>
      <c r="R46" s="20"/>
      <c r="S46" s="30"/>
    </row>
    <row r="47" spans="1:19">
      <c r="A47" s="42">
        <v>40603</v>
      </c>
      <c r="B47" s="37">
        <v>1933</v>
      </c>
      <c r="C47" s="37"/>
      <c r="D47" s="47"/>
      <c r="E47" s="27">
        <v>3506</v>
      </c>
      <c r="F47" s="27"/>
      <c r="G47" s="47"/>
      <c r="H47" s="27">
        <v>1432</v>
      </c>
      <c r="I47" s="27"/>
      <c r="J47" s="47"/>
      <c r="K47" s="27">
        <v>171</v>
      </c>
      <c r="L47" s="44"/>
      <c r="M47" s="48"/>
      <c r="N47" s="27">
        <v>243</v>
      </c>
      <c r="O47" s="27"/>
      <c r="P47" s="47"/>
      <c r="Q47" s="20">
        <f t="shared" si="0"/>
        <v>7285</v>
      </c>
      <c r="R47" s="20"/>
      <c r="S47" s="30"/>
    </row>
    <row r="48" spans="1:19">
      <c r="A48" s="42">
        <v>40634</v>
      </c>
      <c r="B48" s="37">
        <v>1942</v>
      </c>
      <c r="C48" s="37"/>
      <c r="D48" s="47"/>
      <c r="E48" s="27">
        <v>3518</v>
      </c>
      <c r="F48" s="27"/>
      <c r="G48" s="47"/>
      <c r="H48" s="27">
        <v>1474</v>
      </c>
      <c r="I48" s="27"/>
      <c r="J48" s="47"/>
      <c r="K48" s="27">
        <v>167</v>
      </c>
      <c r="L48" s="44"/>
      <c r="M48" s="48"/>
      <c r="N48" s="27">
        <v>247</v>
      </c>
      <c r="O48" s="27"/>
      <c r="P48" s="47"/>
      <c r="Q48" s="20">
        <f t="shared" si="0"/>
        <v>7348</v>
      </c>
      <c r="R48" s="20"/>
      <c r="S48" s="30"/>
    </row>
    <row r="49" spans="1:19">
      <c r="A49" s="42">
        <v>40664</v>
      </c>
      <c r="B49" s="37">
        <v>1943</v>
      </c>
      <c r="C49" s="37"/>
      <c r="D49" s="47"/>
      <c r="E49" s="27">
        <v>3473</v>
      </c>
      <c r="F49" s="27"/>
      <c r="G49" s="47"/>
      <c r="H49" s="27">
        <v>1448</v>
      </c>
      <c r="I49" s="27"/>
      <c r="J49" s="47"/>
      <c r="K49" s="27">
        <v>168</v>
      </c>
      <c r="L49" s="44"/>
      <c r="M49" s="48"/>
      <c r="N49" s="27">
        <v>250</v>
      </c>
      <c r="O49" s="27"/>
      <c r="P49" s="47"/>
      <c r="Q49" s="20">
        <f t="shared" si="0"/>
        <v>7282</v>
      </c>
      <c r="R49" s="20"/>
      <c r="S49" s="30"/>
    </row>
    <row r="50" spans="1:19">
      <c r="A50" s="42">
        <v>40695</v>
      </c>
      <c r="B50" s="37">
        <v>1965</v>
      </c>
      <c r="C50" s="37"/>
      <c r="D50" s="47"/>
      <c r="E50" s="27">
        <v>3476</v>
      </c>
      <c r="F50" s="27"/>
      <c r="G50" s="47"/>
      <c r="H50" s="27">
        <v>1396</v>
      </c>
      <c r="I50" s="27"/>
      <c r="J50" s="47"/>
      <c r="K50" s="27">
        <v>168</v>
      </c>
      <c r="L50" s="44"/>
      <c r="M50" s="48"/>
      <c r="N50" s="27">
        <v>253</v>
      </c>
      <c r="O50" s="27"/>
      <c r="P50" s="47"/>
      <c r="Q50" s="20">
        <f t="shared" si="0"/>
        <v>7258</v>
      </c>
      <c r="R50" s="20"/>
      <c r="S50" s="30"/>
    </row>
    <row r="51" spans="1:19">
      <c r="A51" s="42">
        <v>40725</v>
      </c>
      <c r="B51" s="37">
        <v>1979</v>
      </c>
      <c r="C51" s="37"/>
      <c r="D51" s="48"/>
      <c r="E51" s="27">
        <v>3441</v>
      </c>
      <c r="F51" s="27"/>
      <c r="G51" s="48"/>
      <c r="H51" s="27">
        <v>1364</v>
      </c>
      <c r="I51" s="27"/>
      <c r="J51" s="48"/>
      <c r="K51" s="27">
        <v>186</v>
      </c>
      <c r="L51" s="44"/>
      <c r="M51" s="48"/>
      <c r="N51" s="27">
        <v>252</v>
      </c>
      <c r="O51" s="27"/>
      <c r="P51" s="48"/>
      <c r="Q51" s="20">
        <f t="shared" si="0"/>
        <v>7222</v>
      </c>
      <c r="R51" s="20"/>
      <c r="S51" s="30"/>
    </row>
    <row r="52" spans="1:19">
      <c r="A52" s="42">
        <v>40756</v>
      </c>
      <c r="B52" s="37">
        <v>2013</v>
      </c>
      <c r="C52" s="37"/>
      <c r="D52" s="48"/>
      <c r="E52" s="27">
        <v>3492</v>
      </c>
      <c r="F52" s="27"/>
      <c r="G52" s="48"/>
      <c r="H52" s="27">
        <v>1338</v>
      </c>
      <c r="I52" s="27"/>
      <c r="J52" s="48"/>
      <c r="K52" s="27">
        <v>188</v>
      </c>
      <c r="L52" s="44"/>
      <c r="M52" s="48"/>
      <c r="N52" s="27">
        <v>256</v>
      </c>
      <c r="O52" s="27"/>
      <c r="P52" s="48"/>
      <c r="Q52" s="20">
        <f t="shared" si="0"/>
        <v>7287</v>
      </c>
      <c r="R52" s="20"/>
      <c r="S52" s="30"/>
    </row>
    <row r="53" spans="1:19">
      <c r="A53" s="42">
        <v>40787</v>
      </c>
      <c r="B53" s="37">
        <v>2045</v>
      </c>
      <c r="C53" s="37"/>
      <c r="D53" s="48"/>
      <c r="E53" s="27">
        <v>3497</v>
      </c>
      <c r="F53" s="27"/>
      <c r="G53" s="48"/>
      <c r="H53" s="27">
        <v>1256</v>
      </c>
      <c r="I53" s="27"/>
      <c r="J53" s="48"/>
      <c r="K53" s="27">
        <v>187</v>
      </c>
      <c r="L53" s="44"/>
      <c r="M53" s="48"/>
      <c r="N53" s="27">
        <v>257</v>
      </c>
      <c r="O53" s="27"/>
      <c r="P53" s="48"/>
      <c r="Q53" s="20">
        <f t="shared" si="0"/>
        <v>7242</v>
      </c>
      <c r="R53" s="20"/>
      <c r="S53" s="30"/>
    </row>
    <row r="54" spans="1:19">
      <c r="A54" s="42">
        <v>40817</v>
      </c>
      <c r="B54" s="37">
        <v>2072</v>
      </c>
      <c r="C54" s="37"/>
      <c r="D54" s="48"/>
      <c r="E54" s="27">
        <v>3476</v>
      </c>
      <c r="F54" s="27"/>
      <c r="G54" s="48"/>
      <c r="H54" s="27">
        <v>1211</v>
      </c>
      <c r="I54" s="27"/>
      <c r="J54" s="48"/>
      <c r="K54" s="27">
        <v>190</v>
      </c>
      <c r="L54" s="44"/>
      <c r="M54" s="48"/>
      <c r="N54" s="27">
        <v>256</v>
      </c>
      <c r="O54" s="27"/>
      <c r="P54" s="48"/>
      <c r="Q54" s="20">
        <f t="shared" si="0"/>
        <v>7205</v>
      </c>
      <c r="R54" s="20"/>
      <c r="S54" s="30"/>
    </row>
    <row r="55" spans="1:19">
      <c r="A55" s="42">
        <v>40848</v>
      </c>
      <c r="B55" s="37">
        <v>2083</v>
      </c>
      <c r="C55" s="37"/>
      <c r="D55" s="48"/>
      <c r="E55" s="27">
        <v>3526</v>
      </c>
      <c r="F55" s="27"/>
      <c r="G55" s="48"/>
      <c r="H55" s="27">
        <v>1189</v>
      </c>
      <c r="I55" s="27"/>
      <c r="J55" s="48"/>
      <c r="K55" s="27">
        <v>192</v>
      </c>
      <c r="L55" s="44"/>
      <c r="M55" s="48"/>
      <c r="N55" s="27">
        <v>259</v>
      </c>
      <c r="O55" s="27"/>
      <c r="P55" s="48"/>
      <c r="Q55" s="20">
        <f t="shared" si="0"/>
        <v>7249</v>
      </c>
      <c r="R55" s="20"/>
      <c r="S55" s="30"/>
    </row>
    <row r="56" spans="1:19">
      <c r="A56" s="42">
        <v>40878</v>
      </c>
      <c r="B56" s="37">
        <v>2088</v>
      </c>
      <c r="C56" s="37"/>
      <c r="D56" s="48"/>
      <c r="E56" s="27">
        <v>3583</v>
      </c>
      <c r="F56" s="27"/>
      <c r="G56" s="48"/>
      <c r="H56" s="27">
        <v>1160</v>
      </c>
      <c r="I56" s="27"/>
      <c r="J56" s="48"/>
      <c r="K56" s="27">
        <v>195</v>
      </c>
      <c r="L56" s="44"/>
      <c r="M56" s="48"/>
      <c r="N56" s="27">
        <v>261</v>
      </c>
      <c r="O56" s="27"/>
      <c r="P56" s="48"/>
      <c r="Q56" s="20">
        <f t="shared" si="0"/>
        <v>7287</v>
      </c>
      <c r="R56" s="20"/>
      <c r="S56" s="30"/>
    </row>
    <row r="57" spans="1:19">
      <c r="A57" s="42">
        <v>40909</v>
      </c>
      <c r="B57" s="37">
        <v>2048</v>
      </c>
      <c r="C57" s="37"/>
      <c r="D57" s="48"/>
      <c r="E57" s="27">
        <v>3525</v>
      </c>
      <c r="F57" s="27"/>
      <c r="G57" s="48"/>
      <c r="H57" s="27">
        <v>1192</v>
      </c>
      <c r="I57" s="27"/>
      <c r="J57" s="48"/>
      <c r="K57" s="27">
        <v>193</v>
      </c>
      <c r="L57" s="44"/>
      <c r="M57" s="48"/>
      <c r="N57" s="27">
        <v>257</v>
      </c>
      <c r="O57" s="27"/>
      <c r="P57" s="48"/>
      <c r="Q57" s="20">
        <f t="shared" si="0"/>
        <v>7215</v>
      </c>
      <c r="R57" s="20"/>
      <c r="S57" s="30"/>
    </row>
    <row r="58" spans="1:19">
      <c r="A58" s="42">
        <v>40940</v>
      </c>
      <c r="B58" s="37">
        <v>2068</v>
      </c>
      <c r="C58" s="37"/>
      <c r="D58" s="48"/>
      <c r="E58" s="27">
        <v>3527</v>
      </c>
      <c r="F58" s="27"/>
      <c r="G58" s="48"/>
      <c r="H58" s="27">
        <v>1200</v>
      </c>
      <c r="I58" s="27"/>
      <c r="J58" s="48"/>
      <c r="K58" s="27">
        <v>191</v>
      </c>
      <c r="L58" s="44"/>
      <c r="M58" s="48"/>
      <c r="N58" s="27">
        <v>256</v>
      </c>
      <c r="O58" s="27"/>
      <c r="P58" s="48"/>
      <c r="Q58" s="20">
        <f t="shared" si="0"/>
        <v>7242</v>
      </c>
      <c r="R58" s="20"/>
      <c r="S58" s="30"/>
    </row>
    <row r="59" spans="1:19">
      <c r="A59" s="42">
        <v>40969</v>
      </c>
      <c r="B59" s="37">
        <v>2032</v>
      </c>
      <c r="C59" s="37"/>
      <c r="D59" s="48"/>
      <c r="E59" s="27">
        <v>3448</v>
      </c>
      <c r="F59" s="27"/>
      <c r="G59" s="48"/>
      <c r="H59" s="27">
        <v>1197</v>
      </c>
      <c r="I59" s="27"/>
      <c r="J59" s="48"/>
      <c r="K59" s="27">
        <v>189</v>
      </c>
      <c r="L59" s="44"/>
      <c r="M59" s="48"/>
      <c r="N59" s="27">
        <v>259</v>
      </c>
      <c r="O59" s="27"/>
      <c r="P59" s="48"/>
      <c r="Q59" s="20">
        <f t="shared" si="0"/>
        <v>7125</v>
      </c>
      <c r="R59" s="20"/>
      <c r="S59" s="30"/>
    </row>
    <row r="60" spans="1:19">
      <c r="A60" s="42">
        <v>41000</v>
      </c>
      <c r="B60" s="37">
        <v>2050</v>
      </c>
      <c r="C60" s="37"/>
      <c r="D60" s="48"/>
      <c r="E60" s="27">
        <v>3422</v>
      </c>
      <c r="F60" s="27"/>
      <c r="G60" s="48"/>
      <c r="H60" s="27">
        <v>1181</v>
      </c>
      <c r="I60" s="27"/>
      <c r="J60" s="48"/>
      <c r="K60" s="27">
        <v>189</v>
      </c>
      <c r="L60" s="44"/>
      <c r="M60" s="48"/>
      <c r="N60" s="27">
        <v>258</v>
      </c>
      <c r="O60" s="27"/>
      <c r="P60" s="48"/>
      <c r="Q60" s="20">
        <f t="shared" si="0"/>
        <v>7100</v>
      </c>
      <c r="R60" s="20"/>
      <c r="S60" s="30"/>
    </row>
    <row r="61" spans="1:19">
      <c r="A61" s="42">
        <v>41030</v>
      </c>
      <c r="B61" s="37">
        <v>2067</v>
      </c>
      <c r="C61" s="37"/>
      <c r="D61" s="48"/>
      <c r="E61" s="27">
        <v>3382</v>
      </c>
      <c r="F61" s="27"/>
      <c r="G61" s="48"/>
      <c r="H61" s="27">
        <v>1189</v>
      </c>
      <c r="I61" s="27"/>
      <c r="J61" s="48"/>
      <c r="K61" s="27">
        <v>202</v>
      </c>
      <c r="L61" s="44"/>
      <c r="M61" s="48"/>
      <c r="N61" s="27">
        <v>264</v>
      </c>
      <c r="O61" s="27"/>
      <c r="P61" s="48"/>
      <c r="Q61" s="20">
        <f t="shared" si="0"/>
        <v>7104</v>
      </c>
      <c r="R61" s="20"/>
      <c r="S61" s="30"/>
    </row>
    <row r="62" spans="1:19">
      <c r="A62" s="42">
        <v>41061</v>
      </c>
      <c r="B62" s="37">
        <v>2016</v>
      </c>
      <c r="C62" s="37"/>
      <c r="D62" s="48"/>
      <c r="E62" s="27">
        <v>3357</v>
      </c>
      <c r="F62" s="27"/>
      <c r="G62" s="48"/>
      <c r="H62" s="27">
        <v>1207</v>
      </c>
      <c r="I62" s="27"/>
      <c r="J62" s="48"/>
      <c r="K62" s="27">
        <v>198</v>
      </c>
      <c r="L62" s="44"/>
      <c r="M62" s="48"/>
      <c r="N62" s="27">
        <v>262</v>
      </c>
      <c r="O62" s="27"/>
      <c r="P62" s="48"/>
      <c r="Q62" s="20">
        <f t="shared" si="0"/>
        <v>7040</v>
      </c>
      <c r="R62" s="20"/>
      <c r="S62" s="30"/>
    </row>
    <row r="63" spans="1:19">
      <c r="A63" s="42">
        <v>41091</v>
      </c>
      <c r="B63" s="37">
        <v>2031</v>
      </c>
      <c r="C63" s="37"/>
      <c r="D63" s="48"/>
      <c r="E63" s="27">
        <v>3350</v>
      </c>
      <c r="F63" s="27"/>
      <c r="G63" s="48"/>
      <c r="H63" s="27">
        <v>1229</v>
      </c>
      <c r="I63" s="27"/>
      <c r="J63" s="48"/>
      <c r="K63" s="27">
        <v>195</v>
      </c>
      <c r="L63" s="44"/>
      <c r="M63" s="48"/>
      <c r="N63" s="27">
        <v>257</v>
      </c>
      <c r="O63" s="27"/>
      <c r="P63" s="48"/>
      <c r="Q63" s="20">
        <f t="shared" si="0"/>
        <v>7062</v>
      </c>
      <c r="R63" s="20"/>
      <c r="S63" s="30"/>
    </row>
    <row r="64" spans="1:19">
      <c r="A64" s="42">
        <v>41122</v>
      </c>
      <c r="B64" s="37">
        <v>2031</v>
      </c>
      <c r="C64" s="37"/>
      <c r="D64" s="48"/>
      <c r="E64" s="27">
        <v>3338</v>
      </c>
      <c r="F64" s="27"/>
      <c r="G64" s="48"/>
      <c r="H64" s="27">
        <v>1236</v>
      </c>
      <c r="I64" s="27"/>
      <c r="J64" s="48"/>
      <c r="K64" s="27">
        <v>201</v>
      </c>
      <c r="L64" s="44"/>
      <c r="M64" s="48"/>
      <c r="N64" s="27">
        <v>258</v>
      </c>
      <c r="O64" s="27"/>
      <c r="P64" s="48"/>
      <c r="Q64" s="20">
        <f t="shared" si="0"/>
        <v>7064</v>
      </c>
      <c r="R64" s="20"/>
      <c r="S64" s="30"/>
    </row>
    <row r="65" spans="1:19">
      <c r="A65" s="42">
        <v>41153</v>
      </c>
      <c r="B65" s="37">
        <v>2042</v>
      </c>
      <c r="C65" s="37"/>
      <c r="D65" s="48"/>
      <c r="E65" s="27">
        <v>3316</v>
      </c>
      <c r="F65" s="27"/>
      <c r="G65" s="48"/>
      <c r="H65" s="27">
        <v>1220</v>
      </c>
      <c r="I65" s="27"/>
      <c r="J65" s="48"/>
      <c r="K65" s="27">
        <v>205</v>
      </c>
      <c r="L65" s="44"/>
      <c r="M65" s="48"/>
      <c r="N65" s="27">
        <v>260</v>
      </c>
      <c r="O65" s="27"/>
      <c r="P65" s="48"/>
      <c r="Q65" s="20">
        <f t="shared" si="0"/>
        <v>7043</v>
      </c>
      <c r="R65" s="20"/>
      <c r="S65" s="30"/>
    </row>
    <row r="66" spans="1:19">
      <c r="A66" s="42">
        <v>41183</v>
      </c>
      <c r="B66" s="37">
        <v>2075</v>
      </c>
      <c r="C66" s="37"/>
      <c r="D66" s="48"/>
      <c r="E66" s="27">
        <v>3301</v>
      </c>
      <c r="F66" s="27"/>
      <c r="G66" s="48"/>
      <c r="H66" s="27">
        <v>1214</v>
      </c>
      <c r="I66" s="27"/>
      <c r="J66" s="48"/>
      <c r="K66" s="27">
        <v>211</v>
      </c>
      <c r="L66" s="44"/>
      <c r="M66" s="48"/>
      <c r="N66" s="27">
        <v>259</v>
      </c>
      <c r="O66" s="27"/>
      <c r="P66" s="48"/>
      <c r="Q66" s="20">
        <f t="shared" si="0"/>
        <v>7060</v>
      </c>
      <c r="R66" s="20"/>
      <c r="S66" s="30"/>
    </row>
    <row r="67" spans="1:19">
      <c r="A67" s="42">
        <v>41214</v>
      </c>
      <c r="B67" s="37">
        <v>2135</v>
      </c>
      <c r="C67" s="37"/>
      <c r="D67" s="48"/>
      <c r="E67" s="27">
        <v>3308</v>
      </c>
      <c r="F67" s="27"/>
      <c r="G67" s="48"/>
      <c r="H67" s="27">
        <v>1219</v>
      </c>
      <c r="I67" s="27"/>
      <c r="J67" s="48"/>
      <c r="K67" s="27">
        <v>209</v>
      </c>
      <c r="L67" s="44"/>
      <c r="M67" s="48"/>
      <c r="N67" s="27">
        <v>258</v>
      </c>
      <c r="O67" s="27"/>
      <c r="P67" s="48"/>
      <c r="Q67" s="20">
        <f t="shared" ref="Q67:Q113" si="1">B67+E67+H67+K67+N67</f>
        <v>7129</v>
      </c>
      <c r="R67" s="20"/>
      <c r="S67" s="30"/>
    </row>
    <row r="68" spans="1:19" ht="14.45" customHeight="1">
      <c r="A68" s="42">
        <v>41244</v>
      </c>
      <c r="B68" s="37">
        <v>2145</v>
      </c>
      <c r="C68" s="37"/>
      <c r="D68" s="48"/>
      <c r="E68" s="27">
        <v>3391</v>
      </c>
      <c r="F68" s="27"/>
      <c r="G68" s="48"/>
      <c r="H68" s="27">
        <v>1231</v>
      </c>
      <c r="I68" s="27"/>
      <c r="J68" s="48"/>
      <c r="K68" s="27">
        <v>211</v>
      </c>
      <c r="L68" s="44"/>
      <c r="M68" s="48"/>
      <c r="N68" s="27">
        <v>259</v>
      </c>
      <c r="O68" s="27"/>
      <c r="P68" s="48"/>
      <c r="Q68" s="20">
        <f t="shared" si="1"/>
        <v>7237</v>
      </c>
      <c r="R68" s="20"/>
      <c r="S68" s="30"/>
    </row>
    <row r="69" spans="1:19">
      <c r="A69" s="42">
        <v>41275</v>
      </c>
      <c r="B69" s="37">
        <v>2258</v>
      </c>
      <c r="C69" s="37"/>
      <c r="D69" s="48"/>
      <c r="E69" s="27">
        <v>3380</v>
      </c>
      <c r="F69" s="27"/>
      <c r="G69" s="48"/>
      <c r="H69" s="27">
        <v>1218</v>
      </c>
      <c r="I69" s="27"/>
      <c r="J69" s="48"/>
      <c r="K69" s="27">
        <v>211</v>
      </c>
      <c r="L69" s="44"/>
      <c r="M69" s="48"/>
      <c r="N69" s="27">
        <v>256</v>
      </c>
      <c r="O69" s="27"/>
      <c r="P69" s="48"/>
      <c r="Q69" s="20">
        <f t="shared" si="1"/>
        <v>7323</v>
      </c>
      <c r="R69" s="20"/>
      <c r="S69" s="30"/>
    </row>
    <row r="70" spans="1:19" ht="14.45" customHeight="1">
      <c r="A70" s="42">
        <v>41306</v>
      </c>
      <c r="B70" s="37">
        <v>2220</v>
      </c>
      <c r="C70" s="37"/>
      <c r="D70" s="48"/>
      <c r="E70" s="27">
        <v>3404</v>
      </c>
      <c r="F70" s="27"/>
      <c r="G70" s="48"/>
      <c r="H70" s="27">
        <v>1233</v>
      </c>
      <c r="I70" s="27"/>
      <c r="J70" s="48"/>
      <c r="K70" s="27">
        <v>210</v>
      </c>
      <c r="L70" s="44"/>
      <c r="M70" s="48"/>
      <c r="N70" s="27">
        <v>253</v>
      </c>
      <c r="O70" s="27"/>
      <c r="P70" s="48"/>
      <c r="Q70" s="20">
        <f t="shared" si="1"/>
        <v>7320</v>
      </c>
      <c r="R70" s="20"/>
      <c r="S70" s="30"/>
    </row>
    <row r="71" spans="1:19">
      <c r="A71" s="42">
        <v>41334</v>
      </c>
      <c r="B71" s="25">
        <v>2263</v>
      </c>
      <c r="C71" s="25"/>
      <c r="D71" s="48"/>
      <c r="E71" s="27">
        <v>3344</v>
      </c>
      <c r="F71" s="27"/>
      <c r="G71" s="48"/>
      <c r="H71" s="27">
        <v>1290</v>
      </c>
      <c r="I71" s="27"/>
      <c r="J71" s="48"/>
      <c r="K71" s="27">
        <v>208</v>
      </c>
      <c r="L71" s="44"/>
      <c r="M71" s="48"/>
      <c r="N71" s="27">
        <v>254</v>
      </c>
      <c r="O71" s="27"/>
      <c r="P71" s="48"/>
      <c r="Q71" s="20">
        <f t="shared" si="1"/>
        <v>7359</v>
      </c>
      <c r="R71" s="20"/>
      <c r="S71" s="30"/>
    </row>
    <row r="72" spans="1:19">
      <c r="A72" s="42">
        <v>41365</v>
      </c>
      <c r="B72" s="27">
        <v>2317</v>
      </c>
      <c r="C72" s="27"/>
      <c r="D72" s="48"/>
      <c r="E72" s="27">
        <v>3325</v>
      </c>
      <c r="F72" s="27"/>
      <c r="G72" s="48"/>
      <c r="H72" s="27">
        <v>1295</v>
      </c>
      <c r="I72" s="27"/>
      <c r="J72" s="48"/>
      <c r="K72" s="27">
        <v>204</v>
      </c>
      <c r="L72" s="44"/>
      <c r="M72" s="48"/>
      <c r="N72" s="27">
        <v>254</v>
      </c>
      <c r="O72" s="27"/>
      <c r="P72" s="48"/>
      <c r="Q72" s="20">
        <f t="shared" si="1"/>
        <v>7395</v>
      </c>
      <c r="R72" s="20"/>
      <c r="S72" s="30"/>
    </row>
    <row r="73" spans="1:19">
      <c r="A73" s="42">
        <v>41395</v>
      </c>
      <c r="B73" s="27">
        <v>2293</v>
      </c>
      <c r="C73" s="27"/>
      <c r="D73" s="48"/>
      <c r="E73" s="27">
        <v>3375</v>
      </c>
      <c r="F73" s="27"/>
      <c r="G73" s="48"/>
      <c r="H73" s="27">
        <v>1285</v>
      </c>
      <c r="I73" s="27"/>
      <c r="J73" s="48"/>
      <c r="K73" s="27">
        <v>204</v>
      </c>
      <c r="L73" s="44"/>
      <c r="M73" s="48"/>
      <c r="N73" s="27">
        <v>260</v>
      </c>
      <c r="O73" s="27"/>
      <c r="P73" s="48"/>
      <c r="Q73" s="20">
        <f t="shared" si="1"/>
        <v>7417</v>
      </c>
      <c r="R73" s="20"/>
      <c r="S73" s="30"/>
    </row>
    <row r="74" spans="1:19">
      <c r="A74" s="42">
        <v>41426</v>
      </c>
      <c r="B74" s="38">
        <v>2263</v>
      </c>
      <c r="C74" s="38"/>
      <c r="D74" s="48"/>
      <c r="E74" s="27">
        <v>3365</v>
      </c>
      <c r="F74" s="27"/>
      <c r="G74" s="48"/>
      <c r="H74" s="27">
        <v>1252</v>
      </c>
      <c r="I74" s="27"/>
      <c r="J74" s="48"/>
      <c r="K74" s="27">
        <v>211</v>
      </c>
      <c r="L74" s="44"/>
      <c r="M74" s="48"/>
      <c r="N74" s="27">
        <v>258</v>
      </c>
      <c r="O74" s="27"/>
      <c r="P74" s="48"/>
      <c r="Q74" s="20">
        <f t="shared" si="1"/>
        <v>7349</v>
      </c>
      <c r="R74" s="20"/>
      <c r="S74" s="30"/>
    </row>
    <row r="75" spans="1:19">
      <c r="A75" s="42">
        <v>41456</v>
      </c>
      <c r="B75" s="27">
        <v>2266</v>
      </c>
      <c r="C75" s="27"/>
      <c r="D75" s="48"/>
      <c r="E75" s="27">
        <v>3400</v>
      </c>
      <c r="F75" s="27"/>
      <c r="G75" s="48"/>
      <c r="H75" s="27">
        <v>1280</v>
      </c>
      <c r="I75" s="27"/>
      <c r="J75" s="48"/>
      <c r="K75" s="27">
        <v>215</v>
      </c>
      <c r="L75" s="44"/>
      <c r="M75" s="48"/>
      <c r="N75" s="27">
        <v>272</v>
      </c>
      <c r="O75" s="27"/>
      <c r="P75" s="48"/>
      <c r="Q75" s="20">
        <f t="shared" si="1"/>
        <v>7433</v>
      </c>
      <c r="R75" s="20"/>
      <c r="S75" s="30"/>
    </row>
    <row r="76" spans="1:19">
      <c r="A76" s="42">
        <v>41487</v>
      </c>
      <c r="B76" s="26">
        <v>2286</v>
      </c>
      <c r="C76" s="26"/>
      <c r="D76" s="48"/>
      <c r="E76" s="26">
        <v>3365</v>
      </c>
      <c r="F76" s="26"/>
      <c r="G76" s="48"/>
      <c r="H76" s="26">
        <v>1280</v>
      </c>
      <c r="I76" s="26"/>
      <c r="J76" s="48"/>
      <c r="K76" s="26">
        <v>215</v>
      </c>
      <c r="L76" s="29"/>
      <c r="M76" s="48"/>
      <c r="N76" s="26">
        <v>272</v>
      </c>
      <c r="O76" s="26"/>
      <c r="P76" s="48"/>
      <c r="Q76" s="20">
        <f t="shared" si="1"/>
        <v>7418</v>
      </c>
      <c r="R76" s="20"/>
      <c r="S76" s="30"/>
    </row>
    <row r="77" spans="1:19">
      <c r="A77" s="42">
        <v>41518</v>
      </c>
      <c r="B77" s="27">
        <v>2283</v>
      </c>
      <c r="C77" s="27"/>
      <c r="D77" s="48"/>
      <c r="E77" s="27">
        <v>3342</v>
      </c>
      <c r="F77" s="27"/>
      <c r="G77" s="48"/>
      <c r="H77" s="27">
        <v>1281</v>
      </c>
      <c r="I77" s="27"/>
      <c r="J77" s="48"/>
      <c r="K77" s="27">
        <v>218</v>
      </c>
      <c r="L77" s="27"/>
      <c r="M77" s="48"/>
      <c r="N77" s="27">
        <v>270</v>
      </c>
      <c r="O77" s="27"/>
      <c r="P77" s="48"/>
      <c r="Q77" s="20">
        <f t="shared" si="1"/>
        <v>7394</v>
      </c>
      <c r="R77" s="20"/>
      <c r="S77" s="30"/>
    </row>
    <row r="78" spans="1:19">
      <c r="A78" s="42">
        <v>41548</v>
      </c>
      <c r="B78" s="27">
        <v>2318</v>
      </c>
      <c r="C78" s="27"/>
      <c r="D78" s="48"/>
      <c r="E78" s="27">
        <v>3392</v>
      </c>
      <c r="F78" s="27"/>
      <c r="G78" s="48"/>
      <c r="H78" s="27">
        <v>1302</v>
      </c>
      <c r="I78" s="27"/>
      <c r="J78" s="48"/>
      <c r="K78" s="27">
        <v>215</v>
      </c>
      <c r="L78" s="27"/>
      <c r="M78" s="48"/>
      <c r="N78" s="27">
        <v>271</v>
      </c>
      <c r="O78" s="27"/>
      <c r="P78" s="48"/>
      <c r="Q78" s="20">
        <f t="shared" si="1"/>
        <v>7498</v>
      </c>
      <c r="R78" s="20"/>
      <c r="S78" s="30"/>
    </row>
    <row r="79" spans="1:19">
      <c r="A79" s="42">
        <v>41579</v>
      </c>
      <c r="B79" s="27">
        <v>2313</v>
      </c>
      <c r="C79" s="27"/>
      <c r="D79" s="48"/>
      <c r="E79" s="27">
        <v>3371</v>
      </c>
      <c r="F79" s="44"/>
      <c r="G79" s="48"/>
      <c r="H79" s="27">
        <v>1313</v>
      </c>
      <c r="I79" s="27"/>
      <c r="J79" s="48"/>
      <c r="K79" s="27">
        <v>217</v>
      </c>
      <c r="L79" s="27"/>
      <c r="M79" s="48"/>
      <c r="N79" s="27">
        <v>276</v>
      </c>
      <c r="O79" s="27"/>
      <c r="P79" s="48"/>
      <c r="Q79" s="20">
        <f t="shared" si="1"/>
        <v>7490</v>
      </c>
      <c r="R79" s="20"/>
      <c r="S79" s="30"/>
    </row>
    <row r="80" spans="1:19">
      <c r="A80" s="42">
        <v>41609</v>
      </c>
      <c r="B80" s="27">
        <v>2308</v>
      </c>
      <c r="C80" s="27"/>
      <c r="D80" s="48"/>
      <c r="E80" s="27">
        <v>3382</v>
      </c>
      <c r="F80" s="44"/>
      <c r="G80" s="48"/>
      <c r="H80" s="27">
        <v>1325</v>
      </c>
      <c r="I80" s="27"/>
      <c r="J80" s="48"/>
      <c r="K80" s="27">
        <v>212</v>
      </c>
      <c r="L80" s="27"/>
      <c r="M80" s="48"/>
      <c r="N80" s="27">
        <v>276</v>
      </c>
      <c r="O80" s="27"/>
      <c r="P80" s="48"/>
      <c r="Q80" s="20">
        <f t="shared" si="1"/>
        <v>7503</v>
      </c>
      <c r="R80" s="20"/>
      <c r="S80" s="30"/>
    </row>
    <row r="81" spans="1:36">
      <c r="A81" s="42">
        <v>41640</v>
      </c>
      <c r="B81" s="27">
        <v>2347</v>
      </c>
      <c r="C81" s="27"/>
      <c r="D81" s="48"/>
      <c r="E81" s="27">
        <v>3309</v>
      </c>
      <c r="F81" s="44"/>
      <c r="G81" s="48"/>
      <c r="H81" s="27">
        <v>1323</v>
      </c>
      <c r="I81" s="27"/>
      <c r="J81" s="48"/>
      <c r="K81" s="27">
        <v>214</v>
      </c>
      <c r="L81" s="27"/>
      <c r="M81" s="48"/>
      <c r="N81" s="27">
        <v>277</v>
      </c>
      <c r="O81" s="27"/>
      <c r="P81" s="48"/>
      <c r="Q81" s="20">
        <f t="shared" si="1"/>
        <v>7470</v>
      </c>
      <c r="R81" s="20"/>
      <c r="S81" s="30"/>
    </row>
    <row r="82" spans="1:36">
      <c r="A82" s="42">
        <v>41671</v>
      </c>
      <c r="B82" s="27">
        <v>2353</v>
      </c>
      <c r="C82" s="27"/>
      <c r="D82" s="48"/>
      <c r="E82" s="27">
        <v>3247</v>
      </c>
      <c r="F82" s="44"/>
      <c r="G82" s="48"/>
      <c r="H82" s="27">
        <v>1326</v>
      </c>
      <c r="I82" s="27"/>
      <c r="J82" s="48"/>
      <c r="K82" s="27">
        <v>215</v>
      </c>
      <c r="L82" s="27"/>
      <c r="M82" s="48"/>
      <c r="N82" s="27">
        <v>283</v>
      </c>
      <c r="O82" s="27"/>
      <c r="P82" s="48"/>
      <c r="Q82" s="20">
        <f t="shared" si="1"/>
        <v>7424</v>
      </c>
      <c r="R82" s="20"/>
      <c r="S82" s="30"/>
    </row>
    <row r="83" spans="1:36">
      <c r="A83" s="42">
        <v>41699</v>
      </c>
      <c r="B83" s="27">
        <v>2374</v>
      </c>
      <c r="C83" s="27"/>
      <c r="D83" s="48"/>
      <c r="E83" s="27">
        <v>3168</v>
      </c>
      <c r="F83" s="44"/>
      <c r="G83" s="48"/>
      <c r="H83" s="27">
        <v>1352</v>
      </c>
      <c r="I83" s="27"/>
      <c r="J83" s="48"/>
      <c r="K83" s="27">
        <v>218</v>
      </c>
      <c r="L83" s="27"/>
      <c r="M83" s="48"/>
      <c r="N83" s="27">
        <v>283</v>
      </c>
      <c r="O83" s="27"/>
      <c r="P83" s="48"/>
      <c r="Q83" s="20">
        <f t="shared" si="1"/>
        <v>7395</v>
      </c>
      <c r="R83" s="20"/>
      <c r="S83" s="30"/>
    </row>
    <row r="84" spans="1:36">
      <c r="A84" s="42">
        <v>41730</v>
      </c>
      <c r="B84" s="27">
        <v>2375</v>
      </c>
      <c r="C84" s="27"/>
      <c r="D84" s="48"/>
      <c r="E84" s="27">
        <v>3155</v>
      </c>
      <c r="F84" s="44"/>
      <c r="G84" s="48"/>
      <c r="H84" s="27">
        <v>1371</v>
      </c>
      <c r="I84" s="27"/>
      <c r="J84" s="48"/>
      <c r="K84" s="27">
        <v>220</v>
      </c>
      <c r="L84" s="27"/>
      <c r="M84" s="48"/>
      <c r="N84" s="27">
        <v>284</v>
      </c>
      <c r="O84" s="27"/>
      <c r="P84" s="48"/>
      <c r="Q84" s="20">
        <f t="shared" si="1"/>
        <v>7405</v>
      </c>
      <c r="R84" s="20"/>
      <c r="S84" s="30"/>
    </row>
    <row r="85" spans="1:36">
      <c r="A85" s="42">
        <v>41760</v>
      </c>
      <c r="B85" s="27">
        <v>2341</v>
      </c>
      <c r="C85" s="27"/>
      <c r="D85" s="48"/>
      <c r="E85" s="27">
        <v>3090</v>
      </c>
      <c r="F85" s="44"/>
      <c r="G85" s="48"/>
      <c r="H85" s="27">
        <v>1408</v>
      </c>
      <c r="I85" s="27"/>
      <c r="J85" s="48"/>
      <c r="K85" s="27">
        <v>228</v>
      </c>
      <c r="L85" s="27"/>
      <c r="M85" s="48"/>
      <c r="N85" s="27">
        <v>285</v>
      </c>
      <c r="O85" s="27"/>
      <c r="P85" s="48"/>
      <c r="Q85" s="20">
        <f t="shared" si="1"/>
        <v>7352</v>
      </c>
      <c r="R85" s="20"/>
      <c r="S85" s="30"/>
    </row>
    <row r="86" spans="1:36">
      <c r="A86" s="42">
        <v>41791</v>
      </c>
      <c r="B86" s="27">
        <v>2348</v>
      </c>
      <c r="C86" s="27"/>
      <c r="D86" s="48"/>
      <c r="E86" s="27">
        <v>3098</v>
      </c>
      <c r="F86" s="44"/>
      <c r="G86" s="48"/>
      <c r="H86" s="27">
        <v>1382</v>
      </c>
      <c r="I86" s="27"/>
      <c r="J86" s="48"/>
      <c r="K86" s="27">
        <v>227</v>
      </c>
      <c r="L86" s="27"/>
      <c r="M86" s="48"/>
      <c r="N86" s="27">
        <v>283</v>
      </c>
      <c r="O86" s="27"/>
      <c r="P86" s="48"/>
      <c r="Q86" s="20">
        <f t="shared" si="1"/>
        <v>7338</v>
      </c>
      <c r="R86" s="20"/>
      <c r="S86" s="30"/>
    </row>
    <row r="87" spans="1:36">
      <c r="A87" s="42">
        <v>41821</v>
      </c>
      <c r="B87" s="27">
        <v>2391</v>
      </c>
      <c r="C87" s="27"/>
      <c r="D87" s="48"/>
      <c r="E87" s="27">
        <v>3150</v>
      </c>
      <c r="F87" s="27"/>
      <c r="G87" s="48"/>
      <c r="H87" s="27">
        <v>1348</v>
      </c>
      <c r="I87" s="27"/>
      <c r="J87" s="48"/>
      <c r="K87" s="27">
        <v>228</v>
      </c>
      <c r="L87" s="27"/>
      <c r="M87" s="48"/>
      <c r="N87" s="27">
        <v>287</v>
      </c>
      <c r="O87" s="27"/>
      <c r="P87" s="48"/>
      <c r="Q87" s="20">
        <f t="shared" si="1"/>
        <v>7404</v>
      </c>
      <c r="R87" s="20"/>
      <c r="S87" s="30"/>
    </row>
    <row r="88" spans="1:36" s="9" customFormat="1">
      <c r="A88" s="42">
        <v>41852</v>
      </c>
      <c r="B88" s="26">
        <v>2382</v>
      </c>
      <c r="C88" s="26"/>
      <c r="D88" s="48"/>
      <c r="E88" s="26">
        <v>3123</v>
      </c>
      <c r="F88" s="27"/>
      <c r="G88" s="48"/>
      <c r="H88" s="26">
        <v>1323</v>
      </c>
      <c r="I88" s="26"/>
      <c r="J88" s="48"/>
      <c r="K88" s="26">
        <v>232</v>
      </c>
      <c r="L88" s="26"/>
      <c r="M88" s="48"/>
      <c r="N88" s="26">
        <v>285</v>
      </c>
      <c r="O88" s="26"/>
      <c r="P88" s="48"/>
      <c r="Q88" s="20">
        <f t="shared" si="1"/>
        <v>7345</v>
      </c>
      <c r="R88" s="20"/>
      <c r="S88" s="30"/>
      <c r="U88" s="98"/>
    </row>
    <row r="89" spans="1:36">
      <c r="A89" s="42">
        <v>41883</v>
      </c>
      <c r="B89" s="27">
        <v>2424</v>
      </c>
      <c r="C89" s="27"/>
      <c r="D89" s="48"/>
      <c r="E89" s="27">
        <v>3127</v>
      </c>
      <c r="F89" s="27"/>
      <c r="G89" s="48"/>
      <c r="H89" s="27">
        <v>1261</v>
      </c>
      <c r="I89" s="27"/>
      <c r="J89" s="48"/>
      <c r="K89" s="27">
        <v>234</v>
      </c>
      <c r="L89" s="27"/>
      <c r="M89" s="48"/>
      <c r="N89" s="27">
        <v>283</v>
      </c>
      <c r="O89" s="27"/>
      <c r="P89" s="48"/>
      <c r="Q89" s="20">
        <f t="shared" si="1"/>
        <v>7329</v>
      </c>
      <c r="R89" s="20"/>
      <c r="S89" s="30"/>
      <c r="U89" s="96"/>
    </row>
    <row r="90" spans="1:36">
      <c r="A90" s="42">
        <v>41913</v>
      </c>
      <c r="B90" s="27">
        <v>2446</v>
      </c>
      <c r="C90" s="27"/>
      <c r="D90" s="48"/>
      <c r="E90" s="27">
        <v>3196</v>
      </c>
      <c r="F90" s="27"/>
      <c r="G90" s="48"/>
      <c r="H90" s="27">
        <v>1226</v>
      </c>
      <c r="I90" s="27"/>
      <c r="J90" s="48"/>
      <c r="K90" s="44">
        <v>228</v>
      </c>
      <c r="L90" s="27"/>
      <c r="M90" s="48"/>
      <c r="N90" s="44">
        <v>282</v>
      </c>
      <c r="O90" s="27"/>
      <c r="P90" s="48"/>
      <c r="Q90" s="20">
        <f t="shared" si="1"/>
        <v>7378</v>
      </c>
      <c r="R90" s="20"/>
      <c r="S90" s="30"/>
      <c r="U90" s="96"/>
    </row>
    <row r="91" spans="1:36">
      <c r="A91" s="42">
        <v>41944</v>
      </c>
      <c r="B91" s="27">
        <v>2424</v>
      </c>
      <c r="C91" s="27"/>
      <c r="D91" s="48"/>
      <c r="E91" s="27">
        <v>3178</v>
      </c>
      <c r="F91" s="27"/>
      <c r="G91" s="48"/>
      <c r="H91" s="27">
        <v>1216</v>
      </c>
      <c r="I91" s="27"/>
      <c r="J91" s="48"/>
      <c r="K91" s="44">
        <v>230</v>
      </c>
      <c r="L91" s="27"/>
      <c r="M91" s="48"/>
      <c r="N91" s="44">
        <v>278</v>
      </c>
      <c r="O91" s="27"/>
      <c r="P91" s="48"/>
      <c r="Q91" s="20">
        <f t="shared" si="1"/>
        <v>7326</v>
      </c>
      <c r="R91" s="20"/>
      <c r="S91" s="30"/>
      <c r="U91" s="96"/>
    </row>
    <row r="92" spans="1:36">
      <c r="A92" s="42">
        <v>41974</v>
      </c>
      <c r="B92" s="27">
        <v>2403</v>
      </c>
      <c r="C92" s="27"/>
      <c r="D92" s="48"/>
      <c r="E92" s="27">
        <v>3278</v>
      </c>
      <c r="F92" s="27"/>
      <c r="G92" s="48"/>
      <c r="H92" s="27">
        <v>1216</v>
      </c>
      <c r="I92" s="27"/>
      <c r="J92" s="48"/>
      <c r="K92" s="44">
        <v>231</v>
      </c>
      <c r="L92" s="27"/>
      <c r="M92" s="48"/>
      <c r="N92" s="44">
        <v>275</v>
      </c>
      <c r="O92" s="27"/>
      <c r="P92" s="48"/>
      <c r="Q92" s="20">
        <f t="shared" si="1"/>
        <v>7403</v>
      </c>
      <c r="R92" s="20"/>
      <c r="S92" s="30"/>
      <c r="U92" s="96"/>
    </row>
    <row r="93" spans="1:36">
      <c r="A93" s="42">
        <v>42005</v>
      </c>
      <c r="B93" s="27">
        <v>2363</v>
      </c>
      <c r="C93" s="27"/>
      <c r="D93" s="48"/>
      <c r="E93" s="27">
        <v>3254</v>
      </c>
      <c r="F93" s="27"/>
      <c r="G93" s="48"/>
      <c r="H93" s="27">
        <v>1242</v>
      </c>
      <c r="I93" s="27"/>
      <c r="J93" s="48"/>
      <c r="K93" s="44">
        <v>225</v>
      </c>
      <c r="L93" s="27"/>
      <c r="M93" s="48"/>
      <c r="N93" s="44">
        <v>278</v>
      </c>
      <c r="O93" s="27"/>
      <c r="P93" s="48"/>
      <c r="Q93" s="20">
        <f t="shared" si="1"/>
        <v>7362</v>
      </c>
      <c r="R93" s="20"/>
      <c r="S93" s="30"/>
      <c r="U93" s="96"/>
    </row>
    <row r="94" spans="1:36">
      <c r="A94" s="42">
        <v>42036</v>
      </c>
      <c r="B94" s="27">
        <v>2384</v>
      </c>
      <c r="C94" s="27"/>
      <c r="D94" s="48"/>
      <c r="E94" s="27">
        <v>3223</v>
      </c>
      <c r="F94" s="27"/>
      <c r="G94" s="48"/>
      <c r="H94" s="27">
        <v>1228</v>
      </c>
      <c r="I94" s="27"/>
      <c r="J94" s="48"/>
      <c r="K94" s="44">
        <v>225</v>
      </c>
      <c r="L94" s="27"/>
      <c r="M94" s="48"/>
      <c r="N94" s="44">
        <v>284</v>
      </c>
      <c r="O94" s="27"/>
      <c r="P94" s="48"/>
      <c r="Q94" s="20">
        <f t="shared" si="1"/>
        <v>7344</v>
      </c>
      <c r="R94" s="20"/>
      <c r="S94" s="30"/>
      <c r="U94" s="96"/>
      <c r="X94" s="97"/>
      <c r="AD94" s="97"/>
      <c r="AJ94" s="97"/>
    </row>
    <row r="95" spans="1:36">
      <c r="A95" s="42">
        <v>42064</v>
      </c>
      <c r="B95" s="27">
        <v>2408</v>
      </c>
      <c r="C95" s="27"/>
      <c r="D95" s="48"/>
      <c r="E95" s="27">
        <v>3234</v>
      </c>
      <c r="F95" s="27"/>
      <c r="G95" s="48"/>
      <c r="H95" s="27">
        <v>1326</v>
      </c>
      <c r="I95" s="27"/>
      <c r="J95" s="48"/>
      <c r="K95" s="44">
        <v>225</v>
      </c>
      <c r="L95" s="27"/>
      <c r="M95" s="48"/>
      <c r="N95" s="44">
        <v>285</v>
      </c>
      <c r="O95" s="27"/>
      <c r="P95" s="48"/>
      <c r="Q95" s="20">
        <f t="shared" si="1"/>
        <v>7478</v>
      </c>
      <c r="R95" s="20"/>
      <c r="S95" s="30"/>
      <c r="U95" s="96"/>
      <c r="Y95" s="97"/>
      <c r="Z95" s="97"/>
      <c r="AE95" s="97"/>
      <c r="AF95" s="97"/>
    </row>
    <row r="96" spans="1:36">
      <c r="A96" s="42">
        <v>42095</v>
      </c>
      <c r="B96" s="27">
        <v>2367</v>
      </c>
      <c r="C96" s="27"/>
      <c r="D96" s="48"/>
      <c r="E96" s="27">
        <v>3263</v>
      </c>
      <c r="F96" s="27"/>
      <c r="G96" s="48"/>
      <c r="H96" s="27">
        <v>1329</v>
      </c>
      <c r="I96" s="27"/>
      <c r="J96" s="48"/>
      <c r="K96" s="44">
        <v>221</v>
      </c>
      <c r="L96" s="27"/>
      <c r="M96" s="48"/>
      <c r="N96" s="44">
        <v>285</v>
      </c>
      <c r="O96" s="27"/>
      <c r="P96" s="48"/>
      <c r="Q96" s="20">
        <f t="shared" si="1"/>
        <v>7465</v>
      </c>
      <c r="R96" s="20"/>
      <c r="S96" s="30"/>
      <c r="U96" s="96"/>
    </row>
    <row r="97" spans="1:21">
      <c r="A97" s="42">
        <v>42125</v>
      </c>
      <c r="B97" s="27">
        <v>2284</v>
      </c>
      <c r="C97" s="27"/>
      <c r="D97" s="48"/>
      <c r="E97" s="27">
        <v>3266</v>
      </c>
      <c r="F97" s="27"/>
      <c r="G97" s="48"/>
      <c r="H97" s="27">
        <v>1271</v>
      </c>
      <c r="I97" s="27"/>
      <c r="J97" s="48"/>
      <c r="K97" s="44">
        <v>219</v>
      </c>
      <c r="L97" s="27"/>
      <c r="M97" s="48"/>
      <c r="N97" s="44">
        <v>287</v>
      </c>
      <c r="O97" s="27"/>
      <c r="P97" s="48"/>
      <c r="Q97" s="20">
        <f t="shared" si="1"/>
        <v>7327</v>
      </c>
      <c r="R97" s="20"/>
      <c r="S97" s="30"/>
      <c r="U97" s="96"/>
    </row>
    <row r="98" spans="1:21">
      <c r="A98" s="42">
        <v>42156</v>
      </c>
      <c r="B98" s="27">
        <v>2326</v>
      </c>
      <c r="C98" s="27"/>
      <c r="D98" s="48"/>
      <c r="E98" s="27">
        <v>3327</v>
      </c>
      <c r="F98" s="27"/>
      <c r="G98" s="48"/>
      <c r="H98" s="27">
        <v>1258</v>
      </c>
      <c r="I98" s="27"/>
      <c r="J98" s="48"/>
      <c r="K98" s="44">
        <v>210</v>
      </c>
      <c r="L98" s="27"/>
      <c r="M98" s="48"/>
      <c r="N98" s="44">
        <v>286</v>
      </c>
      <c r="O98" s="27"/>
      <c r="P98" s="48"/>
      <c r="Q98" s="20">
        <f t="shared" si="1"/>
        <v>7407</v>
      </c>
      <c r="R98" s="20"/>
      <c r="S98" s="30"/>
      <c r="U98" s="96"/>
    </row>
    <row r="99" spans="1:21">
      <c r="A99" s="42">
        <v>42186</v>
      </c>
      <c r="B99" s="27">
        <v>2323</v>
      </c>
      <c r="C99" s="61">
        <v>2323</v>
      </c>
      <c r="D99" s="48"/>
      <c r="E99" s="27">
        <v>3361</v>
      </c>
      <c r="F99" s="61">
        <v>3361</v>
      </c>
      <c r="G99" s="48"/>
      <c r="H99" s="27">
        <v>1242</v>
      </c>
      <c r="I99" s="61">
        <v>1242</v>
      </c>
      <c r="J99" s="48"/>
      <c r="K99" s="44">
        <v>211</v>
      </c>
      <c r="L99" s="136">
        <v>211</v>
      </c>
      <c r="M99" s="48"/>
      <c r="N99" s="44">
        <v>294</v>
      </c>
      <c r="O99" s="136">
        <v>294</v>
      </c>
      <c r="P99" s="48"/>
      <c r="Q99" s="20">
        <f t="shared" si="1"/>
        <v>7431</v>
      </c>
      <c r="R99" s="60">
        <f t="shared" ref="R99:R129" si="2">C99+F99+I99+L99+O99</f>
        <v>7431</v>
      </c>
      <c r="S99" s="30"/>
      <c r="U99" s="96"/>
    </row>
    <row r="100" spans="1:21">
      <c r="A100" s="42">
        <v>42217</v>
      </c>
      <c r="B100" s="27">
        <v>2305</v>
      </c>
      <c r="C100" s="61">
        <v>2305</v>
      </c>
      <c r="D100" s="48"/>
      <c r="E100" s="27">
        <v>3381</v>
      </c>
      <c r="F100" s="61">
        <v>3381</v>
      </c>
      <c r="G100" s="48"/>
      <c r="H100" s="27">
        <v>1221</v>
      </c>
      <c r="I100" s="61">
        <v>1221</v>
      </c>
      <c r="J100" s="48"/>
      <c r="K100" s="44">
        <v>216</v>
      </c>
      <c r="L100" s="136">
        <v>216</v>
      </c>
      <c r="M100" s="48"/>
      <c r="N100" s="44">
        <v>296</v>
      </c>
      <c r="O100" s="136">
        <v>296</v>
      </c>
      <c r="P100" s="48"/>
      <c r="Q100" s="20">
        <f t="shared" si="1"/>
        <v>7419</v>
      </c>
      <c r="R100" s="60">
        <f t="shared" si="2"/>
        <v>7419</v>
      </c>
      <c r="S100" s="30"/>
      <c r="U100" s="96"/>
    </row>
    <row r="101" spans="1:21">
      <c r="A101" s="42">
        <v>42248</v>
      </c>
      <c r="B101" s="27">
        <v>2306</v>
      </c>
      <c r="C101" s="61">
        <v>2306</v>
      </c>
      <c r="D101" s="48"/>
      <c r="E101" s="27">
        <v>3423</v>
      </c>
      <c r="F101" s="61">
        <v>3423</v>
      </c>
      <c r="G101" s="48"/>
      <c r="H101" s="27">
        <v>1182</v>
      </c>
      <c r="I101" s="61">
        <v>1182</v>
      </c>
      <c r="J101" s="48"/>
      <c r="K101" s="44">
        <v>215</v>
      </c>
      <c r="L101" s="136">
        <v>215</v>
      </c>
      <c r="M101" s="48"/>
      <c r="N101" s="44">
        <v>298</v>
      </c>
      <c r="O101" s="136">
        <v>298</v>
      </c>
      <c r="P101" s="48"/>
      <c r="Q101" s="20">
        <f t="shared" si="1"/>
        <v>7424</v>
      </c>
      <c r="R101" s="60">
        <f t="shared" si="2"/>
        <v>7424</v>
      </c>
      <c r="S101" s="30"/>
      <c r="U101" s="96"/>
    </row>
    <row r="102" spans="1:21">
      <c r="A102" s="42">
        <v>42278</v>
      </c>
      <c r="B102" s="27">
        <v>2239</v>
      </c>
      <c r="C102" s="61">
        <v>2239</v>
      </c>
      <c r="D102" s="48"/>
      <c r="E102" s="27">
        <v>3446</v>
      </c>
      <c r="F102" s="61">
        <v>3446</v>
      </c>
      <c r="G102" s="48"/>
      <c r="H102" s="27">
        <v>1187</v>
      </c>
      <c r="I102" s="61">
        <v>1187</v>
      </c>
      <c r="J102" s="48"/>
      <c r="K102" s="44">
        <v>215</v>
      </c>
      <c r="L102" s="136">
        <v>215</v>
      </c>
      <c r="M102" s="48"/>
      <c r="N102" s="44">
        <v>300</v>
      </c>
      <c r="O102" s="136">
        <v>300</v>
      </c>
      <c r="P102" s="48"/>
      <c r="Q102" s="20">
        <f t="shared" si="1"/>
        <v>7387</v>
      </c>
      <c r="R102" s="60">
        <f t="shared" si="2"/>
        <v>7387</v>
      </c>
      <c r="S102" s="30"/>
      <c r="U102" s="96"/>
    </row>
    <row r="103" spans="1:21">
      <c r="A103" s="42">
        <v>42309</v>
      </c>
      <c r="B103" s="27">
        <v>2254</v>
      </c>
      <c r="C103" s="26">
        <v>2323</v>
      </c>
      <c r="D103" s="48"/>
      <c r="E103" s="27">
        <v>3470</v>
      </c>
      <c r="F103" s="26">
        <v>3443</v>
      </c>
      <c r="G103" s="48"/>
      <c r="H103" s="27">
        <v>1210</v>
      </c>
      <c r="I103" s="26">
        <v>1201</v>
      </c>
      <c r="J103" s="48"/>
      <c r="K103" s="27">
        <v>214</v>
      </c>
      <c r="L103" s="27">
        <v>226.75</v>
      </c>
      <c r="M103" s="48"/>
      <c r="N103" s="27">
        <v>301</v>
      </c>
      <c r="O103" s="26">
        <v>295</v>
      </c>
      <c r="P103" s="48"/>
      <c r="Q103" s="20">
        <f t="shared" si="1"/>
        <v>7449</v>
      </c>
      <c r="R103" s="20">
        <f t="shared" si="2"/>
        <v>7488.75</v>
      </c>
      <c r="S103" s="30"/>
      <c r="U103" s="96"/>
    </row>
    <row r="104" spans="1:21">
      <c r="A104" s="42">
        <v>42339</v>
      </c>
      <c r="B104" s="27">
        <v>2259</v>
      </c>
      <c r="C104" s="26">
        <v>2282</v>
      </c>
      <c r="D104" s="48"/>
      <c r="E104" s="27">
        <v>3612</v>
      </c>
      <c r="F104" s="26">
        <v>3528</v>
      </c>
      <c r="G104" s="48"/>
      <c r="H104" s="27">
        <v>1221</v>
      </c>
      <c r="I104" s="26">
        <v>1227</v>
      </c>
      <c r="J104" s="48"/>
      <c r="K104" s="27">
        <v>219</v>
      </c>
      <c r="L104" s="27">
        <v>225.5</v>
      </c>
      <c r="M104" s="48"/>
      <c r="N104" s="27">
        <v>303</v>
      </c>
      <c r="O104" s="26">
        <v>296</v>
      </c>
      <c r="P104" s="48"/>
      <c r="Q104" s="20">
        <f t="shared" si="1"/>
        <v>7614</v>
      </c>
      <c r="R104" s="20">
        <f t="shared" si="2"/>
        <v>7558.5</v>
      </c>
      <c r="S104" s="30"/>
      <c r="U104" s="96"/>
    </row>
    <row r="105" spans="1:21">
      <c r="A105" s="42">
        <v>42370</v>
      </c>
      <c r="B105" s="27">
        <v>2273</v>
      </c>
      <c r="C105" s="26">
        <v>2250</v>
      </c>
      <c r="D105" s="48"/>
      <c r="E105" s="27">
        <v>3619</v>
      </c>
      <c r="F105" s="26">
        <v>3444</v>
      </c>
      <c r="G105" s="48"/>
      <c r="H105" s="27">
        <v>1293</v>
      </c>
      <c r="I105" s="26">
        <v>1189</v>
      </c>
      <c r="J105" s="48"/>
      <c r="K105" s="27">
        <v>210</v>
      </c>
      <c r="L105" s="27">
        <v>229.25</v>
      </c>
      <c r="M105" s="48"/>
      <c r="N105" s="27">
        <v>305</v>
      </c>
      <c r="O105" s="26">
        <v>299</v>
      </c>
      <c r="P105" s="48"/>
      <c r="Q105" s="20">
        <f t="shared" si="1"/>
        <v>7700</v>
      </c>
      <c r="R105" s="20">
        <f t="shared" si="2"/>
        <v>7411.25</v>
      </c>
      <c r="S105" s="30"/>
      <c r="U105" s="96"/>
    </row>
    <row r="106" spans="1:21">
      <c r="A106" s="42">
        <v>42401</v>
      </c>
      <c r="B106" s="27">
        <v>2264</v>
      </c>
      <c r="C106" s="26">
        <v>2274</v>
      </c>
      <c r="D106" s="48"/>
      <c r="E106" s="27">
        <v>3651</v>
      </c>
      <c r="F106" s="26">
        <v>3382</v>
      </c>
      <c r="G106" s="48"/>
      <c r="H106" s="27">
        <v>1326</v>
      </c>
      <c r="I106" s="26">
        <v>1208</v>
      </c>
      <c r="J106" s="48"/>
      <c r="K106" s="27">
        <v>212</v>
      </c>
      <c r="L106" s="27">
        <v>228</v>
      </c>
      <c r="M106" s="48"/>
      <c r="N106" s="27">
        <v>307</v>
      </c>
      <c r="O106" s="26">
        <v>298</v>
      </c>
      <c r="P106" s="48"/>
      <c r="Q106" s="20">
        <f t="shared" si="1"/>
        <v>7760</v>
      </c>
      <c r="R106" s="20">
        <f t="shared" si="2"/>
        <v>7390</v>
      </c>
      <c r="S106" s="30"/>
    </row>
    <row r="107" spans="1:21">
      <c r="A107" s="42">
        <v>42430</v>
      </c>
      <c r="B107" s="27">
        <v>2260</v>
      </c>
      <c r="C107" s="26">
        <v>2320</v>
      </c>
      <c r="D107" s="48"/>
      <c r="E107" s="27">
        <v>3695</v>
      </c>
      <c r="F107" s="26">
        <v>3424</v>
      </c>
      <c r="G107" s="48"/>
      <c r="H107" s="27">
        <v>1341</v>
      </c>
      <c r="I107" s="26">
        <v>1223</v>
      </c>
      <c r="J107" s="48"/>
      <c r="K107" s="27">
        <v>210</v>
      </c>
      <c r="L107" s="27">
        <v>230.75</v>
      </c>
      <c r="M107" s="48"/>
      <c r="N107" s="27">
        <v>300</v>
      </c>
      <c r="O107" s="26">
        <v>299</v>
      </c>
      <c r="P107" s="48"/>
      <c r="Q107" s="20">
        <f t="shared" si="1"/>
        <v>7806</v>
      </c>
      <c r="R107" s="20">
        <f t="shared" si="2"/>
        <v>7496.75</v>
      </c>
      <c r="S107" s="30"/>
    </row>
    <row r="108" spans="1:21">
      <c r="A108" s="42">
        <v>42461</v>
      </c>
      <c r="B108" s="27">
        <v>2245</v>
      </c>
      <c r="C108" s="26">
        <v>2310</v>
      </c>
      <c r="D108" s="48"/>
      <c r="E108" s="27">
        <v>3725</v>
      </c>
      <c r="F108" s="26">
        <v>3366</v>
      </c>
      <c r="G108" s="48"/>
      <c r="H108" s="27">
        <v>1350</v>
      </c>
      <c r="I108" s="26">
        <v>1230</v>
      </c>
      <c r="J108" s="48"/>
      <c r="K108" s="27">
        <v>213</v>
      </c>
      <c r="L108" s="27">
        <v>234.5</v>
      </c>
      <c r="M108" s="48"/>
      <c r="N108" s="27">
        <v>304</v>
      </c>
      <c r="O108" s="26">
        <v>300</v>
      </c>
      <c r="P108" s="48"/>
      <c r="Q108" s="20">
        <f t="shared" si="1"/>
        <v>7837</v>
      </c>
      <c r="R108" s="20">
        <f t="shared" si="2"/>
        <v>7440.5</v>
      </c>
      <c r="S108" s="30"/>
    </row>
    <row r="109" spans="1:21">
      <c r="A109" s="42">
        <v>42491</v>
      </c>
      <c r="B109" s="27">
        <v>2261</v>
      </c>
      <c r="C109" s="26">
        <v>2254</v>
      </c>
      <c r="D109" s="48"/>
      <c r="E109" s="27">
        <v>3747</v>
      </c>
      <c r="F109" s="26">
        <v>3289</v>
      </c>
      <c r="G109" s="48"/>
      <c r="H109" s="27">
        <v>1358</v>
      </c>
      <c r="I109" s="26">
        <v>1210</v>
      </c>
      <c r="J109" s="48"/>
      <c r="K109" s="27">
        <v>219</v>
      </c>
      <c r="L109" s="27">
        <v>231.25</v>
      </c>
      <c r="M109" s="48"/>
      <c r="N109" s="27">
        <v>307</v>
      </c>
      <c r="O109" s="26">
        <v>303</v>
      </c>
      <c r="P109" s="48"/>
      <c r="Q109" s="20">
        <f t="shared" si="1"/>
        <v>7892</v>
      </c>
      <c r="R109" s="20">
        <f t="shared" si="2"/>
        <v>7287.25</v>
      </c>
      <c r="S109" s="30"/>
    </row>
    <row r="110" spans="1:21">
      <c r="A110" s="42">
        <v>42522</v>
      </c>
      <c r="B110" s="27">
        <v>2249</v>
      </c>
      <c r="C110" s="26">
        <v>2310</v>
      </c>
      <c r="D110" s="48"/>
      <c r="E110" s="27">
        <v>3841</v>
      </c>
      <c r="F110" s="26">
        <v>3372</v>
      </c>
      <c r="G110" s="48"/>
      <c r="H110" s="27">
        <v>1343</v>
      </c>
      <c r="I110" s="26">
        <v>1208</v>
      </c>
      <c r="J110" s="48"/>
      <c r="K110" s="27">
        <v>226</v>
      </c>
      <c r="L110" s="27">
        <v>229</v>
      </c>
      <c r="M110" s="48"/>
      <c r="N110" s="27">
        <v>306</v>
      </c>
      <c r="O110" s="26">
        <v>304</v>
      </c>
      <c r="P110" s="48"/>
      <c r="Q110" s="20">
        <f t="shared" si="1"/>
        <v>7965</v>
      </c>
      <c r="R110" s="20">
        <f t="shared" si="2"/>
        <v>7423</v>
      </c>
      <c r="S110" s="30"/>
    </row>
    <row r="111" spans="1:21">
      <c r="A111" s="42">
        <v>42552</v>
      </c>
      <c r="B111" s="27">
        <v>2253</v>
      </c>
      <c r="C111" s="26">
        <v>2332</v>
      </c>
      <c r="D111" s="62">
        <v>2253</v>
      </c>
      <c r="E111" s="27">
        <v>3857</v>
      </c>
      <c r="F111" s="26">
        <v>3336</v>
      </c>
      <c r="G111" s="62">
        <v>3857</v>
      </c>
      <c r="H111" s="27">
        <v>1339</v>
      </c>
      <c r="I111" s="26">
        <v>1227</v>
      </c>
      <c r="J111" s="62">
        <v>1339</v>
      </c>
      <c r="K111" s="27">
        <v>219</v>
      </c>
      <c r="L111" s="27">
        <v>231.75</v>
      </c>
      <c r="M111" s="62">
        <v>219</v>
      </c>
      <c r="N111" s="27">
        <v>309</v>
      </c>
      <c r="O111" s="26">
        <v>307</v>
      </c>
      <c r="P111" s="62">
        <v>309</v>
      </c>
      <c r="Q111" s="20">
        <f t="shared" si="1"/>
        <v>7977</v>
      </c>
      <c r="R111" s="20">
        <f t="shared" si="2"/>
        <v>7433.75</v>
      </c>
      <c r="S111" s="127">
        <f t="shared" ref="S111:S129" si="3">D111+G111+J111+M111+P111</f>
        <v>7977</v>
      </c>
    </row>
    <row r="112" spans="1:21">
      <c r="A112" s="42">
        <v>42583</v>
      </c>
      <c r="B112" s="27">
        <v>2310</v>
      </c>
      <c r="C112" s="26">
        <v>2292</v>
      </c>
      <c r="D112" s="62">
        <v>2310</v>
      </c>
      <c r="E112" s="27">
        <v>3961</v>
      </c>
      <c r="F112" s="26">
        <v>3270</v>
      </c>
      <c r="G112" s="62">
        <v>3961</v>
      </c>
      <c r="H112" s="27">
        <v>1296</v>
      </c>
      <c r="I112" s="26">
        <v>1214</v>
      </c>
      <c r="J112" s="62">
        <v>1296</v>
      </c>
      <c r="K112" s="27">
        <v>215</v>
      </c>
      <c r="L112" s="27">
        <v>234.5</v>
      </c>
      <c r="M112" s="62">
        <v>215</v>
      </c>
      <c r="N112" s="27">
        <v>309</v>
      </c>
      <c r="O112" s="26">
        <v>303</v>
      </c>
      <c r="P112" s="62">
        <v>309</v>
      </c>
      <c r="Q112" s="20">
        <f t="shared" si="1"/>
        <v>8091</v>
      </c>
      <c r="R112" s="20">
        <f t="shared" si="2"/>
        <v>7313.5</v>
      </c>
      <c r="S112" s="127">
        <f t="shared" si="3"/>
        <v>8091</v>
      </c>
    </row>
    <row r="113" spans="1:19">
      <c r="A113" s="42">
        <v>42614</v>
      </c>
      <c r="B113" s="27">
        <v>2236</v>
      </c>
      <c r="C113" s="26">
        <v>2332</v>
      </c>
      <c r="D113" s="62">
        <v>2236</v>
      </c>
      <c r="E113" s="27">
        <v>4029</v>
      </c>
      <c r="F113" s="26">
        <v>3373</v>
      </c>
      <c r="G113" s="62">
        <v>4029</v>
      </c>
      <c r="H113" s="27">
        <v>1283</v>
      </c>
      <c r="I113" s="26">
        <v>1220</v>
      </c>
      <c r="J113" s="62">
        <v>1283</v>
      </c>
      <c r="K113" s="27">
        <v>213</v>
      </c>
      <c r="L113" s="27">
        <v>236.25</v>
      </c>
      <c r="M113" s="62">
        <v>213</v>
      </c>
      <c r="N113" s="27">
        <v>313</v>
      </c>
      <c r="O113" s="26">
        <v>303</v>
      </c>
      <c r="P113" s="62">
        <v>313</v>
      </c>
      <c r="Q113" s="20">
        <f t="shared" si="1"/>
        <v>8074</v>
      </c>
      <c r="R113" s="20">
        <f t="shared" si="2"/>
        <v>7464.25</v>
      </c>
      <c r="S113" s="127">
        <f t="shared" si="3"/>
        <v>8074</v>
      </c>
    </row>
    <row r="114" spans="1:19">
      <c r="A114" s="42">
        <v>42644</v>
      </c>
      <c r="B114" s="44"/>
      <c r="C114" s="26">
        <v>2372</v>
      </c>
      <c r="D114" s="48">
        <v>2260</v>
      </c>
      <c r="E114" s="44"/>
      <c r="F114" s="26">
        <v>3280</v>
      </c>
      <c r="G114" s="48">
        <v>4006</v>
      </c>
      <c r="H114" s="44"/>
      <c r="I114" s="26">
        <v>1210</v>
      </c>
      <c r="J114" s="48">
        <v>1261</v>
      </c>
      <c r="K114" s="44"/>
      <c r="L114" s="27">
        <v>240</v>
      </c>
      <c r="M114" s="48">
        <v>225</v>
      </c>
      <c r="N114" s="44"/>
      <c r="O114" s="26">
        <v>305</v>
      </c>
      <c r="P114" s="48">
        <v>314</v>
      </c>
      <c r="Q114" s="20"/>
      <c r="R114" s="20">
        <f t="shared" si="2"/>
        <v>7407</v>
      </c>
      <c r="S114" s="30">
        <f t="shared" si="3"/>
        <v>8066</v>
      </c>
    </row>
    <row r="115" spans="1:19">
      <c r="A115" s="42">
        <v>42675</v>
      </c>
      <c r="B115" s="44"/>
      <c r="C115" s="26">
        <v>2328</v>
      </c>
      <c r="D115" s="48">
        <v>2334</v>
      </c>
      <c r="E115" s="44"/>
      <c r="F115" s="26">
        <v>3307</v>
      </c>
      <c r="G115" s="48">
        <v>4139</v>
      </c>
      <c r="H115" s="44"/>
      <c r="I115" s="26">
        <v>1230</v>
      </c>
      <c r="J115" s="48">
        <v>1276</v>
      </c>
      <c r="K115" s="44"/>
      <c r="L115" s="27">
        <v>243.75</v>
      </c>
      <c r="M115" s="48">
        <v>226.75</v>
      </c>
      <c r="N115" s="44"/>
      <c r="O115" s="26">
        <v>307</v>
      </c>
      <c r="P115" s="48">
        <v>317</v>
      </c>
      <c r="Q115" s="20"/>
      <c r="R115" s="20">
        <f t="shared" si="2"/>
        <v>7415.75</v>
      </c>
      <c r="S115" s="30">
        <f t="shared" si="3"/>
        <v>8292.75</v>
      </c>
    </row>
    <row r="116" spans="1:19">
      <c r="A116" s="42">
        <v>42705</v>
      </c>
      <c r="B116" s="44"/>
      <c r="C116" s="26">
        <v>2321</v>
      </c>
      <c r="D116" s="48">
        <v>2255</v>
      </c>
      <c r="E116" s="44"/>
      <c r="F116" s="26">
        <v>3424</v>
      </c>
      <c r="G116" s="48">
        <v>4270</v>
      </c>
      <c r="H116" s="44"/>
      <c r="I116" s="26">
        <v>1258</v>
      </c>
      <c r="J116" s="48">
        <v>1296</v>
      </c>
      <c r="K116" s="44"/>
      <c r="L116" s="27">
        <v>245.5</v>
      </c>
      <c r="M116" s="48">
        <v>228.5</v>
      </c>
      <c r="N116" s="44"/>
      <c r="O116" s="26">
        <v>306</v>
      </c>
      <c r="P116" s="48">
        <v>316</v>
      </c>
      <c r="Q116" s="20"/>
      <c r="R116" s="20">
        <f t="shared" si="2"/>
        <v>7554.5</v>
      </c>
      <c r="S116" s="30">
        <f t="shared" si="3"/>
        <v>8365.5</v>
      </c>
    </row>
    <row r="117" spans="1:19">
      <c r="A117" s="42">
        <v>42736</v>
      </c>
      <c r="B117" s="44"/>
      <c r="C117" s="26">
        <v>2289</v>
      </c>
      <c r="D117" s="48">
        <v>2298</v>
      </c>
      <c r="E117" s="44"/>
      <c r="F117" s="26">
        <v>3337</v>
      </c>
      <c r="G117" s="48">
        <v>4211</v>
      </c>
      <c r="H117" s="44"/>
      <c r="I117" s="26">
        <v>1229</v>
      </c>
      <c r="J117" s="48">
        <v>1272</v>
      </c>
      <c r="K117" s="44"/>
      <c r="L117" s="27">
        <v>247.25</v>
      </c>
      <c r="M117" s="48">
        <v>230.25</v>
      </c>
      <c r="N117" s="44"/>
      <c r="O117" s="26">
        <v>305</v>
      </c>
      <c r="P117" s="48">
        <v>317</v>
      </c>
      <c r="Q117" s="20"/>
      <c r="R117" s="20">
        <f t="shared" si="2"/>
        <v>7407.25</v>
      </c>
      <c r="S117" s="30">
        <f t="shared" si="3"/>
        <v>8328.25</v>
      </c>
    </row>
    <row r="118" spans="1:19">
      <c r="A118" s="42">
        <v>42767</v>
      </c>
      <c r="B118" s="44"/>
      <c r="C118" s="26">
        <v>2327</v>
      </c>
      <c r="D118" s="48">
        <v>2337</v>
      </c>
      <c r="E118" s="44"/>
      <c r="F118" s="26">
        <v>3292</v>
      </c>
      <c r="G118" s="48">
        <v>4305</v>
      </c>
      <c r="H118" s="44"/>
      <c r="I118" s="26">
        <v>1264</v>
      </c>
      <c r="J118" s="48">
        <v>1317</v>
      </c>
      <c r="K118" s="44"/>
      <c r="L118" s="27">
        <v>249</v>
      </c>
      <c r="M118" s="48">
        <v>230</v>
      </c>
      <c r="N118" s="44"/>
      <c r="O118" s="26">
        <v>306</v>
      </c>
      <c r="P118" s="48">
        <v>319</v>
      </c>
      <c r="Q118" s="20"/>
      <c r="R118" s="20">
        <f t="shared" si="2"/>
        <v>7438</v>
      </c>
      <c r="S118" s="30">
        <f t="shared" si="3"/>
        <v>8508</v>
      </c>
    </row>
    <row r="119" spans="1:19">
      <c r="A119" s="42">
        <v>42795</v>
      </c>
      <c r="B119" s="44"/>
      <c r="C119" s="26">
        <v>2354</v>
      </c>
      <c r="D119" s="48">
        <v>2327</v>
      </c>
      <c r="E119" s="44"/>
      <c r="F119" s="26">
        <v>3356</v>
      </c>
      <c r="G119" s="48">
        <v>4384</v>
      </c>
      <c r="H119" s="44"/>
      <c r="I119" s="26">
        <v>1281</v>
      </c>
      <c r="J119" s="48">
        <v>1354</v>
      </c>
      <c r="K119" s="44"/>
      <c r="L119" s="27">
        <v>251.75</v>
      </c>
      <c r="M119" s="48">
        <v>230.75</v>
      </c>
      <c r="N119" s="44"/>
      <c r="O119" s="26">
        <v>307</v>
      </c>
      <c r="P119" s="48">
        <v>321</v>
      </c>
      <c r="Q119" s="20"/>
      <c r="R119" s="20">
        <f t="shared" si="2"/>
        <v>7549.75</v>
      </c>
      <c r="S119" s="30">
        <f t="shared" si="3"/>
        <v>8616.75</v>
      </c>
    </row>
    <row r="120" spans="1:19">
      <c r="A120" s="42">
        <v>42826</v>
      </c>
      <c r="B120" s="44"/>
      <c r="C120" s="26">
        <v>2332</v>
      </c>
      <c r="D120" s="48">
        <v>2336</v>
      </c>
      <c r="E120" s="44"/>
      <c r="F120" s="26">
        <v>3304</v>
      </c>
      <c r="G120" s="48">
        <v>4397</v>
      </c>
      <c r="H120" s="44"/>
      <c r="I120" s="26">
        <v>1281</v>
      </c>
      <c r="J120" s="48">
        <v>1357</v>
      </c>
      <c r="K120" s="44"/>
      <c r="L120" s="27">
        <v>252.5</v>
      </c>
      <c r="M120" s="48">
        <v>229.5</v>
      </c>
      <c r="N120" s="44"/>
      <c r="O120" s="26">
        <v>308</v>
      </c>
      <c r="P120" s="48">
        <v>321</v>
      </c>
      <c r="Q120" s="20"/>
      <c r="R120" s="20">
        <f t="shared" si="2"/>
        <v>7477.5</v>
      </c>
      <c r="S120" s="30">
        <f t="shared" si="3"/>
        <v>8640.5</v>
      </c>
    </row>
    <row r="121" spans="1:19">
      <c r="A121" s="42">
        <v>42856</v>
      </c>
      <c r="B121" s="44"/>
      <c r="C121" s="26">
        <v>2279</v>
      </c>
      <c r="D121" s="48">
        <v>2340</v>
      </c>
      <c r="E121" s="44"/>
      <c r="F121" s="26">
        <v>3262</v>
      </c>
      <c r="G121" s="48">
        <v>4473</v>
      </c>
      <c r="H121" s="44"/>
      <c r="I121" s="26">
        <v>1254</v>
      </c>
      <c r="J121" s="48">
        <v>1348</v>
      </c>
      <c r="K121" s="44"/>
      <c r="L121" s="27">
        <v>253.25</v>
      </c>
      <c r="M121" s="48">
        <v>233.25</v>
      </c>
      <c r="N121" s="44"/>
      <c r="O121" s="26">
        <v>310</v>
      </c>
      <c r="P121" s="48">
        <v>320</v>
      </c>
      <c r="Q121" s="20"/>
      <c r="R121" s="20">
        <f t="shared" si="2"/>
        <v>7358.25</v>
      </c>
      <c r="S121" s="30">
        <f t="shared" si="3"/>
        <v>8714.25</v>
      </c>
    </row>
    <row r="122" spans="1:19">
      <c r="A122" s="42">
        <v>42887</v>
      </c>
      <c r="B122" s="44"/>
      <c r="C122" s="26">
        <v>2323</v>
      </c>
      <c r="D122" s="48">
        <v>2324</v>
      </c>
      <c r="E122" s="44"/>
      <c r="F122" s="26">
        <v>3360</v>
      </c>
      <c r="G122" s="48">
        <v>4471</v>
      </c>
      <c r="H122" s="44"/>
      <c r="I122" s="26">
        <v>1240</v>
      </c>
      <c r="J122" s="48">
        <v>1343</v>
      </c>
      <c r="K122" s="44"/>
      <c r="L122" s="27">
        <v>255</v>
      </c>
      <c r="M122" s="48">
        <v>233</v>
      </c>
      <c r="N122" s="44"/>
      <c r="O122" s="26">
        <v>309</v>
      </c>
      <c r="P122" s="48">
        <v>322</v>
      </c>
      <c r="Q122" s="20"/>
      <c r="R122" s="20">
        <f t="shared" si="2"/>
        <v>7487</v>
      </c>
      <c r="S122" s="30">
        <f t="shared" si="3"/>
        <v>8693</v>
      </c>
    </row>
    <row r="123" spans="1:19">
      <c r="A123" s="42">
        <v>42917</v>
      </c>
      <c r="B123" s="44"/>
      <c r="C123" s="26">
        <v>2310</v>
      </c>
      <c r="D123" s="48">
        <v>2356</v>
      </c>
      <c r="E123" s="44"/>
      <c r="F123" s="26">
        <v>3338</v>
      </c>
      <c r="G123" s="48">
        <v>4502</v>
      </c>
      <c r="H123" s="44"/>
      <c r="I123" s="26">
        <v>1251</v>
      </c>
      <c r="J123" s="48">
        <v>1337</v>
      </c>
      <c r="K123" s="44"/>
      <c r="L123" s="27">
        <v>256.75</v>
      </c>
      <c r="M123" s="48">
        <v>231.75</v>
      </c>
      <c r="N123" s="44"/>
      <c r="O123" s="26">
        <v>307</v>
      </c>
      <c r="P123" s="48">
        <v>324</v>
      </c>
      <c r="Q123" s="20"/>
      <c r="R123" s="20">
        <f t="shared" si="2"/>
        <v>7462.75</v>
      </c>
      <c r="S123" s="30">
        <f t="shared" si="3"/>
        <v>8750.75</v>
      </c>
    </row>
    <row r="124" spans="1:19">
      <c r="A124" s="42">
        <v>42948</v>
      </c>
      <c r="B124" s="44"/>
      <c r="C124" s="26">
        <v>2280</v>
      </c>
      <c r="D124" s="48">
        <v>2358</v>
      </c>
      <c r="E124" s="44"/>
      <c r="F124" s="26">
        <v>3308</v>
      </c>
      <c r="G124" s="48">
        <v>4541</v>
      </c>
      <c r="H124" s="44"/>
      <c r="I124" s="26">
        <v>1224</v>
      </c>
      <c r="J124" s="48">
        <v>1316</v>
      </c>
      <c r="K124" s="44"/>
      <c r="L124" s="27">
        <v>257.5</v>
      </c>
      <c r="M124" s="48">
        <v>232.5</v>
      </c>
      <c r="N124" s="44"/>
      <c r="O124" s="26">
        <v>309</v>
      </c>
      <c r="P124" s="48">
        <v>324</v>
      </c>
      <c r="Q124" s="20"/>
      <c r="R124" s="20">
        <f t="shared" si="2"/>
        <v>7378.5</v>
      </c>
      <c r="S124" s="30">
        <f t="shared" si="3"/>
        <v>8771.5</v>
      </c>
    </row>
    <row r="125" spans="1:19">
      <c r="A125" s="42">
        <v>42979</v>
      </c>
      <c r="B125" s="44"/>
      <c r="C125" s="26">
        <v>2316</v>
      </c>
      <c r="D125" s="48">
        <v>2343</v>
      </c>
      <c r="E125" s="44"/>
      <c r="F125" s="26">
        <v>3411</v>
      </c>
      <c r="G125" s="48">
        <v>4591</v>
      </c>
      <c r="H125" s="44"/>
      <c r="I125" s="26">
        <v>1222</v>
      </c>
      <c r="J125" s="48">
        <v>1312</v>
      </c>
      <c r="K125" s="44"/>
      <c r="L125" s="27">
        <v>258.25</v>
      </c>
      <c r="M125" s="48">
        <v>234.25</v>
      </c>
      <c r="N125" s="44"/>
      <c r="O125" s="26">
        <v>306</v>
      </c>
      <c r="P125" s="48">
        <v>328</v>
      </c>
      <c r="Q125" s="20"/>
      <c r="R125" s="20">
        <f t="shared" si="2"/>
        <v>7513.25</v>
      </c>
      <c r="S125" s="30">
        <f t="shared" si="3"/>
        <v>8808.25</v>
      </c>
    </row>
    <row r="126" spans="1:19">
      <c r="A126" s="42">
        <v>43009</v>
      </c>
      <c r="B126" s="44"/>
      <c r="C126" s="26">
        <v>2336</v>
      </c>
      <c r="D126" s="48">
        <v>2380</v>
      </c>
      <c r="E126" s="44"/>
      <c r="F126" s="26">
        <v>3344</v>
      </c>
      <c r="G126" s="48">
        <v>4459</v>
      </c>
      <c r="H126" s="44"/>
      <c r="I126" s="26">
        <v>1205</v>
      </c>
      <c r="J126" s="48">
        <v>1291</v>
      </c>
      <c r="K126" s="44"/>
      <c r="L126" s="27">
        <v>258</v>
      </c>
      <c r="M126" s="48">
        <v>234</v>
      </c>
      <c r="N126" s="44"/>
      <c r="O126" s="26">
        <v>303</v>
      </c>
      <c r="P126" s="48">
        <v>327</v>
      </c>
      <c r="Q126" s="20"/>
      <c r="R126" s="20">
        <f t="shared" si="2"/>
        <v>7446</v>
      </c>
      <c r="S126" s="30">
        <f t="shared" si="3"/>
        <v>8691</v>
      </c>
    </row>
    <row r="127" spans="1:19">
      <c r="A127" s="42">
        <v>43040</v>
      </c>
      <c r="B127" s="44"/>
      <c r="C127" s="26">
        <v>2298</v>
      </c>
      <c r="D127" s="48">
        <v>2370</v>
      </c>
      <c r="E127" s="44"/>
      <c r="F127" s="26">
        <v>3392</v>
      </c>
      <c r="G127" s="48">
        <v>4532</v>
      </c>
      <c r="H127" s="44"/>
      <c r="I127" s="26">
        <v>1218</v>
      </c>
      <c r="J127" s="48">
        <v>1301</v>
      </c>
      <c r="K127" s="44"/>
      <c r="L127" s="27">
        <v>258.75</v>
      </c>
      <c r="M127" s="48">
        <v>235.75</v>
      </c>
      <c r="N127" s="44"/>
      <c r="O127" s="26">
        <v>305</v>
      </c>
      <c r="P127" s="48">
        <v>327</v>
      </c>
      <c r="Q127" s="20"/>
      <c r="R127" s="20">
        <f t="shared" si="2"/>
        <v>7471.75</v>
      </c>
      <c r="S127" s="30">
        <f t="shared" si="3"/>
        <v>8765.75</v>
      </c>
    </row>
    <row r="128" spans="1:19">
      <c r="A128" s="42">
        <v>43070</v>
      </c>
      <c r="B128" s="44"/>
      <c r="C128" s="26">
        <v>2288</v>
      </c>
      <c r="D128" s="48">
        <v>2389</v>
      </c>
      <c r="E128" s="44"/>
      <c r="F128" s="26">
        <v>3497</v>
      </c>
      <c r="G128" s="48">
        <v>4595</v>
      </c>
      <c r="H128" s="44"/>
      <c r="I128" s="26">
        <v>1242</v>
      </c>
      <c r="J128" s="48">
        <v>1335</v>
      </c>
      <c r="K128" s="44"/>
      <c r="L128" s="27">
        <v>260.5</v>
      </c>
      <c r="M128" s="48">
        <v>236.5</v>
      </c>
      <c r="N128" s="44"/>
      <c r="O128" s="26">
        <v>305</v>
      </c>
      <c r="P128" s="48">
        <v>327</v>
      </c>
      <c r="Q128" s="20"/>
      <c r="R128" s="20">
        <f t="shared" si="2"/>
        <v>7592.5</v>
      </c>
      <c r="S128" s="30">
        <f t="shared" si="3"/>
        <v>8882.5</v>
      </c>
    </row>
    <row r="129" spans="1:19">
      <c r="A129" s="42">
        <v>43101</v>
      </c>
      <c r="B129" s="44"/>
      <c r="C129" s="26">
        <v>2262</v>
      </c>
      <c r="D129" s="48">
        <v>2385</v>
      </c>
      <c r="E129" s="44"/>
      <c r="F129" s="26">
        <v>3419</v>
      </c>
      <c r="G129" s="48">
        <v>4517</v>
      </c>
      <c r="H129" s="44"/>
      <c r="I129" s="26">
        <v>1211</v>
      </c>
      <c r="J129" s="48">
        <v>1320</v>
      </c>
      <c r="K129" s="44"/>
      <c r="L129" s="27">
        <v>260.25</v>
      </c>
      <c r="M129" s="48">
        <v>235.25</v>
      </c>
      <c r="N129" s="44"/>
      <c r="O129" s="26">
        <v>305</v>
      </c>
      <c r="P129" s="48">
        <v>324</v>
      </c>
      <c r="Q129" s="20"/>
      <c r="R129" s="20">
        <f t="shared" si="2"/>
        <v>7457.25</v>
      </c>
      <c r="S129" s="30">
        <f t="shared" si="3"/>
        <v>8781.25</v>
      </c>
    </row>
    <row r="130" spans="1:19">
      <c r="A130" s="42">
        <v>43132</v>
      </c>
      <c r="B130" s="44"/>
      <c r="C130" s="26">
        <v>2304</v>
      </c>
      <c r="D130" s="48">
        <v>2379</v>
      </c>
      <c r="E130" s="44"/>
      <c r="F130" s="26">
        <v>3381</v>
      </c>
      <c r="G130" s="48">
        <v>4551</v>
      </c>
      <c r="H130" s="44"/>
      <c r="I130" s="26">
        <v>1246</v>
      </c>
      <c r="J130" s="48">
        <v>1361</v>
      </c>
      <c r="K130" s="44"/>
      <c r="L130" s="27">
        <v>260</v>
      </c>
      <c r="M130" s="48">
        <v>236</v>
      </c>
      <c r="N130" s="44"/>
      <c r="O130" s="26">
        <v>305</v>
      </c>
      <c r="P130" s="48">
        <v>324</v>
      </c>
      <c r="Q130" s="20"/>
      <c r="R130" s="20">
        <f t="shared" ref="R130:R193" si="4">C130+F130+I130+L130+O130</f>
        <v>7496</v>
      </c>
      <c r="S130" s="30">
        <f t="shared" ref="S130:S193" si="5">D130+G130+J130+M130+P130</f>
        <v>8851</v>
      </c>
    </row>
    <row r="131" spans="1:19">
      <c r="A131" s="42">
        <v>43160</v>
      </c>
      <c r="B131" s="44"/>
      <c r="C131" s="26">
        <v>2320</v>
      </c>
      <c r="D131" s="48">
        <v>2414</v>
      </c>
      <c r="E131" s="44"/>
      <c r="F131" s="26">
        <v>3432</v>
      </c>
      <c r="G131" s="48">
        <v>4572</v>
      </c>
      <c r="H131" s="44"/>
      <c r="I131" s="26">
        <v>1264</v>
      </c>
      <c r="J131" s="48">
        <v>1390</v>
      </c>
      <c r="K131" s="44"/>
      <c r="L131" s="27">
        <v>260.75</v>
      </c>
      <c r="M131" s="48">
        <v>236.75</v>
      </c>
      <c r="N131" s="44"/>
      <c r="O131" s="26">
        <v>306</v>
      </c>
      <c r="P131" s="48">
        <v>325</v>
      </c>
      <c r="Q131" s="20"/>
      <c r="R131" s="20">
        <f t="shared" si="4"/>
        <v>7582.75</v>
      </c>
      <c r="S131" s="30">
        <f t="shared" si="5"/>
        <v>8937.75</v>
      </c>
    </row>
    <row r="132" spans="1:19">
      <c r="A132" s="42">
        <v>43191</v>
      </c>
      <c r="B132" s="44"/>
      <c r="C132" s="26">
        <v>2304</v>
      </c>
      <c r="D132" s="48">
        <v>2429</v>
      </c>
      <c r="E132" s="44"/>
      <c r="F132" s="26">
        <v>3364</v>
      </c>
      <c r="G132" s="48">
        <v>4581</v>
      </c>
      <c r="H132" s="44"/>
      <c r="I132" s="26">
        <v>1268</v>
      </c>
      <c r="J132" s="48">
        <v>1389</v>
      </c>
      <c r="K132" s="44"/>
      <c r="L132" s="27">
        <v>261.5</v>
      </c>
      <c r="M132" s="48">
        <v>237.5</v>
      </c>
      <c r="N132" s="44"/>
      <c r="O132" s="26">
        <v>306</v>
      </c>
      <c r="P132" s="48">
        <v>326</v>
      </c>
      <c r="Q132" s="20"/>
      <c r="R132" s="20">
        <f t="shared" si="4"/>
        <v>7503.5</v>
      </c>
      <c r="S132" s="30">
        <f t="shared" si="5"/>
        <v>8962.5</v>
      </c>
    </row>
    <row r="133" spans="1:19">
      <c r="A133" s="42">
        <v>43221</v>
      </c>
      <c r="B133" s="44"/>
      <c r="C133" s="26">
        <v>2257</v>
      </c>
      <c r="D133" s="48">
        <v>2418</v>
      </c>
      <c r="E133" s="44"/>
      <c r="F133" s="26">
        <v>3311</v>
      </c>
      <c r="G133" s="48">
        <v>4599</v>
      </c>
      <c r="H133" s="44"/>
      <c r="I133" s="26">
        <v>1245</v>
      </c>
      <c r="J133" s="48">
        <v>1379</v>
      </c>
      <c r="K133" s="44"/>
      <c r="L133" s="27">
        <v>262.25</v>
      </c>
      <c r="M133" s="48">
        <v>236.25</v>
      </c>
      <c r="N133" s="44"/>
      <c r="O133" s="26">
        <v>305</v>
      </c>
      <c r="P133" s="48">
        <v>326</v>
      </c>
      <c r="Q133" s="20"/>
      <c r="R133" s="20">
        <f t="shared" si="4"/>
        <v>7380.25</v>
      </c>
      <c r="S133" s="30">
        <f t="shared" si="5"/>
        <v>8958.25</v>
      </c>
    </row>
    <row r="134" spans="1:19">
      <c r="A134" s="42">
        <v>43252</v>
      </c>
      <c r="B134" s="44"/>
      <c r="C134" s="26">
        <v>2307</v>
      </c>
      <c r="D134" s="48">
        <v>2441</v>
      </c>
      <c r="E134" s="44"/>
      <c r="F134" s="26">
        <v>3393</v>
      </c>
      <c r="G134" s="48">
        <v>4621</v>
      </c>
      <c r="H134" s="44"/>
      <c r="I134" s="26">
        <v>1234</v>
      </c>
      <c r="J134" s="48">
        <v>1366</v>
      </c>
      <c r="K134" s="44"/>
      <c r="L134" s="27">
        <v>264</v>
      </c>
      <c r="M134" s="48">
        <v>239</v>
      </c>
      <c r="N134" s="44"/>
      <c r="O134" s="26">
        <v>306</v>
      </c>
      <c r="P134" s="48">
        <v>326</v>
      </c>
      <c r="Q134" s="20"/>
      <c r="R134" s="20">
        <f t="shared" si="4"/>
        <v>7504</v>
      </c>
      <c r="S134" s="30">
        <f t="shared" si="5"/>
        <v>8993</v>
      </c>
    </row>
    <row r="135" spans="1:19">
      <c r="A135" s="43">
        <v>43282</v>
      </c>
      <c r="B135" s="44"/>
      <c r="C135" s="26">
        <v>2301</v>
      </c>
      <c r="D135" s="48">
        <v>2453</v>
      </c>
      <c r="E135" s="44"/>
      <c r="F135" s="26">
        <v>3357</v>
      </c>
      <c r="G135" s="48">
        <v>4644</v>
      </c>
      <c r="H135" s="44"/>
      <c r="I135" s="26">
        <v>1246</v>
      </c>
      <c r="J135" s="48">
        <v>1348</v>
      </c>
      <c r="K135" s="44"/>
      <c r="L135" s="27">
        <v>263.75</v>
      </c>
      <c r="M135" s="48">
        <v>239.75</v>
      </c>
      <c r="N135" s="44"/>
      <c r="O135" s="26">
        <v>308</v>
      </c>
      <c r="P135" s="48">
        <v>328</v>
      </c>
      <c r="Q135" s="20"/>
      <c r="R135" s="20">
        <f t="shared" si="4"/>
        <v>7475.75</v>
      </c>
      <c r="S135" s="30">
        <f t="shared" si="5"/>
        <v>9012.75</v>
      </c>
    </row>
    <row r="136" spans="1:19">
      <c r="A136" s="43">
        <v>43313</v>
      </c>
      <c r="B136" s="44"/>
      <c r="C136" s="26">
        <v>2269</v>
      </c>
      <c r="D136" s="48">
        <v>2454</v>
      </c>
      <c r="E136" s="44"/>
      <c r="F136" s="26">
        <v>3313</v>
      </c>
      <c r="G136" s="48">
        <v>4667</v>
      </c>
      <c r="H136" s="44"/>
      <c r="I136" s="26">
        <v>1220</v>
      </c>
      <c r="J136" s="48">
        <v>1313</v>
      </c>
      <c r="K136" s="44"/>
      <c r="L136" s="27">
        <v>263.5</v>
      </c>
      <c r="M136" s="48">
        <v>241.5</v>
      </c>
      <c r="N136" s="44"/>
      <c r="O136" s="26">
        <v>306</v>
      </c>
      <c r="P136" s="48">
        <v>328</v>
      </c>
      <c r="Q136" s="20"/>
      <c r="R136" s="20">
        <f t="shared" si="4"/>
        <v>7371.5</v>
      </c>
      <c r="S136" s="30">
        <f t="shared" si="5"/>
        <v>9003.5</v>
      </c>
    </row>
    <row r="137" spans="1:19">
      <c r="A137" s="43">
        <v>43344</v>
      </c>
      <c r="B137" s="44"/>
      <c r="C137" s="26">
        <v>2307</v>
      </c>
      <c r="D137" s="48">
        <v>2477</v>
      </c>
      <c r="E137" s="44"/>
      <c r="F137" s="26">
        <v>3400</v>
      </c>
      <c r="G137" s="48">
        <v>4748</v>
      </c>
      <c r="H137" s="44"/>
      <c r="I137" s="26">
        <v>1218</v>
      </c>
      <c r="J137" s="48">
        <v>1300</v>
      </c>
      <c r="K137" s="44"/>
      <c r="L137" s="27">
        <v>264.25</v>
      </c>
      <c r="M137" s="48">
        <v>241.25</v>
      </c>
      <c r="N137" s="44"/>
      <c r="O137" s="26">
        <v>305</v>
      </c>
      <c r="P137" s="48">
        <v>327</v>
      </c>
      <c r="Q137" s="20"/>
      <c r="R137" s="20">
        <f t="shared" si="4"/>
        <v>7494.25</v>
      </c>
      <c r="S137" s="30">
        <f t="shared" si="5"/>
        <v>9093.25</v>
      </c>
    </row>
    <row r="138" spans="1:19">
      <c r="A138" s="43">
        <v>43374</v>
      </c>
      <c r="B138" s="44"/>
      <c r="C138" s="26">
        <v>2329</v>
      </c>
      <c r="D138" s="48">
        <v>2483</v>
      </c>
      <c r="E138" s="44"/>
      <c r="F138" s="26">
        <v>3322</v>
      </c>
      <c r="G138" s="48">
        <v>4652</v>
      </c>
      <c r="H138" s="44"/>
      <c r="I138" s="26">
        <v>1201</v>
      </c>
      <c r="J138" s="48">
        <v>1284</v>
      </c>
      <c r="K138" s="44"/>
      <c r="L138" s="27">
        <v>265</v>
      </c>
      <c r="M138" s="48">
        <v>244</v>
      </c>
      <c r="N138" s="44"/>
      <c r="O138" s="26">
        <v>307</v>
      </c>
      <c r="P138" s="48">
        <v>328</v>
      </c>
      <c r="Q138" s="20"/>
      <c r="R138" s="20">
        <f t="shared" si="4"/>
        <v>7424</v>
      </c>
      <c r="S138" s="30">
        <f t="shared" si="5"/>
        <v>8991</v>
      </c>
    </row>
    <row r="139" spans="1:19">
      <c r="A139" s="43">
        <v>43405</v>
      </c>
      <c r="B139" s="44"/>
      <c r="C139" s="26">
        <v>2290</v>
      </c>
      <c r="D139" s="48">
        <v>2493</v>
      </c>
      <c r="E139" s="44"/>
      <c r="F139" s="26">
        <v>3360</v>
      </c>
      <c r="G139" s="48">
        <v>4695</v>
      </c>
      <c r="H139" s="44"/>
      <c r="I139" s="26">
        <v>1214</v>
      </c>
      <c r="J139" s="48">
        <v>1294</v>
      </c>
      <c r="K139" s="44"/>
      <c r="L139" s="27">
        <v>264.75</v>
      </c>
      <c r="M139" s="48">
        <v>243.75</v>
      </c>
      <c r="N139" s="44"/>
      <c r="O139" s="26">
        <v>307</v>
      </c>
      <c r="P139" s="48">
        <v>330</v>
      </c>
      <c r="Q139" s="20"/>
      <c r="R139" s="20">
        <f t="shared" si="4"/>
        <v>7435.75</v>
      </c>
      <c r="S139" s="30">
        <f t="shared" si="5"/>
        <v>9055.75</v>
      </c>
    </row>
    <row r="140" spans="1:19">
      <c r="A140" s="43">
        <v>43435</v>
      </c>
      <c r="B140" s="44"/>
      <c r="C140" s="26">
        <v>2281</v>
      </c>
      <c r="D140" s="48">
        <v>2500</v>
      </c>
      <c r="E140" s="44"/>
      <c r="F140" s="26">
        <v>3458</v>
      </c>
      <c r="G140" s="48">
        <v>4772</v>
      </c>
      <c r="H140" s="44"/>
      <c r="I140" s="26">
        <v>1238</v>
      </c>
      <c r="J140" s="48">
        <v>1322</v>
      </c>
      <c r="K140" s="44"/>
      <c r="L140" s="27">
        <v>265.5</v>
      </c>
      <c r="M140" s="48">
        <v>247.5</v>
      </c>
      <c r="N140" s="44"/>
      <c r="O140" s="26">
        <v>305</v>
      </c>
      <c r="P140" s="48">
        <v>328</v>
      </c>
      <c r="Q140" s="20"/>
      <c r="R140" s="20">
        <f t="shared" si="4"/>
        <v>7547.5</v>
      </c>
      <c r="S140" s="30">
        <f t="shared" si="5"/>
        <v>9169.5</v>
      </c>
    </row>
    <row r="141" spans="1:19">
      <c r="A141" s="43">
        <v>43466</v>
      </c>
      <c r="B141" s="44"/>
      <c r="C141" s="26">
        <v>2258</v>
      </c>
      <c r="D141" s="48">
        <v>2490</v>
      </c>
      <c r="E141" s="44"/>
      <c r="F141" s="26">
        <v>3381</v>
      </c>
      <c r="G141" s="48">
        <v>4695</v>
      </c>
      <c r="H141" s="44"/>
      <c r="I141" s="26">
        <v>1208</v>
      </c>
      <c r="J141" s="48">
        <v>1316</v>
      </c>
      <c r="K141" s="44"/>
      <c r="L141" s="27">
        <v>267.25</v>
      </c>
      <c r="M141" s="48">
        <v>248.25</v>
      </c>
      <c r="N141" s="44"/>
      <c r="O141" s="26">
        <v>308</v>
      </c>
      <c r="P141" s="48">
        <v>329</v>
      </c>
      <c r="Q141" s="20"/>
      <c r="R141" s="20">
        <f t="shared" si="4"/>
        <v>7422.25</v>
      </c>
      <c r="S141" s="30">
        <f t="shared" si="5"/>
        <v>9078.25</v>
      </c>
    </row>
    <row r="142" spans="1:19">
      <c r="A142" s="43">
        <v>43497</v>
      </c>
      <c r="B142" s="44"/>
      <c r="C142" s="26">
        <v>2299</v>
      </c>
      <c r="D142" s="48">
        <v>2519</v>
      </c>
      <c r="E142" s="44"/>
      <c r="F142" s="26">
        <v>3346</v>
      </c>
      <c r="G142" s="48">
        <v>4695</v>
      </c>
      <c r="H142" s="44"/>
      <c r="I142" s="26">
        <v>1243</v>
      </c>
      <c r="J142" s="48">
        <v>1357</v>
      </c>
      <c r="K142" s="44"/>
      <c r="L142" s="27">
        <v>268</v>
      </c>
      <c r="M142" s="48">
        <v>251</v>
      </c>
      <c r="N142" s="44"/>
      <c r="O142" s="26">
        <v>308</v>
      </c>
      <c r="P142" s="48">
        <v>331</v>
      </c>
      <c r="Q142" s="20"/>
      <c r="R142" s="20">
        <f t="shared" si="4"/>
        <v>7464</v>
      </c>
      <c r="S142" s="30">
        <f t="shared" si="5"/>
        <v>9153</v>
      </c>
    </row>
    <row r="143" spans="1:19">
      <c r="A143" s="43">
        <v>43525</v>
      </c>
      <c r="B143" s="44"/>
      <c r="C143" s="26">
        <v>2317</v>
      </c>
      <c r="D143" s="48">
        <v>2552</v>
      </c>
      <c r="E143" s="44"/>
      <c r="F143" s="26">
        <v>3405</v>
      </c>
      <c r="G143" s="48">
        <v>4716</v>
      </c>
      <c r="H143" s="44"/>
      <c r="I143" s="26">
        <v>1261</v>
      </c>
      <c r="J143" s="48">
        <v>1387</v>
      </c>
      <c r="K143" s="44"/>
      <c r="L143" s="27">
        <v>268.75</v>
      </c>
      <c r="M143" s="48">
        <v>252.75</v>
      </c>
      <c r="N143" s="44"/>
      <c r="O143" s="26">
        <v>307</v>
      </c>
      <c r="P143" s="48">
        <v>330</v>
      </c>
      <c r="Q143" s="20"/>
      <c r="R143" s="20">
        <f t="shared" si="4"/>
        <v>7558.75</v>
      </c>
      <c r="S143" s="30">
        <f t="shared" si="5"/>
        <v>9237.75</v>
      </c>
    </row>
    <row r="144" spans="1:19">
      <c r="A144" s="43">
        <v>43556</v>
      </c>
      <c r="B144" s="44"/>
      <c r="C144" s="26">
        <v>2302</v>
      </c>
      <c r="D144" s="48">
        <v>2558</v>
      </c>
      <c r="E144" s="44"/>
      <c r="F144" s="26">
        <v>3351</v>
      </c>
      <c r="G144" s="48">
        <v>4691</v>
      </c>
      <c r="H144" s="44"/>
      <c r="I144" s="26">
        <v>1265</v>
      </c>
      <c r="J144" s="48">
        <v>1393</v>
      </c>
      <c r="K144" s="44"/>
      <c r="L144" s="27">
        <v>270.5</v>
      </c>
      <c r="M144" s="48">
        <v>251.5</v>
      </c>
      <c r="N144" s="44"/>
      <c r="O144" s="26">
        <v>308</v>
      </c>
      <c r="P144" s="48">
        <v>330</v>
      </c>
      <c r="Q144" s="20"/>
      <c r="R144" s="20">
        <f t="shared" si="4"/>
        <v>7496.5</v>
      </c>
      <c r="S144" s="30">
        <f t="shared" si="5"/>
        <v>9223.5</v>
      </c>
    </row>
    <row r="145" spans="1:19">
      <c r="A145" s="43">
        <v>43586</v>
      </c>
      <c r="B145" s="44"/>
      <c r="C145" s="26">
        <v>2255</v>
      </c>
      <c r="D145" s="48">
        <v>2551</v>
      </c>
      <c r="E145" s="44"/>
      <c r="F145" s="26">
        <v>3309</v>
      </c>
      <c r="G145" s="48">
        <v>4687</v>
      </c>
      <c r="H145" s="44"/>
      <c r="I145" s="26">
        <v>1242</v>
      </c>
      <c r="J145" s="48">
        <v>1382</v>
      </c>
      <c r="K145" s="44"/>
      <c r="L145" s="27">
        <v>271.25</v>
      </c>
      <c r="M145" s="48">
        <v>254.25</v>
      </c>
      <c r="N145" s="44"/>
      <c r="O145" s="26">
        <v>307</v>
      </c>
      <c r="P145" s="48">
        <v>333</v>
      </c>
      <c r="Q145" s="20"/>
      <c r="R145" s="20">
        <f t="shared" si="4"/>
        <v>7384.25</v>
      </c>
      <c r="S145" s="30">
        <f t="shared" si="5"/>
        <v>9207.25</v>
      </c>
    </row>
    <row r="146" spans="1:19">
      <c r="A146" s="43">
        <v>43617</v>
      </c>
      <c r="B146" s="44"/>
      <c r="C146" s="26">
        <v>2306</v>
      </c>
      <c r="D146" s="48">
        <v>2552</v>
      </c>
      <c r="E146" s="44"/>
      <c r="F146" s="26">
        <v>3402</v>
      </c>
      <c r="G146" s="48">
        <v>4707</v>
      </c>
      <c r="H146" s="44"/>
      <c r="I146" s="26">
        <v>1232</v>
      </c>
      <c r="J146" s="48">
        <v>1370</v>
      </c>
      <c r="K146" s="44"/>
      <c r="L146" s="27">
        <v>273</v>
      </c>
      <c r="M146" s="48">
        <v>253</v>
      </c>
      <c r="N146" s="44"/>
      <c r="O146" s="26">
        <v>311</v>
      </c>
      <c r="P146" s="48">
        <v>333</v>
      </c>
      <c r="Q146" s="20"/>
      <c r="R146" s="20">
        <f t="shared" si="4"/>
        <v>7524</v>
      </c>
      <c r="S146" s="30">
        <f t="shared" si="5"/>
        <v>9215</v>
      </c>
    </row>
    <row r="147" spans="1:19">
      <c r="A147" s="43">
        <v>43647</v>
      </c>
      <c r="B147" s="44"/>
      <c r="C147" s="26">
        <v>2301</v>
      </c>
      <c r="D147" s="48">
        <v>2552</v>
      </c>
      <c r="E147" s="44"/>
      <c r="F147" s="26">
        <v>3377</v>
      </c>
      <c r="G147" s="48">
        <v>4718</v>
      </c>
      <c r="H147" s="44"/>
      <c r="I147" s="26">
        <v>1244</v>
      </c>
      <c r="J147" s="48">
        <v>1351</v>
      </c>
      <c r="K147" s="44"/>
      <c r="L147" s="27">
        <v>275.75</v>
      </c>
      <c r="M147" s="48">
        <v>254.75</v>
      </c>
      <c r="N147" s="44"/>
      <c r="O147" s="26">
        <v>311</v>
      </c>
      <c r="P147" s="48">
        <v>333</v>
      </c>
      <c r="Q147" s="20"/>
      <c r="R147" s="20">
        <f t="shared" si="4"/>
        <v>7508.75</v>
      </c>
      <c r="S147" s="30">
        <f t="shared" si="5"/>
        <v>9208.75</v>
      </c>
    </row>
    <row r="148" spans="1:19">
      <c r="A148" s="43">
        <v>43678</v>
      </c>
      <c r="B148" s="44"/>
      <c r="C148" s="26">
        <v>2269</v>
      </c>
      <c r="D148" s="48">
        <v>2565</v>
      </c>
      <c r="E148" s="44"/>
      <c r="F148" s="26">
        <v>3340</v>
      </c>
      <c r="G148" s="48">
        <v>4737</v>
      </c>
      <c r="H148" s="44"/>
      <c r="I148" s="26">
        <v>1218</v>
      </c>
      <c r="J148" s="48">
        <v>1326</v>
      </c>
      <c r="K148" s="44"/>
      <c r="L148" s="27">
        <v>277.5</v>
      </c>
      <c r="M148" s="48">
        <v>256.5</v>
      </c>
      <c r="N148" s="44"/>
      <c r="O148" s="26">
        <v>311</v>
      </c>
      <c r="P148" s="48">
        <v>332</v>
      </c>
      <c r="Q148" s="20"/>
      <c r="R148" s="20">
        <f t="shared" si="4"/>
        <v>7415.5</v>
      </c>
      <c r="S148" s="30">
        <f t="shared" si="5"/>
        <v>9216.5</v>
      </c>
    </row>
    <row r="149" spans="1:19">
      <c r="A149" s="43">
        <v>43709</v>
      </c>
      <c r="B149" s="44"/>
      <c r="C149" s="26">
        <v>2307</v>
      </c>
      <c r="D149" s="48">
        <v>2561</v>
      </c>
      <c r="E149" s="44"/>
      <c r="F149" s="26">
        <v>3434</v>
      </c>
      <c r="G149" s="48">
        <v>4824</v>
      </c>
      <c r="H149" s="44"/>
      <c r="I149" s="26">
        <v>1217</v>
      </c>
      <c r="J149" s="48">
        <v>1321</v>
      </c>
      <c r="K149" s="44"/>
      <c r="L149" s="27">
        <v>279.25</v>
      </c>
      <c r="M149" s="48">
        <v>259.25</v>
      </c>
      <c r="N149" s="44"/>
      <c r="O149" s="26">
        <v>313</v>
      </c>
      <c r="P149" s="48">
        <v>334</v>
      </c>
      <c r="Q149" s="20"/>
      <c r="R149" s="20">
        <f t="shared" si="4"/>
        <v>7550.25</v>
      </c>
      <c r="S149" s="30">
        <f t="shared" si="5"/>
        <v>9299.25</v>
      </c>
    </row>
    <row r="150" spans="1:19">
      <c r="A150" s="43">
        <v>43739</v>
      </c>
      <c r="B150" s="44"/>
      <c r="C150" s="26">
        <v>2329</v>
      </c>
      <c r="D150" s="48">
        <v>2552</v>
      </c>
      <c r="E150" s="44"/>
      <c r="F150" s="26">
        <v>3364</v>
      </c>
      <c r="G150" s="48">
        <v>4701</v>
      </c>
      <c r="H150" s="44"/>
      <c r="I150" s="26">
        <v>1200</v>
      </c>
      <c r="J150" s="48">
        <v>1298</v>
      </c>
      <c r="K150" s="44"/>
      <c r="L150" s="27">
        <v>280</v>
      </c>
      <c r="M150" s="48">
        <v>262</v>
      </c>
      <c r="N150" s="44"/>
      <c r="O150" s="26">
        <v>313</v>
      </c>
      <c r="P150" s="48">
        <v>338</v>
      </c>
      <c r="Q150" s="20"/>
      <c r="R150" s="20">
        <f t="shared" si="4"/>
        <v>7486</v>
      </c>
      <c r="S150" s="30">
        <f t="shared" si="5"/>
        <v>9151</v>
      </c>
    </row>
    <row r="151" spans="1:19">
      <c r="A151" s="43">
        <v>43770</v>
      </c>
      <c r="B151" s="44"/>
      <c r="C151" s="26">
        <v>2290</v>
      </c>
      <c r="D151" s="48">
        <v>2562</v>
      </c>
      <c r="E151" s="44"/>
      <c r="F151" s="26">
        <v>3409</v>
      </c>
      <c r="G151" s="48">
        <v>4745</v>
      </c>
      <c r="H151" s="44"/>
      <c r="I151" s="26">
        <v>1213</v>
      </c>
      <c r="J151" s="48">
        <v>1309</v>
      </c>
      <c r="K151" s="44"/>
      <c r="L151" s="27">
        <v>280.75</v>
      </c>
      <c r="M151" s="48">
        <v>263.75</v>
      </c>
      <c r="N151" s="44"/>
      <c r="O151" s="26">
        <v>315</v>
      </c>
      <c r="P151" s="48">
        <v>338</v>
      </c>
      <c r="Q151" s="20"/>
      <c r="R151" s="20">
        <f t="shared" si="4"/>
        <v>7507.75</v>
      </c>
      <c r="S151" s="30">
        <f t="shared" si="5"/>
        <v>9217.75</v>
      </c>
    </row>
    <row r="152" spans="1:19">
      <c r="A152" s="43">
        <v>43800</v>
      </c>
      <c r="B152" s="44"/>
      <c r="C152" s="26">
        <v>2282</v>
      </c>
      <c r="D152" s="48">
        <v>2544</v>
      </c>
      <c r="E152" s="44"/>
      <c r="F152" s="26">
        <v>3511</v>
      </c>
      <c r="G152" s="48">
        <v>4811</v>
      </c>
      <c r="H152" s="44"/>
      <c r="I152" s="26">
        <v>1237</v>
      </c>
      <c r="J152" s="48">
        <v>1345</v>
      </c>
      <c r="K152" s="44"/>
      <c r="L152" s="27">
        <v>281.5</v>
      </c>
      <c r="M152" s="48">
        <v>265.5</v>
      </c>
      <c r="N152" s="44"/>
      <c r="O152" s="26">
        <v>318</v>
      </c>
      <c r="P152" s="48">
        <v>338</v>
      </c>
      <c r="Q152" s="20"/>
      <c r="R152" s="20">
        <f t="shared" si="4"/>
        <v>7629.5</v>
      </c>
      <c r="S152" s="30">
        <f t="shared" si="5"/>
        <v>9303.5</v>
      </c>
    </row>
    <row r="153" spans="1:19">
      <c r="A153" s="43">
        <v>43831</v>
      </c>
      <c r="B153" s="44"/>
      <c r="C153" s="26">
        <v>2259</v>
      </c>
      <c r="D153" s="48">
        <v>2528</v>
      </c>
      <c r="E153" s="44"/>
      <c r="F153" s="26">
        <v>3437</v>
      </c>
      <c r="G153" s="48">
        <v>4723</v>
      </c>
      <c r="H153" s="44"/>
      <c r="I153" s="26">
        <v>1207</v>
      </c>
      <c r="J153" s="48">
        <v>1331</v>
      </c>
      <c r="K153" s="44"/>
      <c r="L153" s="27">
        <v>281.25</v>
      </c>
      <c r="M153" s="48">
        <v>261.25</v>
      </c>
      <c r="N153" s="44"/>
      <c r="O153" s="26">
        <v>316</v>
      </c>
      <c r="P153" s="48">
        <v>340</v>
      </c>
      <c r="Q153" s="20"/>
      <c r="R153" s="20">
        <f t="shared" si="4"/>
        <v>7500.25</v>
      </c>
      <c r="S153" s="30">
        <f t="shared" si="5"/>
        <v>9183.25</v>
      </c>
    </row>
    <row r="154" spans="1:19">
      <c r="A154" s="43">
        <v>43862</v>
      </c>
      <c r="B154" s="44"/>
      <c r="C154" s="26">
        <v>2295</v>
      </c>
      <c r="D154" s="48">
        <v>2535</v>
      </c>
      <c r="E154" s="44"/>
      <c r="F154" s="26">
        <v>3393</v>
      </c>
      <c r="G154" s="48">
        <v>4718</v>
      </c>
      <c r="H154" s="44"/>
      <c r="I154" s="26">
        <v>1236</v>
      </c>
      <c r="J154" s="48">
        <v>1365</v>
      </c>
      <c r="K154" s="44"/>
      <c r="L154" s="27">
        <v>283</v>
      </c>
      <c r="M154" s="48">
        <v>263</v>
      </c>
      <c r="N154" s="44"/>
      <c r="O154" s="26">
        <v>316</v>
      </c>
      <c r="P154" s="48">
        <v>341</v>
      </c>
      <c r="Q154" s="20"/>
      <c r="R154" s="20">
        <f t="shared" si="4"/>
        <v>7523</v>
      </c>
      <c r="S154" s="30">
        <f t="shared" si="5"/>
        <v>9222</v>
      </c>
    </row>
    <row r="155" spans="1:19">
      <c r="A155" s="43">
        <v>43891</v>
      </c>
      <c r="B155" s="44"/>
      <c r="C155" s="26">
        <v>2312</v>
      </c>
      <c r="D155" s="48">
        <v>2542</v>
      </c>
      <c r="E155" s="44"/>
      <c r="F155" s="26">
        <v>3448</v>
      </c>
      <c r="G155" s="48">
        <v>4763</v>
      </c>
      <c r="H155" s="44"/>
      <c r="I155" s="26">
        <v>1255</v>
      </c>
      <c r="J155" s="48">
        <v>1397</v>
      </c>
      <c r="K155" s="44"/>
      <c r="L155" s="27">
        <v>285.75</v>
      </c>
      <c r="M155" s="48">
        <v>266.75</v>
      </c>
      <c r="N155" s="44"/>
      <c r="O155" s="26">
        <v>318</v>
      </c>
      <c r="P155" s="48">
        <v>344</v>
      </c>
      <c r="Q155" s="20"/>
      <c r="R155" s="20">
        <f t="shared" si="4"/>
        <v>7618.75</v>
      </c>
      <c r="S155" s="30">
        <f t="shared" si="5"/>
        <v>9312.75</v>
      </c>
    </row>
    <row r="156" spans="1:19">
      <c r="A156" s="43">
        <v>43922</v>
      </c>
      <c r="B156" s="44"/>
      <c r="C156" s="26">
        <v>2296</v>
      </c>
      <c r="D156" s="48">
        <v>2544</v>
      </c>
      <c r="E156" s="44"/>
      <c r="F156" s="26">
        <v>3391</v>
      </c>
      <c r="G156" s="48">
        <v>4717</v>
      </c>
      <c r="H156" s="44"/>
      <c r="I156" s="26">
        <v>1260</v>
      </c>
      <c r="J156" s="48">
        <v>1402</v>
      </c>
      <c r="K156" s="44"/>
      <c r="L156" s="27">
        <v>288.5</v>
      </c>
      <c r="M156" s="48">
        <v>267.5</v>
      </c>
      <c r="N156" s="44"/>
      <c r="O156" s="26">
        <v>317</v>
      </c>
      <c r="P156" s="48">
        <v>346</v>
      </c>
      <c r="Q156" s="20"/>
      <c r="R156" s="20">
        <f t="shared" si="4"/>
        <v>7552.5</v>
      </c>
      <c r="S156" s="30">
        <f t="shared" si="5"/>
        <v>9276.5</v>
      </c>
    </row>
    <row r="157" spans="1:19">
      <c r="A157" s="43">
        <v>43952</v>
      </c>
      <c r="B157" s="44"/>
      <c r="C157" s="26">
        <v>2249</v>
      </c>
      <c r="D157" s="48">
        <v>2522</v>
      </c>
      <c r="E157" s="44"/>
      <c r="F157" s="26">
        <v>3347</v>
      </c>
      <c r="G157" s="48">
        <v>4708</v>
      </c>
      <c r="H157" s="44"/>
      <c r="I157" s="26">
        <v>1238</v>
      </c>
      <c r="J157" s="48">
        <v>1400</v>
      </c>
      <c r="K157" s="44"/>
      <c r="L157" s="27">
        <v>290.25</v>
      </c>
      <c r="M157" s="48">
        <v>266.25</v>
      </c>
      <c r="N157" s="44"/>
      <c r="O157" s="26">
        <v>318</v>
      </c>
      <c r="P157" s="48">
        <v>345</v>
      </c>
      <c r="Q157" s="20"/>
      <c r="R157" s="20">
        <f t="shared" si="4"/>
        <v>7442.25</v>
      </c>
      <c r="S157" s="30">
        <f t="shared" si="5"/>
        <v>9241.25</v>
      </c>
    </row>
    <row r="158" spans="1:19">
      <c r="A158" s="43">
        <v>43983</v>
      </c>
      <c r="B158" s="44"/>
      <c r="C158" s="26">
        <v>2302</v>
      </c>
      <c r="D158" s="48">
        <v>2512</v>
      </c>
      <c r="E158" s="44"/>
      <c r="F158" s="26">
        <v>3434</v>
      </c>
      <c r="G158" s="48">
        <v>4720</v>
      </c>
      <c r="H158" s="44"/>
      <c r="I158" s="26">
        <v>1229</v>
      </c>
      <c r="J158" s="48">
        <v>1380</v>
      </c>
      <c r="K158" s="44"/>
      <c r="L158" s="27">
        <v>292</v>
      </c>
      <c r="M158" s="48">
        <v>265</v>
      </c>
      <c r="N158" s="44"/>
      <c r="O158" s="26">
        <v>317</v>
      </c>
      <c r="P158" s="48">
        <v>346</v>
      </c>
      <c r="Q158" s="20"/>
      <c r="R158" s="20">
        <f t="shared" si="4"/>
        <v>7574</v>
      </c>
      <c r="S158" s="30">
        <f t="shared" si="5"/>
        <v>9223</v>
      </c>
    </row>
    <row r="159" spans="1:19">
      <c r="A159" s="43">
        <v>44013</v>
      </c>
      <c r="B159" s="44"/>
      <c r="C159" s="26">
        <v>2295</v>
      </c>
      <c r="D159" s="48">
        <v>2516</v>
      </c>
      <c r="E159" s="44"/>
      <c r="F159" s="26">
        <v>3420</v>
      </c>
      <c r="G159" s="48">
        <v>4718</v>
      </c>
      <c r="H159" s="44"/>
      <c r="I159" s="26">
        <v>1243</v>
      </c>
      <c r="J159" s="48">
        <v>1375</v>
      </c>
      <c r="K159" s="44"/>
      <c r="L159" s="27">
        <v>290.75</v>
      </c>
      <c r="M159" s="48">
        <v>268.75</v>
      </c>
      <c r="N159" s="44"/>
      <c r="O159" s="26">
        <v>319</v>
      </c>
      <c r="P159" s="48">
        <v>347</v>
      </c>
      <c r="Q159" s="20"/>
      <c r="R159" s="20">
        <f t="shared" si="4"/>
        <v>7567.75</v>
      </c>
      <c r="S159" s="30">
        <f t="shared" si="5"/>
        <v>9224.75</v>
      </c>
    </row>
    <row r="160" spans="1:19">
      <c r="A160" s="43">
        <v>44044</v>
      </c>
      <c r="B160" s="44"/>
      <c r="C160" s="26">
        <v>2263</v>
      </c>
      <c r="D160" s="48">
        <v>2520</v>
      </c>
      <c r="E160" s="44"/>
      <c r="F160" s="26">
        <v>3370</v>
      </c>
      <c r="G160" s="48">
        <v>4754</v>
      </c>
      <c r="H160" s="44"/>
      <c r="I160" s="26">
        <v>1222</v>
      </c>
      <c r="J160" s="48">
        <v>1353</v>
      </c>
      <c r="K160" s="44"/>
      <c r="L160" s="27">
        <v>289.5</v>
      </c>
      <c r="M160" s="48">
        <v>270.5</v>
      </c>
      <c r="N160" s="44"/>
      <c r="O160" s="26">
        <v>321</v>
      </c>
      <c r="P160" s="48">
        <v>348</v>
      </c>
      <c r="Q160" s="20"/>
      <c r="R160" s="20">
        <f t="shared" si="4"/>
        <v>7465.5</v>
      </c>
      <c r="S160" s="30">
        <f t="shared" si="5"/>
        <v>9245.5</v>
      </c>
    </row>
    <row r="161" spans="1:19">
      <c r="A161" s="43">
        <v>44075</v>
      </c>
      <c r="B161" s="44"/>
      <c r="C161" s="26">
        <v>2303</v>
      </c>
      <c r="D161" s="48">
        <v>2516</v>
      </c>
      <c r="E161" s="44"/>
      <c r="F161" s="26">
        <v>3449</v>
      </c>
      <c r="G161" s="48">
        <v>4827</v>
      </c>
      <c r="H161" s="44"/>
      <c r="I161" s="26">
        <v>1220</v>
      </c>
      <c r="J161" s="48">
        <v>1339</v>
      </c>
      <c r="K161" s="44"/>
      <c r="L161" s="27">
        <v>292.25</v>
      </c>
      <c r="M161" s="48">
        <v>272.25</v>
      </c>
      <c r="N161" s="44"/>
      <c r="O161" s="26">
        <v>321</v>
      </c>
      <c r="P161" s="48">
        <v>347</v>
      </c>
      <c r="Q161" s="20"/>
      <c r="R161" s="20">
        <f t="shared" si="4"/>
        <v>7585.25</v>
      </c>
      <c r="S161" s="30">
        <f t="shared" si="5"/>
        <v>9301.25</v>
      </c>
    </row>
    <row r="162" spans="1:19">
      <c r="A162" s="43">
        <v>44105</v>
      </c>
      <c r="B162" s="44"/>
      <c r="C162" s="26">
        <v>2323</v>
      </c>
      <c r="D162" s="48">
        <v>2514</v>
      </c>
      <c r="E162" s="44"/>
      <c r="F162" s="26">
        <v>3389</v>
      </c>
      <c r="G162" s="48">
        <v>4691</v>
      </c>
      <c r="H162" s="44"/>
      <c r="I162" s="26">
        <v>1202</v>
      </c>
      <c r="J162" s="48">
        <v>1315</v>
      </c>
      <c r="K162" s="44"/>
      <c r="L162" s="27">
        <v>295</v>
      </c>
      <c r="M162" s="48">
        <v>276</v>
      </c>
      <c r="N162" s="44"/>
      <c r="O162" s="26">
        <v>321</v>
      </c>
      <c r="P162" s="48">
        <v>348</v>
      </c>
      <c r="Q162" s="20"/>
      <c r="R162" s="20">
        <f t="shared" si="4"/>
        <v>7530</v>
      </c>
      <c r="S162" s="30">
        <f t="shared" si="5"/>
        <v>9144</v>
      </c>
    </row>
    <row r="163" spans="1:19">
      <c r="A163" s="43">
        <v>44136</v>
      </c>
      <c r="B163" s="44"/>
      <c r="C163" s="26">
        <v>2283</v>
      </c>
      <c r="D163" s="48">
        <v>2510</v>
      </c>
      <c r="E163" s="44"/>
      <c r="F163" s="26">
        <v>3426</v>
      </c>
      <c r="G163" s="48">
        <v>4764</v>
      </c>
      <c r="H163" s="44"/>
      <c r="I163" s="26">
        <v>1214</v>
      </c>
      <c r="J163" s="48">
        <v>1325</v>
      </c>
      <c r="K163" s="44"/>
      <c r="L163" s="27">
        <v>294.75</v>
      </c>
      <c r="M163" s="48">
        <v>278.75</v>
      </c>
      <c r="N163" s="44"/>
      <c r="O163" s="26">
        <v>323</v>
      </c>
      <c r="P163" s="48">
        <v>350</v>
      </c>
      <c r="Q163" s="20"/>
      <c r="R163" s="20">
        <f t="shared" si="4"/>
        <v>7540.75</v>
      </c>
      <c r="S163" s="30">
        <f t="shared" si="5"/>
        <v>9227.75</v>
      </c>
    </row>
    <row r="164" spans="1:19">
      <c r="A164" s="43">
        <v>44166</v>
      </c>
      <c r="B164" s="44"/>
      <c r="C164" s="26">
        <v>2277</v>
      </c>
      <c r="D164" s="48">
        <v>2488</v>
      </c>
      <c r="E164" s="44"/>
      <c r="F164" s="26">
        <v>3532</v>
      </c>
      <c r="G164" s="48">
        <v>4845</v>
      </c>
      <c r="H164" s="44"/>
      <c r="I164" s="26">
        <v>1238</v>
      </c>
      <c r="J164" s="48">
        <v>1360</v>
      </c>
      <c r="K164" s="44"/>
      <c r="L164" s="27">
        <v>293.5</v>
      </c>
      <c r="M164" s="48">
        <v>281.5</v>
      </c>
      <c r="N164" s="44"/>
      <c r="O164" s="26">
        <v>316</v>
      </c>
      <c r="P164" s="48">
        <v>353</v>
      </c>
      <c r="Q164" s="20"/>
      <c r="R164" s="20">
        <f t="shared" si="4"/>
        <v>7656.5</v>
      </c>
      <c r="S164" s="30">
        <f t="shared" si="5"/>
        <v>9327.5</v>
      </c>
    </row>
    <row r="165" spans="1:19">
      <c r="A165" s="43">
        <v>44197</v>
      </c>
      <c r="B165" s="44"/>
      <c r="C165" s="26">
        <v>2253</v>
      </c>
      <c r="D165" s="48">
        <v>2475</v>
      </c>
      <c r="E165" s="44"/>
      <c r="F165" s="26">
        <v>3453</v>
      </c>
      <c r="G165" s="48">
        <v>4758</v>
      </c>
      <c r="H165" s="44"/>
      <c r="I165" s="26">
        <v>1207</v>
      </c>
      <c r="J165" s="48">
        <v>1346</v>
      </c>
      <c r="K165" s="44"/>
      <c r="L165" s="27">
        <v>294.25</v>
      </c>
      <c r="M165" s="48">
        <v>284.25</v>
      </c>
      <c r="N165" s="44"/>
      <c r="O165" s="26">
        <v>317</v>
      </c>
      <c r="P165" s="48">
        <v>352</v>
      </c>
      <c r="Q165" s="20"/>
      <c r="R165" s="20">
        <f t="shared" si="4"/>
        <v>7524.25</v>
      </c>
      <c r="S165" s="30">
        <f t="shared" si="5"/>
        <v>9215.25</v>
      </c>
    </row>
    <row r="166" spans="1:19">
      <c r="A166" s="43">
        <v>44228</v>
      </c>
      <c r="B166" s="44"/>
      <c r="C166" s="26">
        <v>2295</v>
      </c>
      <c r="D166" s="48">
        <v>2482</v>
      </c>
      <c r="E166" s="44"/>
      <c r="F166" s="26">
        <v>3413</v>
      </c>
      <c r="G166" s="48">
        <v>4773</v>
      </c>
      <c r="H166" s="44"/>
      <c r="I166" s="26">
        <v>1242</v>
      </c>
      <c r="J166" s="48">
        <v>1386</v>
      </c>
      <c r="K166" s="44"/>
      <c r="L166" s="27">
        <v>297</v>
      </c>
      <c r="M166" s="48">
        <v>287</v>
      </c>
      <c r="N166" s="44"/>
      <c r="O166" s="26">
        <v>317</v>
      </c>
      <c r="P166" s="48">
        <v>353</v>
      </c>
      <c r="Q166" s="20"/>
      <c r="R166" s="20">
        <f t="shared" si="4"/>
        <v>7564</v>
      </c>
      <c r="S166" s="30">
        <f t="shared" si="5"/>
        <v>9281</v>
      </c>
    </row>
    <row r="167" spans="1:19">
      <c r="A167" s="43">
        <v>44256</v>
      </c>
      <c r="B167" s="44"/>
      <c r="C167" s="26">
        <v>2317</v>
      </c>
      <c r="D167" s="48">
        <v>2494</v>
      </c>
      <c r="E167" s="44"/>
      <c r="F167" s="26">
        <v>3463</v>
      </c>
      <c r="G167" s="48">
        <v>4803</v>
      </c>
      <c r="H167" s="44"/>
      <c r="I167" s="26">
        <v>1259</v>
      </c>
      <c r="J167" s="48">
        <v>1415</v>
      </c>
      <c r="K167" s="44"/>
      <c r="L167" s="27">
        <v>298.75</v>
      </c>
      <c r="M167" s="48">
        <v>289.75</v>
      </c>
      <c r="N167" s="44"/>
      <c r="O167" s="26">
        <v>319</v>
      </c>
      <c r="P167" s="48">
        <v>355</v>
      </c>
      <c r="Q167" s="20"/>
      <c r="R167" s="20">
        <f t="shared" si="4"/>
        <v>7656.75</v>
      </c>
      <c r="S167" s="30">
        <f t="shared" si="5"/>
        <v>9356.75</v>
      </c>
    </row>
    <row r="168" spans="1:19">
      <c r="A168" s="43">
        <v>44287</v>
      </c>
      <c r="B168" s="44"/>
      <c r="C168" s="26">
        <v>2303</v>
      </c>
      <c r="D168" s="48">
        <v>2500</v>
      </c>
      <c r="E168" s="44"/>
      <c r="F168" s="26">
        <v>3399</v>
      </c>
      <c r="G168" s="48">
        <v>4792</v>
      </c>
      <c r="H168" s="44"/>
      <c r="I168" s="26">
        <v>1263</v>
      </c>
      <c r="J168" s="48">
        <v>1421</v>
      </c>
      <c r="K168" s="44"/>
      <c r="L168" s="27">
        <v>301.5</v>
      </c>
      <c r="M168" s="48">
        <v>290.5</v>
      </c>
      <c r="N168" s="44"/>
      <c r="O168" s="26">
        <v>322</v>
      </c>
      <c r="P168" s="48">
        <v>348</v>
      </c>
      <c r="Q168" s="20"/>
      <c r="R168" s="20">
        <f t="shared" si="4"/>
        <v>7588.5</v>
      </c>
      <c r="S168" s="30">
        <f t="shared" si="5"/>
        <v>9351.5</v>
      </c>
    </row>
    <row r="169" spans="1:19">
      <c r="A169" s="43">
        <v>44317</v>
      </c>
      <c r="B169" s="44"/>
      <c r="C169" s="26">
        <v>2255</v>
      </c>
      <c r="D169" s="48">
        <v>2483</v>
      </c>
      <c r="E169" s="44"/>
      <c r="F169" s="26">
        <v>3346</v>
      </c>
      <c r="G169" s="48">
        <v>4773</v>
      </c>
      <c r="H169" s="44"/>
      <c r="I169" s="26">
        <v>1239</v>
      </c>
      <c r="J169" s="48">
        <v>1417</v>
      </c>
      <c r="K169" s="44"/>
      <c r="L169" s="27">
        <v>305.25</v>
      </c>
      <c r="M169" s="48">
        <v>294.25</v>
      </c>
      <c r="N169" s="44"/>
      <c r="O169" s="26">
        <v>321</v>
      </c>
      <c r="P169" s="48">
        <v>350</v>
      </c>
      <c r="Q169" s="20"/>
      <c r="R169" s="20">
        <f t="shared" si="4"/>
        <v>7466.25</v>
      </c>
      <c r="S169" s="30">
        <f t="shared" si="5"/>
        <v>9317.25</v>
      </c>
    </row>
    <row r="170" spans="1:19">
      <c r="A170" s="43">
        <v>44348</v>
      </c>
      <c r="B170" s="44"/>
      <c r="C170" s="26">
        <v>2306</v>
      </c>
      <c r="D170" s="48">
        <v>2475</v>
      </c>
      <c r="E170" s="44"/>
      <c r="F170" s="26">
        <v>3430</v>
      </c>
      <c r="G170" s="48">
        <v>4785</v>
      </c>
      <c r="H170" s="44"/>
      <c r="I170" s="26">
        <v>1227</v>
      </c>
      <c r="J170" s="48">
        <v>1396</v>
      </c>
      <c r="K170" s="44"/>
      <c r="L170" s="27">
        <v>308</v>
      </c>
      <c r="M170" s="48">
        <v>297</v>
      </c>
      <c r="N170" s="44"/>
      <c r="O170" s="26">
        <v>322</v>
      </c>
      <c r="P170" s="48">
        <v>350</v>
      </c>
      <c r="Q170" s="20"/>
      <c r="R170" s="20">
        <f t="shared" si="4"/>
        <v>7593</v>
      </c>
      <c r="S170" s="30">
        <f t="shared" si="5"/>
        <v>9303</v>
      </c>
    </row>
    <row r="171" spans="1:19">
      <c r="A171" s="43">
        <v>44378</v>
      </c>
      <c r="B171" s="44"/>
      <c r="C171" s="26">
        <v>2301</v>
      </c>
      <c r="D171" s="48">
        <v>2478</v>
      </c>
      <c r="E171" s="44"/>
      <c r="F171" s="26">
        <v>3396</v>
      </c>
      <c r="G171" s="48">
        <v>4784</v>
      </c>
      <c r="H171" s="44"/>
      <c r="I171" s="26">
        <v>1239</v>
      </c>
      <c r="J171" s="48">
        <v>1377</v>
      </c>
      <c r="K171" s="44"/>
      <c r="L171" s="27">
        <v>310.75</v>
      </c>
      <c r="M171" s="48">
        <v>299.75</v>
      </c>
      <c r="N171" s="44"/>
      <c r="O171" s="26">
        <v>325</v>
      </c>
      <c r="P171" s="48">
        <v>353</v>
      </c>
      <c r="Q171" s="20"/>
      <c r="R171" s="20">
        <f t="shared" si="4"/>
        <v>7571.75</v>
      </c>
      <c r="S171" s="30">
        <f t="shared" si="5"/>
        <v>9291.75</v>
      </c>
    </row>
    <row r="172" spans="1:19">
      <c r="A172" s="43">
        <v>44409</v>
      </c>
      <c r="B172" s="44"/>
      <c r="C172" s="26">
        <v>2269</v>
      </c>
      <c r="D172" s="48">
        <v>2480</v>
      </c>
      <c r="E172" s="44"/>
      <c r="F172" s="26">
        <v>3352</v>
      </c>
      <c r="G172" s="48">
        <v>4806</v>
      </c>
      <c r="H172" s="44"/>
      <c r="I172" s="26">
        <v>1214</v>
      </c>
      <c r="J172" s="48">
        <v>1352</v>
      </c>
      <c r="K172" s="44"/>
      <c r="L172" s="27">
        <v>313.5</v>
      </c>
      <c r="M172" s="48">
        <v>302.5</v>
      </c>
      <c r="N172" s="44"/>
      <c r="O172" s="26">
        <v>328</v>
      </c>
      <c r="P172" s="48">
        <v>355</v>
      </c>
      <c r="Q172" s="20"/>
      <c r="R172" s="20">
        <f t="shared" si="4"/>
        <v>7476.5</v>
      </c>
      <c r="S172" s="30">
        <f t="shared" si="5"/>
        <v>9295.5</v>
      </c>
    </row>
    <row r="173" spans="1:19">
      <c r="A173" s="43">
        <v>44440</v>
      </c>
      <c r="B173" s="44"/>
      <c r="C173" s="26">
        <v>2307</v>
      </c>
      <c r="D173" s="48">
        <v>2480</v>
      </c>
      <c r="E173" s="44"/>
      <c r="F173" s="26">
        <v>3438</v>
      </c>
      <c r="G173" s="48">
        <v>4890</v>
      </c>
      <c r="H173" s="44"/>
      <c r="I173" s="26">
        <v>1214</v>
      </c>
      <c r="J173" s="48">
        <v>1347</v>
      </c>
      <c r="K173" s="44"/>
      <c r="L173" s="27">
        <v>316.25</v>
      </c>
      <c r="M173" s="48">
        <v>306.25</v>
      </c>
      <c r="N173" s="44"/>
      <c r="O173" s="26">
        <v>331</v>
      </c>
      <c r="P173" s="48">
        <v>355</v>
      </c>
      <c r="Q173" s="20"/>
      <c r="R173" s="20">
        <f t="shared" si="4"/>
        <v>7606.25</v>
      </c>
      <c r="S173" s="30">
        <f t="shared" si="5"/>
        <v>9378.25</v>
      </c>
    </row>
    <row r="174" spans="1:19">
      <c r="A174" s="43">
        <v>44470</v>
      </c>
      <c r="B174" s="44"/>
      <c r="C174" s="26">
        <v>2330</v>
      </c>
      <c r="D174" s="48">
        <v>2477</v>
      </c>
      <c r="E174" s="44"/>
      <c r="F174" s="26">
        <v>3358</v>
      </c>
      <c r="G174" s="48">
        <v>4764</v>
      </c>
      <c r="H174" s="44"/>
      <c r="I174" s="26">
        <v>1198</v>
      </c>
      <c r="J174" s="48">
        <v>1322</v>
      </c>
      <c r="K174" s="44"/>
      <c r="L174" s="27">
        <v>318</v>
      </c>
      <c r="M174" s="48">
        <v>309</v>
      </c>
      <c r="N174" s="44"/>
      <c r="O174" s="26">
        <v>332</v>
      </c>
      <c r="P174" s="48">
        <v>357</v>
      </c>
      <c r="Q174" s="20"/>
      <c r="R174" s="20">
        <f t="shared" si="4"/>
        <v>7536</v>
      </c>
      <c r="S174" s="30">
        <f t="shared" si="5"/>
        <v>9229</v>
      </c>
    </row>
    <row r="175" spans="1:19">
      <c r="A175" s="43">
        <v>44501</v>
      </c>
      <c r="B175" s="44"/>
      <c r="C175" s="26">
        <v>2290</v>
      </c>
      <c r="D175" s="48">
        <v>2475</v>
      </c>
      <c r="E175" s="44"/>
      <c r="F175" s="26">
        <v>3392</v>
      </c>
      <c r="G175" s="48">
        <v>4815</v>
      </c>
      <c r="H175" s="44"/>
      <c r="I175" s="26">
        <v>1211</v>
      </c>
      <c r="J175" s="48">
        <v>1333</v>
      </c>
      <c r="K175" s="44"/>
      <c r="L175" s="27">
        <v>319.75</v>
      </c>
      <c r="M175" s="48">
        <v>312.75</v>
      </c>
      <c r="N175" s="44"/>
      <c r="O175" s="26">
        <v>330</v>
      </c>
      <c r="P175" s="48">
        <v>360</v>
      </c>
      <c r="Q175" s="20"/>
      <c r="R175" s="20">
        <f t="shared" si="4"/>
        <v>7542.75</v>
      </c>
      <c r="S175" s="30">
        <f t="shared" si="5"/>
        <v>9295.75</v>
      </c>
    </row>
    <row r="176" spans="1:19">
      <c r="A176" s="43">
        <v>44531</v>
      </c>
      <c r="B176" s="44"/>
      <c r="C176" s="26">
        <v>2282</v>
      </c>
      <c r="D176" s="48">
        <v>2457</v>
      </c>
      <c r="E176" s="44"/>
      <c r="F176" s="26">
        <v>3487</v>
      </c>
      <c r="G176" s="48">
        <v>4875</v>
      </c>
      <c r="H176" s="44"/>
      <c r="I176" s="26">
        <v>1237</v>
      </c>
      <c r="J176" s="48">
        <v>1369</v>
      </c>
      <c r="K176" s="44"/>
      <c r="L176" s="27">
        <v>323.5</v>
      </c>
      <c r="M176" s="48">
        <v>315.5</v>
      </c>
      <c r="N176" s="44"/>
      <c r="O176" s="26">
        <v>330</v>
      </c>
      <c r="P176" s="48">
        <v>363</v>
      </c>
      <c r="Q176" s="20"/>
      <c r="R176" s="20">
        <f t="shared" si="4"/>
        <v>7659.5</v>
      </c>
      <c r="S176" s="30">
        <f t="shared" si="5"/>
        <v>9379.5</v>
      </c>
    </row>
    <row r="177" spans="1:19">
      <c r="A177" s="43">
        <v>44562</v>
      </c>
      <c r="B177" s="44"/>
      <c r="C177" s="26">
        <v>2259</v>
      </c>
      <c r="D177" s="48">
        <v>2444</v>
      </c>
      <c r="E177" s="44"/>
      <c r="F177" s="26">
        <v>3407</v>
      </c>
      <c r="G177" s="48">
        <v>4786</v>
      </c>
      <c r="H177" s="44"/>
      <c r="I177" s="26">
        <v>1207</v>
      </c>
      <c r="J177" s="48">
        <v>1353</v>
      </c>
      <c r="K177" s="44"/>
      <c r="L177" s="27">
        <v>326.25</v>
      </c>
      <c r="M177" s="48">
        <v>313.25</v>
      </c>
      <c r="N177" s="44"/>
      <c r="O177" s="26">
        <v>333</v>
      </c>
      <c r="P177" s="48">
        <v>367</v>
      </c>
      <c r="Q177" s="20"/>
      <c r="R177" s="20">
        <f t="shared" si="4"/>
        <v>7532.25</v>
      </c>
      <c r="S177" s="30">
        <f t="shared" si="5"/>
        <v>9263.25</v>
      </c>
    </row>
    <row r="178" spans="1:19">
      <c r="A178" s="43">
        <v>44593</v>
      </c>
      <c r="B178" s="44"/>
      <c r="C178" s="26">
        <v>2300</v>
      </c>
      <c r="D178" s="48">
        <v>2454</v>
      </c>
      <c r="E178" s="44"/>
      <c r="F178" s="26">
        <v>3367</v>
      </c>
      <c r="G178" s="48">
        <v>4799</v>
      </c>
      <c r="H178" s="44"/>
      <c r="I178" s="26">
        <v>1242</v>
      </c>
      <c r="J178" s="48">
        <v>1395</v>
      </c>
      <c r="K178" s="44"/>
      <c r="L178" s="27">
        <v>329</v>
      </c>
      <c r="M178" s="48">
        <v>313</v>
      </c>
      <c r="N178" s="44"/>
      <c r="O178" s="26">
        <v>335</v>
      </c>
      <c r="P178" s="48">
        <v>367</v>
      </c>
      <c r="Q178" s="20"/>
      <c r="R178" s="20">
        <f t="shared" si="4"/>
        <v>7573</v>
      </c>
      <c r="S178" s="30">
        <f t="shared" si="5"/>
        <v>9328</v>
      </c>
    </row>
    <row r="179" spans="1:19">
      <c r="A179" s="43">
        <v>44621</v>
      </c>
      <c r="B179" s="44"/>
      <c r="C179" s="26">
        <v>2318</v>
      </c>
      <c r="D179" s="48">
        <v>2471</v>
      </c>
      <c r="E179" s="44"/>
      <c r="F179" s="26">
        <v>3420</v>
      </c>
      <c r="G179" s="48">
        <v>4828</v>
      </c>
      <c r="H179" s="44"/>
      <c r="I179" s="26">
        <v>1261</v>
      </c>
      <c r="J179" s="48">
        <v>1424</v>
      </c>
      <c r="K179" s="44"/>
      <c r="L179" s="27">
        <v>331.75</v>
      </c>
      <c r="M179" s="48">
        <v>313.75</v>
      </c>
      <c r="N179" s="44"/>
      <c r="O179" s="26">
        <v>336</v>
      </c>
      <c r="P179" s="48">
        <v>365</v>
      </c>
      <c r="Q179" s="20"/>
      <c r="R179" s="20">
        <f t="shared" si="4"/>
        <v>7666.75</v>
      </c>
      <c r="S179" s="30">
        <f t="shared" si="5"/>
        <v>9401.75</v>
      </c>
    </row>
    <row r="180" spans="1:19">
      <c r="A180" s="43">
        <v>44652</v>
      </c>
      <c r="B180" s="44"/>
      <c r="C180" s="26">
        <v>2303</v>
      </c>
      <c r="D180" s="48">
        <v>2479</v>
      </c>
      <c r="E180" s="44"/>
      <c r="F180" s="26">
        <v>3359</v>
      </c>
      <c r="G180" s="48">
        <v>4819</v>
      </c>
      <c r="H180" s="44"/>
      <c r="I180" s="26">
        <v>1265</v>
      </c>
      <c r="J180" s="48">
        <v>1430</v>
      </c>
      <c r="K180" s="44"/>
      <c r="L180" s="27">
        <v>335.5</v>
      </c>
      <c r="M180" s="48">
        <v>314.5</v>
      </c>
      <c r="N180" s="44"/>
      <c r="O180" s="26">
        <v>327</v>
      </c>
      <c r="P180" s="48">
        <v>367</v>
      </c>
      <c r="Q180" s="20"/>
      <c r="R180" s="20">
        <f t="shared" si="4"/>
        <v>7589.5</v>
      </c>
      <c r="S180" s="30">
        <f t="shared" si="5"/>
        <v>9409.5</v>
      </c>
    </row>
    <row r="181" spans="1:19">
      <c r="A181" s="43">
        <v>44682</v>
      </c>
      <c r="B181" s="44"/>
      <c r="C181" s="26">
        <v>2255</v>
      </c>
      <c r="D181" s="48">
        <v>2461</v>
      </c>
      <c r="E181" s="44"/>
      <c r="F181" s="26">
        <v>3312</v>
      </c>
      <c r="G181" s="48">
        <v>4799</v>
      </c>
      <c r="H181" s="44"/>
      <c r="I181" s="26">
        <v>1242</v>
      </c>
      <c r="J181" s="48">
        <v>1427</v>
      </c>
      <c r="K181" s="44"/>
      <c r="L181" s="27">
        <v>338.25</v>
      </c>
      <c r="M181" s="48">
        <v>316.25</v>
      </c>
      <c r="N181" s="44"/>
      <c r="O181" s="26">
        <v>329</v>
      </c>
      <c r="P181" s="48">
        <v>370</v>
      </c>
      <c r="Q181" s="20"/>
      <c r="R181" s="20">
        <f t="shared" si="4"/>
        <v>7476.25</v>
      </c>
      <c r="S181" s="30">
        <f t="shared" si="5"/>
        <v>9373.25</v>
      </c>
    </row>
    <row r="182" spans="1:19">
      <c r="A182" s="43">
        <v>44713</v>
      </c>
      <c r="B182" s="44"/>
      <c r="C182" s="26">
        <v>2306</v>
      </c>
      <c r="D182" s="48">
        <v>2459</v>
      </c>
      <c r="E182" s="44"/>
      <c r="F182" s="26">
        <v>3399</v>
      </c>
      <c r="G182" s="48">
        <v>4811</v>
      </c>
      <c r="H182" s="44"/>
      <c r="I182" s="26">
        <v>1231</v>
      </c>
      <c r="J182" s="48">
        <v>1406</v>
      </c>
      <c r="K182" s="44"/>
      <c r="L182" s="27">
        <v>342</v>
      </c>
      <c r="M182" s="48">
        <v>319</v>
      </c>
      <c r="N182" s="44"/>
      <c r="O182" s="26">
        <v>327</v>
      </c>
      <c r="P182" s="48">
        <v>372</v>
      </c>
      <c r="Q182" s="20"/>
      <c r="R182" s="20">
        <f t="shared" si="4"/>
        <v>7605</v>
      </c>
      <c r="S182" s="30">
        <f t="shared" si="5"/>
        <v>9367</v>
      </c>
    </row>
    <row r="183" spans="1:19">
      <c r="A183" s="43">
        <v>44743</v>
      </c>
      <c r="B183" s="44"/>
      <c r="C183" s="26">
        <v>2301</v>
      </c>
      <c r="D183" s="48">
        <v>2466</v>
      </c>
      <c r="E183" s="44"/>
      <c r="F183" s="26">
        <v>3371</v>
      </c>
      <c r="G183" s="48">
        <v>4813</v>
      </c>
      <c r="H183" s="44"/>
      <c r="I183" s="26">
        <v>1244</v>
      </c>
      <c r="J183" s="48">
        <v>1387</v>
      </c>
      <c r="K183" s="44"/>
      <c r="L183" s="27">
        <v>341.75</v>
      </c>
      <c r="M183" s="48">
        <v>320.75</v>
      </c>
      <c r="N183" s="44"/>
      <c r="O183" s="26">
        <v>328</v>
      </c>
      <c r="P183" s="48">
        <v>371</v>
      </c>
      <c r="Q183" s="20"/>
      <c r="R183" s="20">
        <f t="shared" si="4"/>
        <v>7585.75</v>
      </c>
      <c r="S183" s="30">
        <f t="shared" si="5"/>
        <v>9357.75</v>
      </c>
    </row>
    <row r="184" spans="1:19">
      <c r="A184" s="43">
        <v>44774</v>
      </c>
      <c r="B184" s="44"/>
      <c r="C184" s="26">
        <v>2269</v>
      </c>
      <c r="D184" s="48">
        <v>2474</v>
      </c>
      <c r="E184" s="44"/>
      <c r="F184" s="26">
        <v>3332</v>
      </c>
      <c r="G184" s="48">
        <v>4839</v>
      </c>
      <c r="H184" s="44"/>
      <c r="I184" s="26">
        <v>1218</v>
      </c>
      <c r="J184" s="48">
        <v>1362</v>
      </c>
      <c r="K184" s="44"/>
      <c r="L184" s="27">
        <v>340.5</v>
      </c>
      <c r="M184" s="48">
        <v>322.5</v>
      </c>
      <c r="N184" s="44"/>
      <c r="O184" s="26">
        <v>328</v>
      </c>
      <c r="P184" s="48">
        <v>364</v>
      </c>
      <c r="Q184" s="20"/>
      <c r="R184" s="20">
        <f t="shared" si="4"/>
        <v>7487.5</v>
      </c>
      <c r="S184" s="30">
        <f t="shared" si="5"/>
        <v>9361.5</v>
      </c>
    </row>
    <row r="185" spans="1:19">
      <c r="A185" s="43">
        <v>44805</v>
      </c>
      <c r="B185" s="44"/>
      <c r="C185" s="26">
        <v>2307</v>
      </c>
      <c r="D185" s="48">
        <v>2476</v>
      </c>
      <c r="E185" s="44"/>
      <c r="F185" s="26">
        <v>3424</v>
      </c>
      <c r="G185" s="48">
        <v>4930</v>
      </c>
      <c r="H185" s="44"/>
      <c r="I185" s="26">
        <v>1217</v>
      </c>
      <c r="J185" s="48">
        <v>1357</v>
      </c>
      <c r="K185" s="44"/>
      <c r="L185" s="27">
        <v>341.25</v>
      </c>
      <c r="M185" s="48">
        <v>326.25</v>
      </c>
      <c r="N185" s="44"/>
      <c r="O185" s="26">
        <v>328</v>
      </c>
      <c r="P185" s="48">
        <v>366</v>
      </c>
      <c r="Q185" s="20"/>
      <c r="R185" s="20">
        <f t="shared" si="4"/>
        <v>7617.25</v>
      </c>
      <c r="S185" s="30">
        <f t="shared" si="5"/>
        <v>9455.25</v>
      </c>
    </row>
    <row r="186" spans="1:19">
      <c r="A186" s="43">
        <v>44835</v>
      </c>
      <c r="B186" s="44"/>
      <c r="C186" s="26">
        <v>2330</v>
      </c>
      <c r="D186" s="48">
        <v>2474</v>
      </c>
      <c r="E186" s="44"/>
      <c r="F186" s="26">
        <v>3351</v>
      </c>
      <c r="G186" s="48">
        <v>4813</v>
      </c>
      <c r="H186" s="44"/>
      <c r="I186" s="26">
        <v>1200</v>
      </c>
      <c r="J186" s="48">
        <v>1333</v>
      </c>
      <c r="K186" s="44"/>
      <c r="L186" s="27">
        <v>342</v>
      </c>
      <c r="M186" s="48">
        <v>329</v>
      </c>
      <c r="N186" s="44"/>
      <c r="O186" s="26">
        <v>329</v>
      </c>
      <c r="P186" s="48">
        <v>366</v>
      </c>
      <c r="Q186" s="20"/>
      <c r="R186" s="20">
        <f t="shared" si="4"/>
        <v>7552</v>
      </c>
      <c r="S186" s="30">
        <f t="shared" si="5"/>
        <v>9315</v>
      </c>
    </row>
    <row r="187" spans="1:19">
      <c r="A187" s="43">
        <v>44866</v>
      </c>
      <c r="B187" s="44"/>
      <c r="C187" s="26">
        <v>2290</v>
      </c>
      <c r="D187" s="48">
        <v>2475</v>
      </c>
      <c r="E187" s="44"/>
      <c r="F187" s="26">
        <v>3393</v>
      </c>
      <c r="G187" s="48">
        <v>4872</v>
      </c>
      <c r="H187" s="44"/>
      <c r="I187" s="26">
        <v>1213</v>
      </c>
      <c r="J187" s="48">
        <v>1343</v>
      </c>
      <c r="K187" s="44"/>
      <c r="L187" s="27">
        <v>342.75</v>
      </c>
      <c r="M187" s="48">
        <v>331.75</v>
      </c>
      <c r="N187" s="44"/>
      <c r="O187" s="26">
        <v>331</v>
      </c>
      <c r="P187" s="48">
        <v>368</v>
      </c>
      <c r="Q187" s="20"/>
      <c r="R187" s="20">
        <f t="shared" si="4"/>
        <v>7569.75</v>
      </c>
      <c r="S187" s="30">
        <f t="shared" si="5"/>
        <v>9389.75</v>
      </c>
    </row>
    <row r="188" spans="1:19">
      <c r="A188" s="43">
        <v>44896</v>
      </c>
      <c r="B188" s="44"/>
      <c r="C188" s="26">
        <v>2282</v>
      </c>
      <c r="D188" s="48">
        <v>2458</v>
      </c>
      <c r="E188" s="44"/>
      <c r="F188" s="26">
        <v>3492</v>
      </c>
      <c r="G188" s="48">
        <v>4939</v>
      </c>
      <c r="H188" s="44"/>
      <c r="I188" s="26">
        <v>1237</v>
      </c>
      <c r="J188" s="48">
        <v>1380</v>
      </c>
      <c r="K188" s="44"/>
      <c r="L188" s="27">
        <v>345.5</v>
      </c>
      <c r="M188" s="48">
        <v>334.5</v>
      </c>
      <c r="N188" s="44"/>
      <c r="O188" s="26">
        <v>332</v>
      </c>
      <c r="P188" s="48">
        <v>370</v>
      </c>
      <c r="Q188" s="20"/>
      <c r="R188" s="20">
        <f t="shared" si="4"/>
        <v>7688.5</v>
      </c>
      <c r="S188" s="30">
        <f t="shared" si="5"/>
        <v>9481.5</v>
      </c>
    </row>
    <row r="189" spans="1:19">
      <c r="A189" s="43">
        <v>44927</v>
      </c>
      <c r="B189" s="44"/>
      <c r="C189" s="26">
        <v>2259</v>
      </c>
      <c r="D189" s="48">
        <v>2445</v>
      </c>
      <c r="E189" s="44"/>
      <c r="F189" s="26">
        <v>3416</v>
      </c>
      <c r="G189" s="48">
        <v>4855</v>
      </c>
      <c r="H189" s="44"/>
      <c r="I189" s="26">
        <v>1207</v>
      </c>
      <c r="J189" s="48">
        <v>1365</v>
      </c>
      <c r="K189" s="44"/>
      <c r="L189" s="27">
        <v>347.25</v>
      </c>
      <c r="M189" s="48">
        <v>338.25</v>
      </c>
      <c r="N189" s="44"/>
      <c r="O189" s="26">
        <v>332</v>
      </c>
      <c r="P189" s="48">
        <v>370</v>
      </c>
      <c r="Q189" s="20"/>
      <c r="R189" s="20">
        <f t="shared" si="4"/>
        <v>7561.25</v>
      </c>
      <c r="S189" s="30">
        <f t="shared" si="5"/>
        <v>9373.25</v>
      </c>
    </row>
    <row r="190" spans="1:19">
      <c r="A190" s="43">
        <v>44958</v>
      </c>
      <c r="B190" s="44"/>
      <c r="C190" s="26">
        <v>2300</v>
      </c>
      <c r="D190" s="48">
        <v>2457</v>
      </c>
      <c r="E190" s="44"/>
      <c r="F190" s="26">
        <v>3378</v>
      </c>
      <c r="G190" s="48">
        <v>4872</v>
      </c>
      <c r="H190" s="44"/>
      <c r="I190" s="26">
        <v>1242</v>
      </c>
      <c r="J190" s="48">
        <v>1407</v>
      </c>
      <c r="K190" s="44"/>
      <c r="L190" s="27">
        <v>349</v>
      </c>
      <c r="M190" s="48">
        <v>341</v>
      </c>
      <c r="N190" s="44"/>
      <c r="O190" s="26">
        <v>333</v>
      </c>
      <c r="P190" s="48">
        <v>370</v>
      </c>
      <c r="Q190" s="20"/>
      <c r="R190" s="20">
        <f t="shared" si="4"/>
        <v>7602</v>
      </c>
      <c r="S190" s="30">
        <f t="shared" si="5"/>
        <v>9447</v>
      </c>
    </row>
    <row r="191" spans="1:19">
      <c r="A191" s="43">
        <v>44986</v>
      </c>
      <c r="B191" s="44"/>
      <c r="C191" s="26">
        <v>2318</v>
      </c>
      <c r="D191" s="48">
        <v>2474</v>
      </c>
      <c r="E191" s="44"/>
      <c r="F191" s="26">
        <v>3432</v>
      </c>
      <c r="G191" s="48">
        <v>4904</v>
      </c>
      <c r="H191" s="44"/>
      <c r="I191" s="26">
        <v>1261</v>
      </c>
      <c r="J191" s="48">
        <v>1437</v>
      </c>
      <c r="K191" s="44"/>
      <c r="L191" s="27">
        <v>351.75</v>
      </c>
      <c r="M191" s="48">
        <v>342.75</v>
      </c>
      <c r="N191" s="44"/>
      <c r="O191" s="26">
        <v>333</v>
      </c>
      <c r="P191" s="48">
        <v>371</v>
      </c>
      <c r="Q191" s="20"/>
      <c r="R191" s="20">
        <f t="shared" si="4"/>
        <v>7695.75</v>
      </c>
      <c r="S191" s="30">
        <f t="shared" si="5"/>
        <v>9528.75</v>
      </c>
    </row>
    <row r="192" spans="1:19">
      <c r="A192" s="43">
        <v>45017</v>
      </c>
      <c r="B192" s="44"/>
      <c r="C192" s="26">
        <v>2303</v>
      </c>
      <c r="D192" s="48">
        <v>2482</v>
      </c>
      <c r="E192" s="44"/>
      <c r="F192" s="26">
        <v>3372</v>
      </c>
      <c r="G192" s="48">
        <v>4898</v>
      </c>
      <c r="H192" s="44"/>
      <c r="I192" s="26">
        <v>1265</v>
      </c>
      <c r="J192" s="48">
        <v>1442</v>
      </c>
      <c r="K192" s="44"/>
      <c r="L192" s="27">
        <v>355.5</v>
      </c>
      <c r="M192" s="48">
        <v>341.5</v>
      </c>
      <c r="N192" s="44"/>
      <c r="O192" s="26">
        <v>336</v>
      </c>
      <c r="P192" s="48">
        <v>371</v>
      </c>
      <c r="Q192" s="20"/>
      <c r="R192" s="20">
        <f t="shared" si="4"/>
        <v>7631.5</v>
      </c>
      <c r="S192" s="30">
        <f t="shared" si="5"/>
        <v>9534.5</v>
      </c>
    </row>
    <row r="193" spans="1:19">
      <c r="A193" s="43">
        <v>45047</v>
      </c>
      <c r="B193" s="44"/>
      <c r="C193" s="26">
        <v>2255</v>
      </c>
      <c r="D193" s="48">
        <v>2467</v>
      </c>
      <c r="E193" s="44"/>
      <c r="F193" s="26">
        <v>3323</v>
      </c>
      <c r="G193" s="48">
        <v>4880</v>
      </c>
      <c r="H193" s="44"/>
      <c r="I193" s="26">
        <v>1242</v>
      </c>
      <c r="J193" s="48">
        <v>1440</v>
      </c>
      <c r="K193" s="44"/>
      <c r="L193" s="27">
        <v>358.25</v>
      </c>
      <c r="M193" s="48">
        <v>344.25</v>
      </c>
      <c r="N193" s="44"/>
      <c r="O193" s="26">
        <v>337</v>
      </c>
      <c r="P193" s="48">
        <v>372</v>
      </c>
      <c r="Q193" s="20"/>
      <c r="R193" s="20">
        <f t="shared" si="4"/>
        <v>7515.25</v>
      </c>
      <c r="S193" s="30">
        <f t="shared" si="5"/>
        <v>9503.25</v>
      </c>
    </row>
    <row r="194" spans="1:19">
      <c r="A194" s="43">
        <v>45078</v>
      </c>
      <c r="B194" s="29"/>
      <c r="C194" s="26">
        <v>2306</v>
      </c>
      <c r="D194" s="48">
        <v>2467</v>
      </c>
      <c r="E194" s="29"/>
      <c r="F194" s="8">
        <v>3410</v>
      </c>
      <c r="G194" s="49">
        <v>4895</v>
      </c>
      <c r="H194" s="29"/>
      <c r="I194" s="26">
        <v>1231</v>
      </c>
      <c r="J194" s="48">
        <v>1419</v>
      </c>
      <c r="K194" s="29"/>
      <c r="L194" s="26">
        <v>361</v>
      </c>
      <c r="M194" s="48">
        <v>346</v>
      </c>
      <c r="N194" s="29"/>
      <c r="O194" s="26">
        <v>339</v>
      </c>
      <c r="P194" s="48">
        <v>374</v>
      </c>
      <c r="Q194" s="20"/>
      <c r="R194" s="20">
        <f t="shared" ref="R194:R218" si="6">C194+F194+I194+L194+O194</f>
        <v>7647</v>
      </c>
      <c r="S194" s="30">
        <f t="shared" ref="S194:S230" si="7">D194+G194+J194+M194+P194</f>
        <v>9501</v>
      </c>
    </row>
    <row r="195" spans="1:19">
      <c r="A195" s="43">
        <v>45108</v>
      </c>
      <c r="C195" s="26">
        <v>2301</v>
      </c>
      <c r="D195" s="48">
        <v>2475</v>
      </c>
      <c r="F195" s="8">
        <v>3380</v>
      </c>
      <c r="G195" s="49">
        <v>4898</v>
      </c>
      <c r="I195" s="8">
        <v>1244</v>
      </c>
      <c r="J195" s="49">
        <v>1400</v>
      </c>
      <c r="L195" s="131">
        <v>363.25</v>
      </c>
      <c r="M195" s="49">
        <v>344.25</v>
      </c>
      <c r="O195" s="8">
        <v>340</v>
      </c>
      <c r="P195" s="49">
        <v>376</v>
      </c>
      <c r="Q195" s="20"/>
      <c r="R195" s="20">
        <f t="shared" si="6"/>
        <v>7628.25</v>
      </c>
      <c r="S195" s="30">
        <f t="shared" si="7"/>
        <v>9493.25</v>
      </c>
    </row>
    <row r="196" spans="1:19">
      <c r="A196" s="43">
        <v>45139</v>
      </c>
      <c r="C196" s="26">
        <v>2269</v>
      </c>
      <c r="D196" s="48">
        <v>2485</v>
      </c>
      <c r="F196" s="8">
        <v>3340</v>
      </c>
      <c r="G196" s="49">
        <v>4923</v>
      </c>
      <c r="I196" s="8">
        <v>1218</v>
      </c>
      <c r="J196" s="49">
        <v>1374</v>
      </c>
      <c r="L196" s="131">
        <v>366.5</v>
      </c>
      <c r="M196" s="49">
        <v>345.5</v>
      </c>
      <c r="O196" s="8">
        <v>341</v>
      </c>
      <c r="P196" s="49">
        <v>380</v>
      </c>
      <c r="Q196" s="20"/>
      <c r="R196" s="20">
        <f t="shared" si="6"/>
        <v>7534.5</v>
      </c>
      <c r="S196" s="30">
        <f t="shared" si="7"/>
        <v>9507.5</v>
      </c>
    </row>
    <row r="197" spans="1:19">
      <c r="A197" s="43">
        <v>45170</v>
      </c>
      <c r="C197" s="26">
        <v>2307</v>
      </c>
      <c r="D197" s="48">
        <v>2489</v>
      </c>
      <c r="F197" s="8">
        <v>3430</v>
      </c>
      <c r="G197" s="49">
        <v>5014</v>
      </c>
      <c r="I197" s="8">
        <v>1217</v>
      </c>
      <c r="J197" s="49">
        <v>1369</v>
      </c>
      <c r="L197" s="131">
        <v>367.75</v>
      </c>
      <c r="M197" s="49">
        <v>347.75</v>
      </c>
      <c r="O197" s="8">
        <v>342</v>
      </c>
      <c r="P197" s="49">
        <v>381</v>
      </c>
      <c r="Q197" s="20"/>
      <c r="R197" s="20">
        <f t="shared" si="6"/>
        <v>7663.75</v>
      </c>
      <c r="S197" s="30">
        <f t="shared" si="7"/>
        <v>9600.75</v>
      </c>
    </row>
    <row r="198" spans="1:19">
      <c r="A198" s="43">
        <v>45200</v>
      </c>
      <c r="C198" s="26">
        <v>2330</v>
      </c>
      <c r="D198" s="48">
        <v>2490</v>
      </c>
      <c r="F198" s="8">
        <v>3354</v>
      </c>
      <c r="G198" s="49">
        <v>4893</v>
      </c>
      <c r="I198" s="8">
        <v>1200</v>
      </c>
      <c r="J198" s="49">
        <v>1345</v>
      </c>
      <c r="L198" s="131">
        <v>368</v>
      </c>
      <c r="M198" s="49">
        <v>346</v>
      </c>
      <c r="O198" s="8">
        <v>343</v>
      </c>
      <c r="P198" s="49">
        <v>382</v>
      </c>
      <c r="Q198" s="20"/>
      <c r="R198" s="20">
        <f t="shared" si="6"/>
        <v>7595</v>
      </c>
      <c r="S198" s="30">
        <f t="shared" si="7"/>
        <v>9456</v>
      </c>
    </row>
    <row r="199" spans="1:19">
      <c r="A199" s="43">
        <v>45231</v>
      </c>
      <c r="C199" s="26">
        <v>2290</v>
      </c>
      <c r="D199" s="48">
        <v>2494</v>
      </c>
      <c r="F199" s="8">
        <v>3394</v>
      </c>
      <c r="G199" s="49">
        <v>4952</v>
      </c>
      <c r="I199" s="8">
        <v>1213</v>
      </c>
      <c r="J199" s="49">
        <v>1355</v>
      </c>
      <c r="L199" s="131">
        <v>368.25</v>
      </c>
      <c r="M199" s="49">
        <v>347.25</v>
      </c>
      <c r="O199" s="8">
        <v>344</v>
      </c>
      <c r="P199" s="49">
        <v>382</v>
      </c>
      <c r="Q199" s="20"/>
      <c r="R199" s="20">
        <f t="shared" si="6"/>
        <v>7609.25</v>
      </c>
      <c r="S199" s="30">
        <f t="shared" si="7"/>
        <v>9530.25</v>
      </c>
    </row>
    <row r="200" spans="1:19">
      <c r="A200" s="43">
        <v>45261</v>
      </c>
      <c r="C200" s="26">
        <v>2282</v>
      </c>
      <c r="D200" s="48">
        <v>2480</v>
      </c>
      <c r="F200" s="8">
        <v>3493</v>
      </c>
      <c r="G200" s="49">
        <v>5020</v>
      </c>
      <c r="I200" s="8">
        <v>1237</v>
      </c>
      <c r="J200" s="49">
        <v>1391</v>
      </c>
      <c r="L200" s="131">
        <v>369.5</v>
      </c>
      <c r="M200" s="49">
        <v>346.5</v>
      </c>
      <c r="O200" s="8">
        <v>345</v>
      </c>
      <c r="P200" s="49">
        <v>383</v>
      </c>
      <c r="Q200" s="20"/>
      <c r="R200" s="20">
        <f t="shared" si="6"/>
        <v>7726.5</v>
      </c>
      <c r="S200" s="30">
        <f t="shared" si="7"/>
        <v>9620.5</v>
      </c>
    </row>
    <row r="201" spans="1:19">
      <c r="A201" s="43">
        <v>45292</v>
      </c>
      <c r="C201" s="26">
        <v>2259</v>
      </c>
      <c r="D201" s="48">
        <v>2470</v>
      </c>
      <c r="F201" s="8">
        <v>3418</v>
      </c>
      <c r="G201" s="49">
        <v>4939</v>
      </c>
      <c r="I201" s="8">
        <v>1207</v>
      </c>
      <c r="J201" s="49">
        <v>1375</v>
      </c>
      <c r="L201" s="131">
        <v>369.75</v>
      </c>
      <c r="M201" s="49">
        <v>344.75</v>
      </c>
      <c r="O201" s="8">
        <v>346</v>
      </c>
      <c r="P201" s="49">
        <v>384</v>
      </c>
      <c r="Q201" s="20"/>
      <c r="R201" s="20">
        <f t="shared" si="6"/>
        <v>7599.75</v>
      </c>
      <c r="S201" s="30">
        <f t="shared" si="7"/>
        <v>9512.75</v>
      </c>
    </row>
    <row r="202" spans="1:19">
      <c r="A202" s="43">
        <v>45323</v>
      </c>
      <c r="C202" s="26">
        <v>2295</v>
      </c>
      <c r="D202" s="48">
        <v>2477</v>
      </c>
      <c r="F202" s="8">
        <v>3375</v>
      </c>
      <c r="G202" s="49">
        <v>4945</v>
      </c>
      <c r="I202" s="8">
        <v>1236</v>
      </c>
      <c r="J202" s="49">
        <v>1410</v>
      </c>
      <c r="L202" s="131">
        <v>370</v>
      </c>
      <c r="M202" s="49">
        <v>345</v>
      </c>
      <c r="O202" s="8">
        <v>347</v>
      </c>
      <c r="P202" s="49">
        <v>385</v>
      </c>
      <c r="Q202" s="20"/>
      <c r="R202" s="20">
        <f t="shared" si="6"/>
        <v>7623</v>
      </c>
      <c r="S202" s="30">
        <f t="shared" si="7"/>
        <v>9562</v>
      </c>
    </row>
    <row r="203" spans="1:19">
      <c r="A203" s="43">
        <v>45352</v>
      </c>
      <c r="C203" s="26">
        <v>2312</v>
      </c>
      <c r="D203" s="48">
        <v>2493</v>
      </c>
      <c r="F203" s="8">
        <v>3431</v>
      </c>
      <c r="G203" s="49">
        <v>4996</v>
      </c>
      <c r="I203" s="8">
        <v>1255</v>
      </c>
      <c r="J203" s="49">
        <v>1441</v>
      </c>
      <c r="L203" s="131">
        <v>370.25</v>
      </c>
      <c r="M203" s="49">
        <v>347.25</v>
      </c>
      <c r="O203" s="8">
        <v>348</v>
      </c>
      <c r="P203" s="49">
        <v>386</v>
      </c>
      <c r="Q203" s="20"/>
      <c r="R203" s="20">
        <f t="shared" si="6"/>
        <v>7716.25</v>
      </c>
      <c r="S203" s="30">
        <f t="shared" si="7"/>
        <v>9663.25</v>
      </c>
    </row>
    <row r="204" spans="1:19">
      <c r="A204" s="43">
        <v>45383</v>
      </c>
      <c r="C204" s="26">
        <v>2296</v>
      </c>
      <c r="D204" s="48">
        <v>2500</v>
      </c>
      <c r="F204" s="8">
        <v>3375</v>
      </c>
      <c r="G204" s="49">
        <v>4960</v>
      </c>
      <c r="I204" s="8">
        <v>1260</v>
      </c>
      <c r="J204" s="49">
        <v>1446</v>
      </c>
      <c r="L204" s="131">
        <v>370.5</v>
      </c>
      <c r="M204" s="49">
        <v>349.5</v>
      </c>
      <c r="O204" s="8">
        <v>348</v>
      </c>
      <c r="P204" s="49">
        <v>387</v>
      </c>
      <c r="Q204" s="20"/>
      <c r="R204" s="20">
        <f t="shared" si="6"/>
        <v>7649.5</v>
      </c>
      <c r="S204" s="30">
        <f t="shared" si="7"/>
        <v>9642.5</v>
      </c>
    </row>
    <row r="205" spans="1:19">
      <c r="A205" s="43">
        <v>45413</v>
      </c>
      <c r="C205" s="26">
        <v>2249</v>
      </c>
      <c r="D205" s="48">
        <v>2481</v>
      </c>
      <c r="F205" s="8">
        <v>3332</v>
      </c>
      <c r="G205" s="49">
        <v>4960</v>
      </c>
      <c r="I205" s="8">
        <v>1237</v>
      </c>
      <c r="J205" s="49">
        <v>1444</v>
      </c>
      <c r="L205" s="131">
        <v>370.75</v>
      </c>
      <c r="M205" s="49">
        <v>350.75</v>
      </c>
      <c r="O205" s="8">
        <v>349</v>
      </c>
      <c r="P205" s="49">
        <v>388</v>
      </c>
      <c r="Q205" s="20"/>
      <c r="R205" s="20">
        <f t="shared" si="6"/>
        <v>7537.75</v>
      </c>
      <c r="S205" s="30">
        <f t="shared" si="7"/>
        <v>9623.75</v>
      </c>
    </row>
    <row r="206" spans="1:19" s="9" customFormat="1">
      <c r="A206" s="43">
        <v>45444</v>
      </c>
      <c r="B206" s="7"/>
      <c r="C206" s="26">
        <v>2302</v>
      </c>
      <c r="D206" s="48">
        <v>2476</v>
      </c>
      <c r="F206" s="8">
        <v>3419</v>
      </c>
      <c r="G206" s="49">
        <v>4976</v>
      </c>
      <c r="I206" s="8">
        <v>1228</v>
      </c>
      <c r="J206" s="49">
        <v>1424</v>
      </c>
      <c r="L206" s="8">
        <v>371</v>
      </c>
      <c r="M206" s="49">
        <v>351</v>
      </c>
      <c r="O206" s="8">
        <v>350</v>
      </c>
      <c r="P206" s="49">
        <v>388</v>
      </c>
      <c r="Q206" s="20"/>
      <c r="R206" s="20">
        <f t="shared" si="6"/>
        <v>7670</v>
      </c>
      <c r="S206" s="30">
        <f t="shared" si="7"/>
        <v>9615</v>
      </c>
    </row>
    <row r="207" spans="1:19">
      <c r="A207" s="39">
        <v>45504</v>
      </c>
      <c r="C207" s="26">
        <v>2295</v>
      </c>
      <c r="D207" s="48">
        <v>2479</v>
      </c>
      <c r="F207" s="8">
        <v>3406</v>
      </c>
      <c r="G207" s="49">
        <v>4979</v>
      </c>
      <c r="I207" s="8">
        <v>1243</v>
      </c>
      <c r="J207" s="49">
        <v>1410</v>
      </c>
      <c r="L207" s="131">
        <v>371.25</v>
      </c>
      <c r="M207" s="49">
        <v>351.25</v>
      </c>
      <c r="O207" s="9">
        <v>351</v>
      </c>
      <c r="P207" s="49">
        <v>389</v>
      </c>
      <c r="Q207" s="20"/>
      <c r="R207" s="20">
        <f t="shared" si="6"/>
        <v>7666.25</v>
      </c>
      <c r="S207" s="30">
        <f t="shared" si="7"/>
        <v>9608.25</v>
      </c>
    </row>
    <row r="208" spans="1:19">
      <c r="A208" s="39">
        <v>45535</v>
      </c>
      <c r="C208" s="26">
        <v>2263</v>
      </c>
      <c r="D208" s="48">
        <v>2481</v>
      </c>
      <c r="F208" s="8">
        <v>3356</v>
      </c>
      <c r="G208" s="49">
        <v>5020</v>
      </c>
      <c r="I208" s="8">
        <v>1222</v>
      </c>
      <c r="J208" s="49">
        <v>1387</v>
      </c>
      <c r="L208" s="131">
        <v>371.5</v>
      </c>
      <c r="M208" s="49">
        <v>351.5</v>
      </c>
      <c r="O208" s="9">
        <v>352</v>
      </c>
      <c r="P208" s="49">
        <v>389</v>
      </c>
      <c r="Q208" s="20"/>
      <c r="R208" s="20">
        <f t="shared" si="6"/>
        <v>7564.5</v>
      </c>
      <c r="S208" s="30">
        <f t="shared" si="7"/>
        <v>9628.5</v>
      </c>
    </row>
    <row r="209" spans="1:19">
      <c r="A209" s="39">
        <v>45565</v>
      </c>
      <c r="C209" s="26">
        <v>2302</v>
      </c>
      <c r="D209" s="48">
        <v>2477</v>
      </c>
      <c r="F209" s="8">
        <v>3435</v>
      </c>
      <c r="G209" s="49">
        <v>5093</v>
      </c>
      <c r="I209" s="8">
        <v>1220</v>
      </c>
      <c r="J209" s="49">
        <v>1382</v>
      </c>
      <c r="L209" s="131">
        <v>371.75</v>
      </c>
      <c r="M209" s="49">
        <v>351.75</v>
      </c>
      <c r="O209" s="9">
        <v>353</v>
      </c>
      <c r="P209" s="49">
        <v>389</v>
      </c>
      <c r="Q209" s="20"/>
      <c r="R209" s="20">
        <f t="shared" si="6"/>
        <v>7681.75</v>
      </c>
      <c r="S209" s="30">
        <f t="shared" si="7"/>
        <v>9692.75</v>
      </c>
    </row>
    <row r="210" spans="1:19">
      <c r="A210" s="39">
        <v>45596</v>
      </c>
      <c r="C210" s="26">
        <v>2323</v>
      </c>
      <c r="D210" s="48">
        <v>2471</v>
      </c>
      <c r="F210" s="8">
        <v>3375</v>
      </c>
      <c r="G210" s="49">
        <v>4952</v>
      </c>
      <c r="I210" s="8">
        <v>1202</v>
      </c>
      <c r="J210" s="49">
        <v>1357</v>
      </c>
      <c r="L210" s="131">
        <v>372</v>
      </c>
      <c r="M210" s="49">
        <v>352</v>
      </c>
      <c r="O210" s="9">
        <v>354</v>
      </c>
      <c r="P210" s="49">
        <v>390</v>
      </c>
      <c r="Q210" s="20"/>
      <c r="R210" s="20">
        <f t="shared" si="6"/>
        <v>7626</v>
      </c>
      <c r="S210" s="30">
        <f t="shared" si="7"/>
        <v>9522</v>
      </c>
    </row>
    <row r="211" spans="1:19">
      <c r="A211" s="39">
        <v>45626</v>
      </c>
      <c r="C211" s="26">
        <v>2283</v>
      </c>
      <c r="D211" s="48">
        <v>2468</v>
      </c>
      <c r="F211" s="8">
        <v>3413</v>
      </c>
      <c r="G211" s="49">
        <v>5020</v>
      </c>
      <c r="I211" s="8">
        <v>1214</v>
      </c>
      <c r="J211" s="49">
        <v>1366</v>
      </c>
      <c r="L211" s="131">
        <v>372.25</v>
      </c>
      <c r="M211" s="49">
        <v>352.25</v>
      </c>
      <c r="O211" s="9">
        <v>355</v>
      </c>
      <c r="P211" s="49">
        <v>391</v>
      </c>
      <c r="Q211" s="20"/>
      <c r="R211" s="20">
        <f t="shared" si="6"/>
        <v>7637.25</v>
      </c>
      <c r="S211" s="30">
        <f t="shared" si="7"/>
        <v>9597.25</v>
      </c>
    </row>
    <row r="212" spans="1:19">
      <c r="A212" s="39">
        <v>45657</v>
      </c>
      <c r="C212" s="26">
        <v>2277</v>
      </c>
      <c r="D212" s="48">
        <v>2448</v>
      </c>
      <c r="F212" s="8">
        <v>3516</v>
      </c>
      <c r="G212" s="49">
        <v>5096</v>
      </c>
      <c r="I212" s="8">
        <v>1238</v>
      </c>
      <c r="J212" s="49">
        <v>1402</v>
      </c>
      <c r="L212" s="131">
        <v>372.5</v>
      </c>
      <c r="M212" s="49">
        <v>352.5</v>
      </c>
      <c r="O212" s="9">
        <v>356</v>
      </c>
      <c r="P212" s="49">
        <v>392</v>
      </c>
      <c r="Q212" s="20"/>
      <c r="R212" s="20">
        <f t="shared" si="6"/>
        <v>7759.5</v>
      </c>
      <c r="S212" s="30">
        <f t="shared" si="7"/>
        <v>9690.5</v>
      </c>
    </row>
    <row r="213" spans="1:19">
      <c r="A213" s="39">
        <v>45688</v>
      </c>
      <c r="C213" s="26">
        <v>2253</v>
      </c>
      <c r="D213" s="48">
        <v>2434</v>
      </c>
      <c r="F213" s="8">
        <v>3436</v>
      </c>
      <c r="G213" s="49">
        <v>5005</v>
      </c>
      <c r="I213" s="8">
        <v>1207</v>
      </c>
      <c r="J213" s="49">
        <v>1386</v>
      </c>
      <c r="L213" s="131">
        <v>372.75</v>
      </c>
      <c r="M213" s="49">
        <v>352.75</v>
      </c>
      <c r="O213" s="9">
        <v>357</v>
      </c>
      <c r="P213" s="49">
        <v>392</v>
      </c>
      <c r="Q213" s="20"/>
      <c r="R213" s="20">
        <f t="shared" si="6"/>
        <v>7625.75</v>
      </c>
      <c r="S213" s="30">
        <f t="shared" si="7"/>
        <v>9569.75</v>
      </c>
    </row>
    <row r="214" spans="1:19">
      <c r="A214" s="39">
        <v>45716</v>
      </c>
      <c r="C214" s="26">
        <v>2295</v>
      </c>
      <c r="D214" s="48">
        <v>2444</v>
      </c>
      <c r="F214" s="8">
        <v>3395</v>
      </c>
      <c r="G214" s="49">
        <v>5016</v>
      </c>
      <c r="I214" s="8">
        <v>1242</v>
      </c>
      <c r="J214" s="49">
        <v>1427</v>
      </c>
      <c r="L214" s="131">
        <v>373</v>
      </c>
      <c r="M214" s="49">
        <v>353</v>
      </c>
      <c r="O214" s="9">
        <v>359</v>
      </c>
      <c r="P214" s="49">
        <v>394</v>
      </c>
      <c r="Q214" s="20"/>
      <c r="R214" s="20">
        <f t="shared" si="6"/>
        <v>7664</v>
      </c>
      <c r="S214" s="30">
        <f t="shared" si="7"/>
        <v>9634</v>
      </c>
    </row>
    <row r="215" spans="1:19">
      <c r="A215" s="39">
        <v>45747</v>
      </c>
      <c r="C215" s="26">
        <v>2317</v>
      </c>
      <c r="D215" s="48">
        <v>2460</v>
      </c>
      <c r="F215" s="8">
        <v>3446</v>
      </c>
      <c r="G215" s="49">
        <v>5042</v>
      </c>
      <c r="I215" s="8">
        <v>1259</v>
      </c>
      <c r="J215" s="49">
        <v>1455</v>
      </c>
      <c r="L215" s="131">
        <v>373.25</v>
      </c>
      <c r="M215" s="49">
        <v>353.25</v>
      </c>
      <c r="O215" s="9">
        <v>360</v>
      </c>
      <c r="P215" s="49">
        <v>394</v>
      </c>
      <c r="Q215" s="20"/>
      <c r="R215" s="20">
        <f t="shared" si="6"/>
        <v>7755.25</v>
      </c>
      <c r="S215" s="30">
        <f t="shared" si="7"/>
        <v>9704.25</v>
      </c>
    </row>
    <row r="216" spans="1:19">
      <c r="A216" s="39">
        <v>45777</v>
      </c>
      <c r="C216" s="26">
        <v>2303</v>
      </c>
      <c r="D216" s="48">
        <v>2468</v>
      </c>
      <c r="F216" s="8">
        <v>3383</v>
      </c>
      <c r="G216" s="49">
        <v>5030</v>
      </c>
      <c r="I216" s="8">
        <v>1263</v>
      </c>
      <c r="J216" s="49">
        <v>1461</v>
      </c>
      <c r="L216" s="131">
        <v>373.5</v>
      </c>
      <c r="M216" s="49">
        <v>353.5</v>
      </c>
      <c r="O216" s="9">
        <v>361</v>
      </c>
      <c r="P216" s="49">
        <v>395</v>
      </c>
      <c r="Q216" s="20"/>
      <c r="R216" s="20">
        <f t="shared" si="6"/>
        <v>7683.5</v>
      </c>
      <c r="S216" s="30">
        <f t="shared" si="7"/>
        <v>9707.5</v>
      </c>
    </row>
    <row r="217" spans="1:19">
      <c r="A217" s="39">
        <v>45808</v>
      </c>
      <c r="C217" s="26">
        <v>2255</v>
      </c>
      <c r="D217" s="48">
        <v>2458</v>
      </c>
      <c r="F217" s="8">
        <v>3333</v>
      </c>
      <c r="G217" s="49">
        <v>5007</v>
      </c>
      <c r="I217" s="8">
        <v>1239</v>
      </c>
      <c r="J217" s="49">
        <v>1457</v>
      </c>
      <c r="L217" s="131">
        <v>373.75</v>
      </c>
      <c r="M217" s="49">
        <v>353.75</v>
      </c>
      <c r="O217" s="9">
        <v>363</v>
      </c>
      <c r="P217" s="49">
        <v>396</v>
      </c>
      <c r="Q217" s="20"/>
      <c r="R217" s="20">
        <f t="shared" si="6"/>
        <v>7563.75</v>
      </c>
      <c r="S217" s="30">
        <f t="shared" si="7"/>
        <v>9671.75</v>
      </c>
    </row>
    <row r="218" spans="1:19">
      <c r="A218" s="39">
        <v>45838</v>
      </c>
      <c r="B218" s="135"/>
      <c r="C218" s="26">
        <v>2306</v>
      </c>
      <c r="D218" s="48">
        <v>2456</v>
      </c>
      <c r="E218" s="9"/>
      <c r="F218" s="8">
        <v>3419</v>
      </c>
      <c r="G218" s="49">
        <v>5018</v>
      </c>
      <c r="H218" s="9"/>
      <c r="I218" s="8">
        <v>1213</v>
      </c>
      <c r="J218" s="49">
        <v>1436</v>
      </c>
      <c r="K218" s="9"/>
      <c r="L218" s="8">
        <v>374</v>
      </c>
      <c r="M218" s="49">
        <v>354</v>
      </c>
      <c r="N218" s="9"/>
      <c r="O218" s="9">
        <v>364</v>
      </c>
      <c r="P218" s="49">
        <v>397</v>
      </c>
      <c r="Q218" s="20"/>
      <c r="R218" s="20">
        <f t="shared" si="6"/>
        <v>7676</v>
      </c>
      <c r="S218" s="30">
        <f t="shared" si="7"/>
        <v>9661</v>
      </c>
    </row>
    <row r="219" spans="1:19">
      <c r="A219" s="39">
        <v>45869</v>
      </c>
      <c r="D219" s="49">
        <v>2465</v>
      </c>
      <c r="G219" s="49">
        <v>5017</v>
      </c>
      <c r="J219" s="49">
        <v>1416</v>
      </c>
      <c r="M219" s="49">
        <v>354.25</v>
      </c>
      <c r="P219" s="49">
        <v>398</v>
      </c>
      <c r="Q219" s="20"/>
      <c r="R219" s="20"/>
      <c r="S219" s="30">
        <f t="shared" si="7"/>
        <v>9650.25</v>
      </c>
    </row>
    <row r="220" spans="1:19">
      <c r="A220" s="39">
        <v>45900</v>
      </c>
      <c r="D220" s="49">
        <v>2475</v>
      </c>
      <c r="G220" s="49">
        <v>5039</v>
      </c>
      <c r="J220" s="49">
        <v>1390</v>
      </c>
      <c r="M220" s="49">
        <v>354.5</v>
      </c>
      <c r="P220" s="49">
        <v>399</v>
      </c>
      <c r="Q220" s="20"/>
      <c r="R220" s="20"/>
      <c r="S220" s="30">
        <f t="shared" si="7"/>
        <v>9657.5</v>
      </c>
    </row>
    <row r="221" spans="1:19">
      <c r="A221" s="39">
        <v>45930</v>
      </c>
      <c r="D221" s="49">
        <v>2480</v>
      </c>
      <c r="G221" s="49">
        <v>5130</v>
      </c>
      <c r="J221" s="49">
        <v>1385</v>
      </c>
      <c r="M221" s="49">
        <v>354.75</v>
      </c>
      <c r="P221" s="49">
        <v>400</v>
      </c>
      <c r="Q221" s="20"/>
      <c r="R221" s="20"/>
      <c r="S221" s="30">
        <f t="shared" si="7"/>
        <v>9749.75</v>
      </c>
    </row>
    <row r="222" spans="1:19">
      <c r="A222" s="39">
        <v>45961</v>
      </c>
      <c r="D222" s="49">
        <v>2482</v>
      </c>
      <c r="G222" s="49">
        <v>5004</v>
      </c>
      <c r="J222" s="49">
        <v>1360</v>
      </c>
      <c r="M222" s="49">
        <v>355</v>
      </c>
      <c r="P222" s="49">
        <v>401</v>
      </c>
      <c r="Q222" s="20"/>
      <c r="R222" s="20"/>
      <c r="S222" s="30">
        <f t="shared" si="7"/>
        <v>9602</v>
      </c>
    </row>
    <row r="223" spans="1:19">
      <c r="A223" s="39">
        <v>45991</v>
      </c>
      <c r="D223" s="49">
        <v>2487</v>
      </c>
      <c r="G223" s="49">
        <v>5059</v>
      </c>
      <c r="J223" s="49">
        <v>1369</v>
      </c>
      <c r="M223" s="49">
        <v>355.25</v>
      </c>
      <c r="P223" s="49">
        <v>402</v>
      </c>
      <c r="Q223" s="20"/>
      <c r="R223" s="20"/>
      <c r="S223" s="30">
        <f t="shared" si="7"/>
        <v>9672.25</v>
      </c>
    </row>
    <row r="224" spans="1:19">
      <c r="A224" s="39">
        <v>46022</v>
      </c>
      <c r="D224" s="49">
        <v>2475</v>
      </c>
      <c r="G224" s="49">
        <v>5123</v>
      </c>
      <c r="J224" s="49">
        <v>1406</v>
      </c>
      <c r="M224" s="49">
        <v>355.5</v>
      </c>
      <c r="P224" s="49">
        <v>403</v>
      </c>
      <c r="Q224" s="20"/>
      <c r="R224" s="20"/>
      <c r="S224" s="30">
        <f t="shared" si="7"/>
        <v>9762.5</v>
      </c>
    </row>
    <row r="225" spans="1:19">
      <c r="A225" s="39">
        <v>46053</v>
      </c>
      <c r="D225" s="49">
        <v>2464</v>
      </c>
      <c r="G225" s="49">
        <v>5036</v>
      </c>
      <c r="J225" s="49">
        <v>1389</v>
      </c>
      <c r="M225" s="49">
        <v>355.75</v>
      </c>
      <c r="P225" s="49">
        <v>404</v>
      </c>
      <c r="Q225" s="20"/>
      <c r="R225" s="20"/>
      <c r="S225" s="30">
        <f t="shared" si="7"/>
        <v>9648.75</v>
      </c>
    </row>
    <row r="226" spans="1:19">
      <c r="A226" s="39">
        <v>46081</v>
      </c>
      <c r="D226" s="49">
        <v>2476</v>
      </c>
      <c r="G226" s="49">
        <v>5054</v>
      </c>
      <c r="J226" s="49">
        <v>1431</v>
      </c>
      <c r="M226" s="49">
        <v>356</v>
      </c>
      <c r="P226" s="49">
        <v>405</v>
      </c>
      <c r="Q226" s="20"/>
      <c r="R226" s="20"/>
      <c r="S226" s="30">
        <f t="shared" si="7"/>
        <v>9722</v>
      </c>
    </row>
    <row r="227" spans="1:19">
      <c r="A227" s="39">
        <v>46112</v>
      </c>
      <c r="D227" s="49">
        <v>2494</v>
      </c>
      <c r="G227" s="49">
        <v>5085</v>
      </c>
      <c r="J227" s="49">
        <v>1460</v>
      </c>
      <c r="M227" s="49">
        <v>356.25</v>
      </c>
      <c r="P227" s="49">
        <v>406</v>
      </c>
      <c r="Q227" s="20"/>
      <c r="R227" s="20"/>
      <c r="S227" s="30">
        <f t="shared" si="7"/>
        <v>9801.25</v>
      </c>
    </row>
    <row r="228" spans="1:19">
      <c r="A228" s="39">
        <v>46142</v>
      </c>
      <c r="D228" s="49">
        <v>2503</v>
      </c>
      <c r="G228" s="49">
        <v>5078</v>
      </c>
      <c r="J228" s="49">
        <v>1465</v>
      </c>
      <c r="M228" s="49">
        <v>356.5</v>
      </c>
      <c r="P228" s="49">
        <v>407</v>
      </c>
      <c r="Q228" s="20"/>
      <c r="R228" s="20"/>
      <c r="S228" s="30">
        <f t="shared" si="7"/>
        <v>9809.5</v>
      </c>
    </row>
    <row r="229" spans="1:19">
      <c r="A229" s="39">
        <v>46173</v>
      </c>
      <c r="D229" s="49">
        <v>2487</v>
      </c>
      <c r="G229" s="49">
        <v>5059</v>
      </c>
      <c r="J229" s="49">
        <v>1462</v>
      </c>
      <c r="M229" s="49">
        <v>356.75</v>
      </c>
      <c r="P229" s="49">
        <v>408</v>
      </c>
      <c r="Q229" s="20"/>
      <c r="R229" s="20"/>
      <c r="S229" s="30">
        <f t="shared" si="7"/>
        <v>9772.75</v>
      </c>
    </row>
    <row r="230" spans="1:19" ht="15" thickBot="1">
      <c r="A230" s="40">
        <v>46203</v>
      </c>
      <c r="B230" s="118"/>
      <c r="C230" s="45"/>
      <c r="D230" s="50">
        <v>2485</v>
      </c>
      <c r="E230" s="46"/>
      <c r="F230" s="46"/>
      <c r="G230" s="50">
        <v>5073</v>
      </c>
      <c r="H230" s="46"/>
      <c r="I230" s="46"/>
      <c r="J230" s="50">
        <v>1439</v>
      </c>
      <c r="K230" s="46"/>
      <c r="L230" s="46"/>
      <c r="M230" s="50">
        <v>357</v>
      </c>
      <c r="N230" s="46"/>
      <c r="O230" s="46"/>
      <c r="P230" s="50">
        <v>410</v>
      </c>
      <c r="Q230" s="137"/>
      <c r="R230" s="31"/>
      <c r="S230" s="32">
        <f t="shared" si="7"/>
        <v>9764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Charts</vt:lpstr>
      </vt:variant>
      <vt:variant>
        <vt:i4>39</vt:i4>
      </vt:variant>
    </vt:vector>
  </HeadingPairs>
  <TitlesOfParts>
    <vt:vector size="52" baseType="lpstr">
      <vt:lpstr>Usage notes</vt:lpstr>
      <vt:lpstr>Community starts</vt:lpstr>
      <vt:lpstr>Annualised start data</vt:lpstr>
      <vt:lpstr>Community times</vt:lpstr>
      <vt:lpstr>Community musters</vt:lpstr>
      <vt:lpstr>Community tables</vt:lpstr>
      <vt:lpstr>Post-sent starts</vt:lpstr>
      <vt:lpstr>Post-sent times</vt:lpstr>
      <vt:lpstr>Post-sent musters</vt:lpstr>
      <vt:lpstr>Post-sent tables</vt:lpstr>
      <vt:lpstr>Muster summary</vt:lpstr>
      <vt:lpstr>PoI data</vt:lpstr>
      <vt:lpstr>PoI tables</vt:lpstr>
      <vt:lpstr>Annual data HD CD IS</vt:lpstr>
      <vt:lpstr>Annual data CW Supe</vt:lpstr>
      <vt:lpstr>Annual data orders</vt:lpstr>
      <vt:lpstr>HD starts</vt:lpstr>
      <vt:lpstr>HD times</vt:lpstr>
      <vt:lpstr>HD musters</vt:lpstr>
      <vt:lpstr>CD starts</vt:lpstr>
      <vt:lpstr>CD times</vt:lpstr>
      <vt:lpstr>CD musters</vt:lpstr>
      <vt:lpstr>IS starts</vt:lpstr>
      <vt:lpstr>IS times</vt:lpstr>
      <vt:lpstr>IS musters</vt:lpstr>
      <vt:lpstr>CW starts</vt:lpstr>
      <vt:lpstr>CW times</vt:lpstr>
      <vt:lpstr>CW musters</vt:lpstr>
      <vt:lpstr>Sup starts</vt:lpstr>
      <vt:lpstr>Sup times</vt:lpstr>
      <vt:lpstr>Sup musters</vt:lpstr>
      <vt:lpstr>Total starts</vt:lpstr>
      <vt:lpstr>Total musters</vt:lpstr>
      <vt:lpstr>Parole starts</vt:lpstr>
      <vt:lpstr>Parole times</vt:lpstr>
      <vt:lpstr>Parole musters</vt:lpstr>
      <vt:lpstr>RoC starts</vt:lpstr>
      <vt:lpstr>RoC times</vt:lpstr>
      <vt:lpstr>RoC musters</vt:lpstr>
      <vt:lpstr>PDC starts</vt:lpstr>
      <vt:lpstr>PDC times</vt:lpstr>
      <vt:lpstr>PDC musters</vt:lpstr>
      <vt:lpstr>LPES times</vt:lpstr>
      <vt:lpstr>ES muster</vt:lpstr>
      <vt:lpstr>LP muster</vt:lpstr>
      <vt:lpstr>Total post-sentence muster</vt:lpstr>
      <vt:lpstr>Muster summary chart</vt:lpstr>
      <vt:lpstr>Oral reports</vt:lpstr>
      <vt:lpstr>Written reports</vt:lpstr>
      <vt:lpstr>Total reports</vt:lpstr>
      <vt:lpstr>Pre-rel enq</vt:lpstr>
      <vt:lpstr>PCPR</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dc:creator>
  <cp:lastModifiedBy>Henderson</cp:lastModifiedBy>
  <dcterms:created xsi:type="dcterms:W3CDTF">2013-06-27T21:48:12Z</dcterms:created>
  <dcterms:modified xsi:type="dcterms:W3CDTF">2017-07-14T01:58:43Z</dcterms:modified>
</cp:coreProperties>
</file>