
<file path=[Content_Types].xml><?xml version="1.0" encoding="utf-8"?>
<Types xmlns="http://schemas.openxmlformats.org/package/2006/content-types">
  <Override PartName="/xl/chartsheets/sheet17.xml" ContentType="application/vnd.openxmlformats-officedocument.spreadsheetml.chartsheet+xml"/>
  <Override PartName="/xl/chartsheets/sheet24.xml" ContentType="application/vnd.openxmlformats-officedocument.spreadsheetml.chartsheet+xml"/>
  <Override PartName="/xl/chartsheets/sheet35.xml" ContentType="application/vnd.openxmlformats-officedocument.spreadsheetml.chart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heets/sheet13.xml" ContentType="application/vnd.openxmlformats-officedocument.spreadsheetml.chartsheet+xml"/>
  <Override PartName="/xl/worksheets/sheet7.xml" ContentType="application/vnd.openxmlformats-officedocument.spreadsheetml.worksheet+xml"/>
  <Override PartName="/xl/chartsheets/sheet31.xml" ContentType="application/vnd.openxmlformats-officedocument.spreadsheetml.chart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chartsheets/sheet20.xml" ContentType="application/vnd.openxmlformats-officedocument.spreadsheetml.chartsheet+xml"/>
  <Override PartName="/xl/drawings/drawing2.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chartsheets/sheet4.xml" ContentType="application/vnd.openxmlformats-officedocument.spreadsheetml.chart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xml"/>
  <Override PartName="/xl/charts/chart34.xml" ContentType="application/vnd.openxmlformats-officedocument.drawingml.chart+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heets/sheet29.xml" ContentType="application/vnd.openxmlformats-officedocument.spreadsheetml.chart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heets/sheet18.xml" ContentType="application/vnd.openxmlformats-officedocument.spreadsheetml.chartsheet+xml"/>
  <Override PartName="/xl/chartsheets/sheet27.xml" ContentType="application/vnd.openxmlformats-officedocument.spreadsheetml.chartsheet+xml"/>
  <Override PartName="/xl/chartsheets/sheet36.xml" ContentType="application/vnd.openxmlformats-officedocument.spreadsheetml.chart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heets/sheet25.xml" ContentType="application/vnd.openxmlformats-officedocument.spreadsheetml.chartsheet+xml"/>
  <Override PartName="/xl/chartsheets/sheet34.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chartsheets/sheet14.xml" ContentType="application/vnd.openxmlformats-officedocument.spreadsheetml.chartsheet+xml"/>
  <Override PartName="/xl/worksheets/sheet6.xml" ContentType="application/vnd.openxmlformats-officedocument.spreadsheetml.worksheet+xml"/>
  <Override PartName="/xl/worksheets/sheet8.xml" ContentType="application/vnd.openxmlformats-officedocument.spreadsheetml.worksheet+xml"/>
  <Override PartName="/xl/chartsheets/sheet23.xml" ContentType="application/vnd.openxmlformats-officedocument.spreadsheetml.chartsheet+xml"/>
  <Override PartName="/xl/worksheets/sheet12.xml" ContentType="application/vnd.openxmlformats-officedocument.spreadsheetml.worksheet+xml"/>
  <Override PartName="/xl/chartsheets/sheet32.xml" ContentType="application/vnd.openxmlformats-officedocument.spreadsheetml.chart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chartsheets/sheet21.xml" ContentType="application/vnd.openxmlformats-officedocument.spreadsheetml.chartsheet+xml"/>
  <Override PartName="/xl/chartsheets/sheet30.xml" ContentType="application/vnd.openxmlformats-officedocument.spreadsheetml.chart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xl/chartsheets/sheet3.xml" ContentType="application/vnd.openxmlformats-officedocument.spreadsheetml.chart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heets/sheet1.xml" ContentType="application/vnd.openxmlformats-officedocument.spreadsheetml.chartsheet+xml"/>
  <Override PartName="/xl/chartsheets/sheet19.xml" ContentType="application/vnd.openxmlformats-officedocument.spreadsheetml.chartsheet+xml"/>
  <Override PartName="/xl/chartsheets/sheet28.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chartsheets/sheet26.xml" ContentType="application/vnd.openxmlformats-officedocument.spreadsheetml.chartsheet+xml"/>
  <Override PartName="/xl/charts/chart6.xml" ContentType="application/vnd.openxmlformats-officedocument.drawingml.chart+xml"/>
  <Override PartName="/xl/charts/chart20.xml" ContentType="application/vnd.openxmlformats-officedocument.drawingml.chart+xml"/>
  <Override PartName="/xl/chartsheets/sheet15.xml" ContentType="application/vnd.openxmlformats-officedocument.spreadsheetml.chartsheet+xml"/>
  <Override PartName="/xl/worksheets/sheet9.xml" ContentType="application/vnd.openxmlformats-officedocument.spreadsheetml.worksheet+xml"/>
  <Override PartName="/xl/chartsheets/sheet33.xml" ContentType="application/vnd.openxmlformats-officedocument.spreadsheetml.chart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hartsheets/sheet22.xml" ContentType="application/vnd.openxmlformats-officedocument.spreadsheetml.chart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chartsheets/sheet6.xml" ContentType="application/vnd.openxmlformats-officedocument.spreadsheetml.chartsheet+xml"/>
  <Override PartName="/xl/charts/chart18.xml" ContentType="application/vnd.openxmlformats-officedocument.drawingml.chart+xml"/>
  <Override PartName="/xl/drawings/drawing22.xml" ContentType="application/vnd.openxmlformats-officedocument.drawing+xml"/>
  <Override PartName="/xl/drawings/drawing33.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90" yWindow="15" windowWidth="14670" windowHeight="8565"/>
  </bookViews>
  <sheets>
    <sheet name="Usage notes" sheetId="57" r:id="rId1"/>
    <sheet name="Community starts" sheetId="2" r:id="rId2"/>
    <sheet name="Community times" sheetId="58" r:id="rId3"/>
    <sheet name="Community musters" sheetId="20" r:id="rId4"/>
    <sheet name="Community tables" sheetId="45" r:id="rId5"/>
    <sheet name="HD starts" sheetId="5" r:id="rId6"/>
    <sheet name="HD times" sheetId="61" r:id="rId7"/>
    <sheet name="HD musters" sheetId="21" r:id="rId8"/>
    <sheet name="CD starts" sheetId="15" r:id="rId9"/>
    <sheet name="CD times" sheetId="62" r:id="rId10"/>
    <sheet name="CD musters" sheetId="22" r:id="rId11"/>
    <sheet name="IS starts" sheetId="16" r:id="rId12"/>
    <sheet name="IS times" sheetId="63" r:id="rId13"/>
    <sheet name="IS musters" sheetId="23" r:id="rId14"/>
    <sheet name="CW starts" sheetId="17" r:id="rId15"/>
    <sheet name="CW times" sheetId="64" r:id="rId16"/>
    <sheet name="CW musters" sheetId="24" r:id="rId17"/>
    <sheet name="Sup starts" sheetId="18" r:id="rId18"/>
    <sheet name="Sup times" sheetId="65" r:id="rId19"/>
    <sheet name="Sup musters" sheetId="25" r:id="rId20"/>
    <sheet name="Total starts" sheetId="19" r:id="rId21"/>
    <sheet name="Total musters" sheetId="26" r:id="rId22"/>
    <sheet name="Post-sent starts" sheetId="28" r:id="rId23"/>
    <sheet name="Post-sent times" sheetId="59" r:id="rId24"/>
    <sheet name="Post-sent musters" sheetId="32" r:id="rId25"/>
    <sheet name="Post-sent tables" sheetId="46" r:id="rId26"/>
    <sheet name="Parole starts" sheetId="29" r:id="rId27"/>
    <sheet name="Parole times" sheetId="66" r:id="rId28"/>
    <sheet name="Parole musters" sheetId="33" r:id="rId29"/>
    <sheet name="RoC starts" sheetId="30" r:id="rId30"/>
    <sheet name="RoC times" sheetId="67" r:id="rId31"/>
    <sheet name="RoC musters" sheetId="34" r:id="rId32"/>
    <sheet name="PDC starts" sheetId="31" r:id="rId33"/>
    <sheet name="PDC times" sheetId="68" r:id="rId34"/>
    <sheet name="PDC musters" sheetId="35" r:id="rId35"/>
    <sheet name="LPES times" sheetId="69" r:id="rId36"/>
    <sheet name="ES muster" sheetId="70" r:id="rId37"/>
    <sheet name="LP muster" sheetId="36" r:id="rId38"/>
    <sheet name="Total post-sentence muster" sheetId="71" r:id="rId39"/>
    <sheet name="Muster summary" sheetId="72" r:id="rId40"/>
    <sheet name="Muster summary chart" sheetId="73" r:id="rId41"/>
    <sheet name="PoI data" sheetId="37" r:id="rId42"/>
    <sheet name="PoI tables" sheetId="47" r:id="rId43"/>
    <sheet name="Oral reports" sheetId="38" r:id="rId44"/>
    <sheet name="Written reports" sheetId="39" r:id="rId45"/>
    <sheet name="Total reports" sheetId="40" r:id="rId46"/>
    <sheet name="Pre-rel enq" sheetId="42" r:id="rId47"/>
    <sheet name="PCPR" sheetId="44" r:id="rId48"/>
  </sheets>
  <externalReferences>
    <externalReference r:id="rId49"/>
  </externalReferences>
  <calcPr calcId="125725"/>
</workbook>
</file>

<file path=xl/calcChain.xml><?xml version="1.0" encoding="utf-8"?>
<calcChain xmlns="http://schemas.openxmlformats.org/spreadsheetml/2006/main">
  <c r="AJ19" i="32"/>
  <c r="AJ18"/>
  <c r="AI18"/>
  <c r="AJ17"/>
  <c r="AI17"/>
  <c r="AJ16"/>
  <c r="AI16"/>
  <c r="AJ15"/>
  <c r="AI15"/>
  <c r="AJ14"/>
  <c r="AI14"/>
  <c r="AJ13"/>
  <c r="AI13"/>
  <c r="AJ12"/>
  <c r="AI12"/>
  <c r="AJ11"/>
  <c r="AI11"/>
  <c r="AJ10"/>
  <c r="AI10"/>
  <c r="AJ9"/>
  <c r="AI9"/>
  <c r="AH9"/>
  <c r="AH8"/>
  <c r="AH7"/>
  <c r="AH6"/>
  <c r="AH5"/>
  <c r="AH4"/>
  <c r="AH3"/>
  <c r="AH2"/>
  <c r="AG9"/>
  <c r="AD9"/>
  <c r="AA9"/>
  <c r="X9"/>
  <c r="U9"/>
  <c r="AF18"/>
  <c r="AF17"/>
  <c r="AF16"/>
  <c r="AF15"/>
  <c r="AF14"/>
  <c r="AF13"/>
  <c r="AF12"/>
  <c r="AF11"/>
  <c r="AF10"/>
  <c r="AF9"/>
  <c r="AC18"/>
  <c r="AC17"/>
  <c r="AC16"/>
  <c r="AC15"/>
  <c r="AC14"/>
  <c r="AC13"/>
  <c r="AC12"/>
  <c r="AC11"/>
  <c r="AC10"/>
  <c r="AC9"/>
  <c r="Z18"/>
  <c r="Z17"/>
  <c r="Z16"/>
  <c r="Z15"/>
  <c r="Z14"/>
  <c r="Z13"/>
  <c r="Z12"/>
  <c r="Z11"/>
  <c r="Z10"/>
  <c r="Z9"/>
  <c r="W18"/>
  <c r="W17"/>
  <c r="W16"/>
  <c r="W15"/>
  <c r="W14"/>
  <c r="W13"/>
  <c r="W12"/>
  <c r="W11"/>
  <c r="W10"/>
  <c r="W9"/>
  <c r="T18"/>
  <c r="T17"/>
  <c r="T16"/>
  <c r="T15"/>
  <c r="T14"/>
  <c r="T13"/>
  <c r="T12"/>
  <c r="T11"/>
  <c r="T10"/>
  <c r="T9"/>
  <c r="AM9" i="20"/>
  <c r="AJ9"/>
  <c r="AG9"/>
  <c r="AD9"/>
  <c r="AA9"/>
  <c r="X9"/>
  <c r="AL18"/>
  <c r="AL17"/>
  <c r="AL16"/>
  <c r="AL15"/>
  <c r="AL14"/>
  <c r="AL13"/>
  <c r="AL12"/>
  <c r="AL11"/>
  <c r="AL10"/>
  <c r="AL9"/>
  <c r="AI18"/>
  <c r="AI17"/>
  <c r="AI16"/>
  <c r="AI15"/>
  <c r="AI14"/>
  <c r="AI13"/>
  <c r="AI12"/>
  <c r="AI11"/>
  <c r="AI10"/>
  <c r="AI9"/>
  <c r="AF18"/>
  <c r="AF17"/>
  <c r="AF16"/>
  <c r="AF15"/>
  <c r="AF14"/>
  <c r="AF13"/>
  <c r="AF12"/>
  <c r="AF11"/>
  <c r="AF10"/>
  <c r="AF9"/>
  <c r="AC18"/>
  <c r="AC17"/>
  <c r="AC16"/>
  <c r="AC15"/>
  <c r="AC14"/>
  <c r="AC13"/>
  <c r="AC12"/>
  <c r="AC11"/>
  <c r="AC10"/>
  <c r="AC9"/>
  <c r="Z18"/>
  <c r="Z17"/>
  <c r="Z16"/>
  <c r="Z15"/>
  <c r="Z14"/>
  <c r="Z13"/>
  <c r="Z12"/>
  <c r="Z11"/>
  <c r="Z10"/>
  <c r="Z9"/>
  <c r="W9"/>
  <c r="W18"/>
  <c r="W17"/>
  <c r="W16"/>
  <c r="W15"/>
  <c r="W14"/>
  <c r="W13"/>
  <c r="W12"/>
  <c r="W11"/>
  <c r="W10"/>
  <c r="P14" i="47"/>
  <c r="P13"/>
  <c r="R13" s="1"/>
  <c r="P12"/>
  <c r="R12" s="1"/>
  <c r="P11"/>
  <c r="R11" s="1"/>
  <c r="P10"/>
  <c r="R10" s="1"/>
  <c r="P9"/>
  <c r="R9" s="1"/>
  <c r="P8"/>
  <c r="R8" s="1"/>
  <c r="P7"/>
  <c r="R7" s="1"/>
  <c r="P6"/>
  <c r="R6" s="1"/>
  <c r="P5"/>
  <c r="R5" s="1"/>
  <c r="P4"/>
  <c r="R4" s="1"/>
  <c r="M11"/>
  <c r="M7"/>
  <c r="K14"/>
  <c r="K13"/>
  <c r="M13" s="1"/>
  <c r="K12"/>
  <c r="M12" s="1"/>
  <c r="K11"/>
  <c r="K10"/>
  <c r="M10" s="1"/>
  <c r="K9"/>
  <c r="M9" s="1"/>
  <c r="K8"/>
  <c r="M8" s="1"/>
  <c r="K7"/>
  <c r="K6"/>
  <c r="M6" s="1"/>
  <c r="K5"/>
  <c r="M5" s="1"/>
  <c r="K4"/>
  <c r="M4" s="1"/>
  <c r="L4" l="1"/>
  <c r="Q4"/>
  <c r="H12"/>
  <c r="H11"/>
  <c r="H8"/>
  <c r="H7"/>
  <c r="H4"/>
  <c r="F14"/>
  <c r="F13"/>
  <c r="H13" s="1"/>
  <c r="F12"/>
  <c r="F11"/>
  <c r="F10"/>
  <c r="H10" s="1"/>
  <c r="F9"/>
  <c r="H9" s="1"/>
  <c r="F8"/>
  <c r="F7"/>
  <c r="G7" s="1"/>
  <c r="F6"/>
  <c r="H6" s="1"/>
  <c r="F5"/>
  <c r="G5" s="1"/>
  <c r="F4"/>
  <c r="G4" s="1"/>
  <c r="Q13"/>
  <c r="Q12"/>
  <c r="Q9"/>
  <c r="Q8"/>
  <c r="Q5"/>
  <c r="L14"/>
  <c r="L13"/>
  <c r="L10"/>
  <c r="L9"/>
  <c r="L6"/>
  <c r="L5"/>
  <c r="G12"/>
  <c r="G9"/>
  <c r="G8"/>
  <c r="E13"/>
  <c r="E10"/>
  <c r="E9"/>
  <c r="E6"/>
  <c r="E5"/>
  <c r="C14"/>
  <c r="C13"/>
  <c r="C12"/>
  <c r="E12" s="1"/>
  <c r="C11"/>
  <c r="E11" s="1"/>
  <c r="C10"/>
  <c r="C9"/>
  <c r="C8"/>
  <c r="E8" s="1"/>
  <c r="C7"/>
  <c r="E7" s="1"/>
  <c r="C6"/>
  <c r="C5"/>
  <c r="C4"/>
  <c r="D4" s="1"/>
  <c r="P254" i="37"/>
  <c r="O254"/>
  <c r="P253"/>
  <c r="O253"/>
  <c r="P252"/>
  <c r="O252"/>
  <c r="P251"/>
  <c r="O251"/>
  <c r="P250"/>
  <c r="O250"/>
  <c r="P249"/>
  <c r="O249"/>
  <c r="P248"/>
  <c r="O248"/>
  <c r="P247"/>
  <c r="O247"/>
  <c r="P246"/>
  <c r="O246"/>
  <c r="P245"/>
  <c r="O245"/>
  <c r="P244"/>
  <c r="O244"/>
  <c r="P243"/>
  <c r="O243"/>
  <c r="N242"/>
  <c r="M242"/>
  <c r="N241"/>
  <c r="M241"/>
  <c r="N240"/>
  <c r="M240"/>
  <c r="N239"/>
  <c r="M239"/>
  <c r="N238"/>
  <c r="M238"/>
  <c r="N237"/>
  <c r="M237"/>
  <c r="N236"/>
  <c r="M236"/>
  <c r="N235"/>
  <c r="M235"/>
  <c r="N234"/>
  <c r="M234"/>
  <c r="N233"/>
  <c r="M233"/>
  <c r="N232"/>
  <c r="M232"/>
  <c r="N231"/>
  <c r="M231"/>
  <c r="E4" i="47" l="1"/>
  <c r="G13"/>
  <c r="H5"/>
  <c r="G11"/>
  <c r="Q6"/>
  <c r="Q14"/>
  <c r="Q7"/>
  <c r="Q11"/>
  <c r="Q10"/>
  <c r="L7"/>
  <c r="L11"/>
  <c r="L8"/>
  <c r="L12"/>
  <c r="G6"/>
  <c r="G10"/>
  <c r="G14"/>
  <c r="AD14" i="46"/>
  <c r="AD13"/>
  <c r="AF13" s="1"/>
  <c r="AD12"/>
  <c r="AD11"/>
  <c r="AF11" s="1"/>
  <c r="AD10"/>
  <c r="AF10" s="1"/>
  <c r="AD9"/>
  <c r="AF9" s="1"/>
  <c r="AD8"/>
  <c r="AF8" s="1"/>
  <c r="AD7"/>
  <c r="AF7" s="1"/>
  <c r="AD6"/>
  <c r="AF6" s="1"/>
  <c r="AD5"/>
  <c r="AF5" s="1"/>
  <c r="AD4"/>
  <c r="AF4" s="1"/>
  <c r="AA14"/>
  <c r="AA13"/>
  <c r="AC13" s="1"/>
  <c r="AA12"/>
  <c r="AC12" s="1"/>
  <c r="AA11"/>
  <c r="AC11" s="1"/>
  <c r="AA10"/>
  <c r="AC10" s="1"/>
  <c r="AA9"/>
  <c r="AC9" s="1"/>
  <c r="AA8"/>
  <c r="AC8" s="1"/>
  <c r="AA7"/>
  <c r="AC7" s="1"/>
  <c r="AA6"/>
  <c r="AC6" s="1"/>
  <c r="AA5"/>
  <c r="AC5" s="1"/>
  <c r="AA4"/>
  <c r="AC4" s="1"/>
  <c r="V14"/>
  <c r="V13"/>
  <c r="X13" s="1"/>
  <c r="V10"/>
  <c r="X10" s="1"/>
  <c r="V9"/>
  <c r="X9" s="1"/>
  <c r="V6"/>
  <c r="X6" s="1"/>
  <c r="V5"/>
  <c r="X5" s="1"/>
  <c r="V4"/>
  <c r="X4" s="1"/>
  <c r="U4"/>
  <c r="S14"/>
  <c r="S13"/>
  <c r="U13" s="1"/>
  <c r="S12"/>
  <c r="U12" s="1"/>
  <c r="S11"/>
  <c r="U11" s="1"/>
  <c r="S10"/>
  <c r="U10" s="1"/>
  <c r="S9"/>
  <c r="U9" s="1"/>
  <c r="S8"/>
  <c r="U8" s="1"/>
  <c r="S7"/>
  <c r="U7" s="1"/>
  <c r="S6"/>
  <c r="U6" s="1"/>
  <c r="S5"/>
  <c r="U5" s="1"/>
  <c r="K14"/>
  <c r="K13"/>
  <c r="M13" s="1"/>
  <c r="K12"/>
  <c r="M12" s="1"/>
  <c r="K11"/>
  <c r="M11" s="1"/>
  <c r="K10"/>
  <c r="M10" s="1"/>
  <c r="K9"/>
  <c r="M9" s="1"/>
  <c r="K8"/>
  <c r="M8" s="1"/>
  <c r="K7"/>
  <c r="M7" s="1"/>
  <c r="K6"/>
  <c r="M6" s="1"/>
  <c r="K5"/>
  <c r="M5" s="1"/>
  <c r="S4"/>
  <c r="T4" s="1"/>
  <c r="N14"/>
  <c r="N13"/>
  <c r="N12"/>
  <c r="N11"/>
  <c r="N10"/>
  <c r="P10" s="1"/>
  <c r="N9"/>
  <c r="N8"/>
  <c r="P8" s="1"/>
  <c r="N7"/>
  <c r="N6"/>
  <c r="N5"/>
  <c r="P5" s="1"/>
  <c r="N4"/>
  <c r="P4" s="1"/>
  <c r="K4"/>
  <c r="L4" s="1"/>
  <c r="F14"/>
  <c r="F13"/>
  <c r="H13" s="1"/>
  <c r="F12"/>
  <c r="H12" s="1"/>
  <c r="F11"/>
  <c r="H11" s="1"/>
  <c r="F10"/>
  <c r="H10" s="1"/>
  <c r="F9"/>
  <c r="H9" s="1"/>
  <c r="F8"/>
  <c r="H8" s="1"/>
  <c r="F7"/>
  <c r="H7" s="1"/>
  <c r="F6"/>
  <c r="H6" s="1"/>
  <c r="F5"/>
  <c r="H5" s="1"/>
  <c r="F4"/>
  <c r="G4" s="1"/>
  <c r="E13"/>
  <c r="E11"/>
  <c r="E9"/>
  <c r="E7"/>
  <c r="C14"/>
  <c r="C13"/>
  <c r="C12"/>
  <c r="E12" s="1"/>
  <c r="C11"/>
  <c r="C10"/>
  <c r="E10" s="1"/>
  <c r="C9"/>
  <c r="C8"/>
  <c r="E8" s="1"/>
  <c r="C7"/>
  <c r="E4"/>
  <c r="C6"/>
  <c r="E6" s="1"/>
  <c r="C5"/>
  <c r="E5" s="1"/>
  <c r="C4"/>
  <c r="D4" s="1"/>
  <c r="AG19" i="32"/>
  <c r="AD19"/>
  <c r="AA19"/>
  <c r="X19"/>
  <c r="U19"/>
  <c r="AG18"/>
  <c r="AD18"/>
  <c r="AA18"/>
  <c r="X18"/>
  <c r="U18"/>
  <c r="AG17"/>
  <c r="AD17"/>
  <c r="AA17"/>
  <c r="V12" i="46" s="1"/>
  <c r="X12" s="1"/>
  <c r="X17" i="32"/>
  <c r="U17"/>
  <c r="AG16"/>
  <c r="AD16"/>
  <c r="AA16"/>
  <c r="V11" i="46" s="1"/>
  <c r="X16" i="32"/>
  <c r="U16"/>
  <c r="AG15"/>
  <c r="AD15"/>
  <c r="AA15"/>
  <c r="X15"/>
  <c r="U15"/>
  <c r="AG14"/>
  <c r="AD14"/>
  <c r="AA14"/>
  <c r="X14"/>
  <c r="U14"/>
  <c r="AG13"/>
  <c r="AD13"/>
  <c r="AA13"/>
  <c r="V8" i="46" s="1"/>
  <c r="X13" i="32"/>
  <c r="U13"/>
  <c r="AG12"/>
  <c r="AD12"/>
  <c r="AA12"/>
  <c r="V7" i="46" s="1"/>
  <c r="X12" i="32"/>
  <c r="U12"/>
  <c r="AG11"/>
  <c r="AD11"/>
  <c r="AA11"/>
  <c r="X11"/>
  <c r="U11"/>
  <c r="AG10"/>
  <c r="AD10"/>
  <c r="AA10"/>
  <c r="X10"/>
  <c r="U10"/>
  <c r="AE9"/>
  <c r="AB9"/>
  <c r="Y9"/>
  <c r="V9"/>
  <c r="S9"/>
  <c r="AE8"/>
  <c r="AB8"/>
  <c r="Y8"/>
  <c r="V8"/>
  <c r="S8"/>
  <c r="AE7"/>
  <c r="AB7"/>
  <c r="Y7"/>
  <c r="V7"/>
  <c r="S7"/>
  <c r="AE6"/>
  <c r="AB6"/>
  <c r="Y6"/>
  <c r="V6"/>
  <c r="S6"/>
  <c r="AE5"/>
  <c r="AB5"/>
  <c r="Y5"/>
  <c r="V5"/>
  <c r="S5"/>
  <c r="AB4"/>
  <c r="Y4"/>
  <c r="V4"/>
  <c r="S4"/>
  <c r="AB3"/>
  <c r="Y3"/>
  <c r="V3"/>
  <c r="S3"/>
  <c r="AB2"/>
  <c r="Y2"/>
  <c r="V2"/>
  <c r="S2"/>
  <c r="AS4" i="45"/>
  <c r="AR4"/>
  <c r="AA138" i="2"/>
  <c r="AA137"/>
  <c r="AA136"/>
  <c r="AA135"/>
  <c r="AA134"/>
  <c r="AA133"/>
  <c r="AA132"/>
  <c r="AA131"/>
  <c r="AA130"/>
  <c r="AA129"/>
  <c r="AA128"/>
  <c r="AA127"/>
  <c r="AA126"/>
  <c r="AQ4" i="45" s="1"/>
  <c r="AL14"/>
  <c r="AL13"/>
  <c r="AN13" s="1"/>
  <c r="AL12"/>
  <c r="AN12" s="1"/>
  <c r="AL11"/>
  <c r="AN11" s="1"/>
  <c r="AL10"/>
  <c r="AN10" s="1"/>
  <c r="AL9"/>
  <c r="AN9" s="1"/>
  <c r="AL8"/>
  <c r="AN8" s="1"/>
  <c r="AL7"/>
  <c r="AN7" s="1"/>
  <c r="AL6"/>
  <c r="AN6" s="1"/>
  <c r="AL4"/>
  <c r="AM4" s="1"/>
  <c r="AL5"/>
  <c r="AN5" s="1"/>
  <c r="AI14"/>
  <c r="AI13"/>
  <c r="AK13" s="1"/>
  <c r="AI12"/>
  <c r="AK12" s="1"/>
  <c r="AI11"/>
  <c r="AK11" s="1"/>
  <c r="AI10"/>
  <c r="AK10" s="1"/>
  <c r="AI9"/>
  <c r="AK9" s="1"/>
  <c r="AI8"/>
  <c r="AK8" s="1"/>
  <c r="AI7"/>
  <c r="AK7" s="1"/>
  <c r="AI6"/>
  <c r="AK6" s="1"/>
  <c r="AI4"/>
  <c r="AK4" s="1"/>
  <c r="AI5"/>
  <c r="AK5" s="1"/>
  <c r="AD14"/>
  <c r="AD13"/>
  <c r="AF13" s="1"/>
  <c r="AD12"/>
  <c r="AF12" s="1"/>
  <c r="AD11"/>
  <c r="AF11" s="1"/>
  <c r="AD10"/>
  <c r="AF10" s="1"/>
  <c r="AD9"/>
  <c r="AF9" s="1"/>
  <c r="AD8"/>
  <c r="AF8" s="1"/>
  <c r="AD7"/>
  <c r="AF7" s="1"/>
  <c r="AD6"/>
  <c r="AF6" s="1"/>
  <c r="AD5"/>
  <c r="AF5" s="1"/>
  <c r="AD4"/>
  <c r="AF4" s="1"/>
  <c r="AB4"/>
  <c r="AA14"/>
  <c r="AA13"/>
  <c r="AC13" s="1"/>
  <c r="AA12"/>
  <c r="AC12" s="1"/>
  <c r="AA11"/>
  <c r="AC11" s="1"/>
  <c r="AA10"/>
  <c r="AC10" s="1"/>
  <c r="AA9"/>
  <c r="AC9" s="1"/>
  <c r="AA8"/>
  <c r="AC8" s="1"/>
  <c r="AA7"/>
  <c r="AC7" s="1"/>
  <c r="AA6"/>
  <c r="AC6" s="1"/>
  <c r="AA5"/>
  <c r="AC5" s="1"/>
  <c r="AA4"/>
  <c r="AC4" s="1"/>
  <c r="V14"/>
  <c r="V13"/>
  <c r="X13" s="1"/>
  <c r="V12"/>
  <c r="X12" s="1"/>
  <c r="V11"/>
  <c r="X11" s="1"/>
  <c r="V10"/>
  <c r="X10" s="1"/>
  <c r="V9"/>
  <c r="X9" s="1"/>
  <c r="V8"/>
  <c r="X8" s="1"/>
  <c r="V7"/>
  <c r="X7" s="1"/>
  <c r="V6"/>
  <c r="X6" s="1"/>
  <c r="V5"/>
  <c r="X5" s="1"/>
  <c r="V4"/>
  <c r="X4" s="1"/>
  <c r="S14"/>
  <c r="S13"/>
  <c r="U13" s="1"/>
  <c r="S12"/>
  <c r="U12" s="1"/>
  <c r="S11"/>
  <c r="U11" s="1"/>
  <c r="S10"/>
  <c r="U10" s="1"/>
  <c r="S9"/>
  <c r="U9" s="1"/>
  <c r="S8"/>
  <c r="U8" s="1"/>
  <c r="S7"/>
  <c r="U7" s="1"/>
  <c r="S6"/>
  <c r="U6" s="1"/>
  <c r="S5"/>
  <c r="U5" s="1"/>
  <c r="S4"/>
  <c r="U4" s="1"/>
  <c r="AJ19" i="20"/>
  <c r="AJ18"/>
  <c r="AJ17"/>
  <c r="AJ16"/>
  <c r="AJ15"/>
  <c r="AJ14"/>
  <c r="AJ13"/>
  <c r="AJ12"/>
  <c r="AJ11"/>
  <c r="AJ10"/>
  <c r="AH9"/>
  <c r="AH8"/>
  <c r="AH7"/>
  <c r="AH6"/>
  <c r="AH5"/>
  <c r="AH4"/>
  <c r="AH3"/>
  <c r="AH2"/>
  <c r="AG19"/>
  <c r="AG18"/>
  <c r="AG17"/>
  <c r="AG16"/>
  <c r="AG15"/>
  <c r="AG14"/>
  <c r="AG13"/>
  <c r="AG12"/>
  <c r="AG11"/>
  <c r="AG10"/>
  <c r="AE9"/>
  <c r="AE8"/>
  <c r="AE7"/>
  <c r="AE6"/>
  <c r="AE5"/>
  <c r="AE4"/>
  <c r="AE3"/>
  <c r="AE2"/>
  <c r="AD19"/>
  <c r="AD18"/>
  <c r="AD17"/>
  <c r="AD16"/>
  <c r="AD15"/>
  <c r="AD14"/>
  <c r="AD13"/>
  <c r="AD12"/>
  <c r="AD11"/>
  <c r="AD10"/>
  <c r="AB9"/>
  <c r="AB8"/>
  <c r="AB7"/>
  <c r="AB6"/>
  <c r="AB5"/>
  <c r="AB4"/>
  <c r="AB3"/>
  <c r="AB2"/>
  <c r="AA19"/>
  <c r="AA18"/>
  <c r="AA17"/>
  <c r="AA16"/>
  <c r="AA15"/>
  <c r="AA14"/>
  <c r="AA13"/>
  <c r="AA12"/>
  <c r="AA11"/>
  <c r="AA10"/>
  <c r="Y9"/>
  <c r="Y8"/>
  <c r="Y7"/>
  <c r="Y6"/>
  <c r="Y5"/>
  <c r="Y4"/>
  <c r="Y3"/>
  <c r="Y2"/>
  <c r="X19"/>
  <c r="X18"/>
  <c r="X17"/>
  <c r="X16"/>
  <c r="X15"/>
  <c r="X14"/>
  <c r="X13"/>
  <c r="X12"/>
  <c r="X11"/>
  <c r="X10"/>
  <c r="V9"/>
  <c r="V8"/>
  <c r="V7"/>
  <c r="V6"/>
  <c r="V5"/>
  <c r="V4"/>
  <c r="V3"/>
  <c r="V2"/>
  <c r="N14" i="45"/>
  <c r="N13"/>
  <c r="N12"/>
  <c r="P12" s="1"/>
  <c r="N11"/>
  <c r="P11" s="1"/>
  <c r="N10"/>
  <c r="P10" s="1"/>
  <c r="N9"/>
  <c r="P9" s="1"/>
  <c r="N8"/>
  <c r="N7"/>
  <c r="P7" s="1"/>
  <c r="N6"/>
  <c r="N5"/>
  <c r="P5" s="1"/>
  <c r="N4"/>
  <c r="O4" s="1"/>
  <c r="K14"/>
  <c r="K13"/>
  <c r="M13" s="1"/>
  <c r="K12"/>
  <c r="M12" s="1"/>
  <c r="K11"/>
  <c r="M11" s="1"/>
  <c r="K10"/>
  <c r="K9"/>
  <c r="M9" s="1"/>
  <c r="K8"/>
  <c r="M8" s="1"/>
  <c r="K7"/>
  <c r="M7" s="1"/>
  <c r="K6"/>
  <c r="M6" s="1"/>
  <c r="K5"/>
  <c r="M5" s="1"/>
  <c r="K4"/>
  <c r="M4" s="1"/>
  <c r="F14"/>
  <c r="F13"/>
  <c r="H13" s="1"/>
  <c r="F12"/>
  <c r="H12" s="1"/>
  <c r="F11"/>
  <c r="H11" s="1"/>
  <c r="F10"/>
  <c r="H10" s="1"/>
  <c r="F9"/>
  <c r="H9" s="1"/>
  <c r="F8"/>
  <c r="H8" s="1"/>
  <c r="F7"/>
  <c r="H7" s="1"/>
  <c r="F6"/>
  <c r="H6" s="1"/>
  <c r="F5"/>
  <c r="H5" s="1"/>
  <c r="F4"/>
  <c r="G4" s="1"/>
  <c r="E11"/>
  <c r="C14"/>
  <c r="C13"/>
  <c r="E13" s="1"/>
  <c r="C12"/>
  <c r="E12" s="1"/>
  <c r="C11"/>
  <c r="C9"/>
  <c r="E9" s="1"/>
  <c r="C10"/>
  <c r="E10" s="1"/>
  <c r="C8"/>
  <c r="E8" s="1"/>
  <c r="C7"/>
  <c r="E7" s="1"/>
  <c r="C6"/>
  <c r="E6" s="1"/>
  <c r="C5"/>
  <c r="E5" s="1"/>
  <c r="C4"/>
  <c r="E4" s="1"/>
  <c r="S218" i="20"/>
  <c r="S217"/>
  <c r="S216"/>
  <c r="S215"/>
  <c r="S214"/>
  <c r="S213"/>
  <c r="S212"/>
  <c r="S211"/>
  <c r="S210"/>
  <c r="S209"/>
  <c r="S208"/>
  <c r="AM19" s="1"/>
  <c r="S207"/>
  <c r="R206"/>
  <c r="R205"/>
  <c r="R204"/>
  <c r="R203"/>
  <c r="R202"/>
  <c r="R201"/>
  <c r="R200"/>
  <c r="R199"/>
  <c r="R198"/>
  <c r="R197"/>
  <c r="R196"/>
  <c r="R195"/>
  <c r="Q102"/>
  <c r="Q101"/>
  <c r="Q100"/>
  <c r="Q99"/>
  <c r="Q98"/>
  <c r="Q97"/>
  <c r="Q96"/>
  <c r="Q95"/>
  <c r="Q94"/>
  <c r="Q93"/>
  <c r="Q92"/>
  <c r="Q91"/>
  <c r="Q90"/>
  <c r="D218" i="5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AE254" i="2"/>
  <c r="AD254"/>
  <c r="AE253"/>
  <c r="AD253"/>
  <c r="AE252"/>
  <c r="AD252"/>
  <c r="AE251"/>
  <c r="AD251"/>
  <c r="AE250"/>
  <c r="AD250"/>
  <c r="AE249"/>
  <c r="AD249"/>
  <c r="AE248"/>
  <c r="AD248"/>
  <c r="AE247"/>
  <c r="AD247"/>
  <c r="AE246"/>
  <c r="AD246"/>
  <c r="AE245"/>
  <c r="AD245"/>
  <c r="AE244"/>
  <c r="AD244"/>
  <c r="AE243"/>
  <c r="AD243"/>
  <c r="AQ14" i="45" s="1"/>
  <c r="AE242" i="2"/>
  <c r="AD242"/>
  <c r="AE241"/>
  <c r="AD241"/>
  <c r="AE240"/>
  <c r="AD240"/>
  <c r="AE239"/>
  <c r="AD239"/>
  <c r="AE238"/>
  <c r="AD238"/>
  <c r="AE237"/>
  <c r="AD237"/>
  <c r="AE236"/>
  <c r="AD236"/>
  <c r="AE235"/>
  <c r="AD235"/>
  <c r="AE234"/>
  <c r="AD234"/>
  <c r="AE233"/>
  <c r="AD233"/>
  <c r="AE232"/>
  <c r="AD232"/>
  <c r="AE231"/>
  <c r="AD231"/>
  <c r="AQ13" i="45" s="1"/>
  <c r="AS13" s="1"/>
  <c r="AE230" i="2"/>
  <c r="AD230"/>
  <c r="AE229"/>
  <c r="AD229"/>
  <c r="AE228"/>
  <c r="AD228"/>
  <c r="AE227"/>
  <c r="AD227"/>
  <c r="AE226"/>
  <c r="AD226"/>
  <c r="AE225"/>
  <c r="AD225"/>
  <c r="AE224"/>
  <c r="AD224"/>
  <c r="AE223"/>
  <c r="AD223"/>
  <c r="AE222"/>
  <c r="AD222"/>
  <c r="AE221"/>
  <c r="AD221"/>
  <c r="AE220"/>
  <c r="AD220"/>
  <c r="AQ12" i="45" s="1"/>
  <c r="AS12" s="1"/>
  <c r="AE219" i="2"/>
  <c r="AD219"/>
  <c r="AE218"/>
  <c r="AD218"/>
  <c r="AE217"/>
  <c r="AD217"/>
  <c r="AE216"/>
  <c r="AD216"/>
  <c r="AE215"/>
  <c r="AD215"/>
  <c r="AE214"/>
  <c r="AD214"/>
  <c r="AE213"/>
  <c r="AD213"/>
  <c r="AE212"/>
  <c r="AD212"/>
  <c r="AE211"/>
  <c r="AD211"/>
  <c r="AE210"/>
  <c r="AD210"/>
  <c r="AE209"/>
  <c r="AD209"/>
  <c r="AE208"/>
  <c r="AD208"/>
  <c r="AQ11" i="45" s="1"/>
  <c r="AS11" s="1"/>
  <c r="AE207" i="2"/>
  <c r="AD207"/>
  <c r="AE206"/>
  <c r="AD206"/>
  <c r="AE205"/>
  <c r="AD205"/>
  <c r="AE204"/>
  <c r="AD204"/>
  <c r="AE203"/>
  <c r="AD203"/>
  <c r="AE202"/>
  <c r="AD202"/>
  <c r="AE201"/>
  <c r="AD201"/>
  <c r="AE200"/>
  <c r="AD200"/>
  <c r="AE199"/>
  <c r="AD199"/>
  <c r="AE198"/>
  <c r="AD198"/>
  <c r="AE197"/>
  <c r="AD197"/>
  <c r="AE196"/>
  <c r="AD196"/>
  <c r="AE195"/>
  <c r="AD195"/>
  <c r="AQ10" i="45" s="1"/>
  <c r="AS10" s="1"/>
  <c r="AE194" i="2"/>
  <c r="AD194"/>
  <c r="AE193"/>
  <c r="AD193"/>
  <c r="AE192"/>
  <c r="AD192"/>
  <c r="AE191"/>
  <c r="AD191"/>
  <c r="AE190"/>
  <c r="AD190"/>
  <c r="AE189"/>
  <c r="AD189"/>
  <c r="AE188"/>
  <c r="AD188"/>
  <c r="AE187"/>
  <c r="AD187"/>
  <c r="AE186"/>
  <c r="AD186"/>
  <c r="AE185"/>
  <c r="AD185"/>
  <c r="AE184"/>
  <c r="AD184"/>
  <c r="AE183"/>
  <c r="AD183"/>
  <c r="AQ9" i="45" s="1"/>
  <c r="AS9" s="1"/>
  <c r="AE182" i="2"/>
  <c r="AD182"/>
  <c r="AE181"/>
  <c r="AD181"/>
  <c r="AE180"/>
  <c r="AD180"/>
  <c r="AE179"/>
  <c r="AD179"/>
  <c r="AE178"/>
  <c r="AD178"/>
  <c r="AE177"/>
  <c r="AD177"/>
  <c r="AE176"/>
  <c r="AD176"/>
  <c r="AE175"/>
  <c r="AD175"/>
  <c r="AE174"/>
  <c r="AD174"/>
  <c r="AE173"/>
  <c r="AD173"/>
  <c r="AE172"/>
  <c r="AD172"/>
  <c r="AQ8" i="45" s="1"/>
  <c r="AS8" s="1"/>
  <c r="AE171" i="2"/>
  <c r="AD171"/>
  <c r="AE170"/>
  <c r="AD170"/>
  <c r="AE169"/>
  <c r="AD169"/>
  <c r="AE168"/>
  <c r="AD168"/>
  <c r="AE167"/>
  <c r="AD167"/>
  <c r="AE166"/>
  <c r="AD166"/>
  <c r="AE165"/>
  <c r="AD165"/>
  <c r="AE164"/>
  <c r="AD164"/>
  <c r="AE163"/>
  <c r="AD163"/>
  <c r="AE162"/>
  <c r="AD162"/>
  <c r="AE161"/>
  <c r="AD161"/>
  <c r="AE160"/>
  <c r="AD160"/>
  <c r="AQ7" i="45" s="1"/>
  <c r="AS7" s="1"/>
  <c r="AE159" i="2"/>
  <c r="AD159"/>
  <c r="AE158"/>
  <c r="AD158"/>
  <c r="AE157"/>
  <c r="AD157"/>
  <c r="AE156"/>
  <c r="AD156"/>
  <c r="AE155"/>
  <c r="AD155"/>
  <c r="AE154"/>
  <c r="AD154"/>
  <c r="AE153"/>
  <c r="AD153"/>
  <c r="AE152"/>
  <c r="AD152"/>
  <c r="AE151"/>
  <c r="AD151"/>
  <c r="AE150"/>
  <c r="AD150"/>
  <c r="AE149"/>
  <c r="AD149"/>
  <c r="AE148"/>
  <c r="AD148"/>
  <c r="AE147"/>
  <c r="AD147"/>
  <c r="AQ6" i="45" s="1"/>
  <c r="AS6" s="1"/>
  <c r="AE146" i="2"/>
  <c r="AD146"/>
  <c r="AE145"/>
  <c r="AD145"/>
  <c r="AE144"/>
  <c r="AD144"/>
  <c r="AE143"/>
  <c r="AD143"/>
  <c r="AE142"/>
  <c r="AD142"/>
  <c r="AE141"/>
  <c r="AD141"/>
  <c r="AE140"/>
  <c r="AD140"/>
  <c r="AE139"/>
  <c r="AD139"/>
  <c r="AD138"/>
  <c r="AD137"/>
  <c r="AD136"/>
  <c r="AD135"/>
  <c r="AC242"/>
  <c r="AB242"/>
  <c r="AC241"/>
  <c r="AB241"/>
  <c r="AC240"/>
  <c r="AB240"/>
  <c r="AC239"/>
  <c r="AB239"/>
  <c r="AC238"/>
  <c r="AB238"/>
  <c r="AC237"/>
  <c r="AB237"/>
  <c r="AC236"/>
  <c r="AB236"/>
  <c r="AC235"/>
  <c r="AB235"/>
  <c r="AC234"/>
  <c r="AB234"/>
  <c r="AC233"/>
  <c r="AB233"/>
  <c r="AC232"/>
  <c r="AB232"/>
  <c r="AC231"/>
  <c r="AB231"/>
  <c r="AC230"/>
  <c r="AB230"/>
  <c r="AC229"/>
  <c r="AB229"/>
  <c r="AC228"/>
  <c r="AB228"/>
  <c r="AC227"/>
  <c r="AB227"/>
  <c r="AC226"/>
  <c r="AB226"/>
  <c r="AC225"/>
  <c r="AB225"/>
  <c r="AC224"/>
  <c r="AB224"/>
  <c r="AC223"/>
  <c r="AB223"/>
  <c r="AC222"/>
  <c r="AB222"/>
  <c r="AC221"/>
  <c r="AB221"/>
  <c r="AC220"/>
  <c r="AB220"/>
  <c r="AC219"/>
  <c r="AB219"/>
  <c r="AC218"/>
  <c r="AB218"/>
  <c r="AC217"/>
  <c r="AB217"/>
  <c r="AC216"/>
  <c r="AB216"/>
  <c r="AC215"/>
  <c r="AB215"/>
  <c r="AC214"/>
  <c r="AB214"/>
  <c r="AC213"/>
  <c r="AB213"/>
  <c r="AC212"/>
  <c r="AB212"/>
  <c r="AC211"/>
  <c r="AB211"/>
  <c r="AC210"/>
  <c r="AB210"/>
  <c r="AC209"/>
  <c r="AB209"/>
  <c r="AC208"/>
  <c r="AB208"/>
  <c r="AC207"/>
  <c r="AB207"/>
  <c r="AC206"/>
  <c r="AB206"/>
  <c r="AC205"/>
  <c r="AB205"/>
  <c r="AC204"/>
  <c r="AB204"/>
  <c r="AC203"/>
  <c r="AB203"/>
  <c r="AC202"/>
  <c r="AB202"/>
  <c r="AC201"/>
  <c r="AB201"/>
  <c r="AC200"/>
  <c r="AB200"/>
  <c r="AC199"/>
  <c r="AB199"/>
  <c r="AC198"/>
  <c r="AB198"/>
  <c r="AC197"/>
  <c r="AB197"/>
  <c r="AC196"/>
  <c r="AB196"/>
  <c r="AC195"/>
  <c r="AB195"/>
  <c r="AC194"/>
  <c r="AB194"/>
  <c r="AC193"/>
  <c r="AB193"/>
  <c r="AC192"/>
  <c r="AB192"/>
  <c r="AC191"/>
  <c r="AB191"/>
  <c r="AC190"/>
  <c r="AB190"/>
  <c r="AC189"/>
  <c r="AB189"/>
  <c r="AC188"/>
  <c r="AB188"/>
  <c r="AC187"/>
  <c r="AB187"/>
  <c r="AC186"/>
  <c r="AB186"/>
  <c r="AC185"/>
  <c r="AB185"/>
  <c r="AC184"/>
  <c r="AB184"/>
  <c r="AC183"/>
  <c r="AB183"/>
  <c r="AC182"/>
  <c r="AB182"/>
  <c r="AC181"/>
  <c r="AB181"/>
  <c r="AC180"/>
  <c r="AB180"/>
  <c r="AC179"/>
  <c r="AB179"/>
  <c r="AC178"/>
  <c r="AB178"/>
  <c r="AC177"/>
  <c r="AB177"/>
  <c r="AC176"/>
  <c r="AB176"/>
  <c r="AC175"/>
  <c r="AB175"/>
  <c r="AC174"/>
  <c r="AB174"/>
  <c r="AC173"/>
  <c r="AB173"/>
  <c r="AC172"/>
  <c r="AB172"/>
  <c r="AC171"/>
  <c r="AB171"/>
  <c r="AC170"/>
  <c r="AB170"/>
  <c r="AC169"/>
  <c r="AB169"/>
  <c r="AC168"/>
  <c r="AB168"/>
  <c r="AC167"/>
  <c r="AB167"/>
  <c r="AC166"/>
  <c r="AB166"/>
  <c r="AC165"/>
  <c r="AB165"/>
  <c r="AC164"/>
  <c r="AB164"/>
  <c r="AC163"/>
  <c r="AB163"/>
  <c r="AC162"/>
  <c r="AB162"/>
  <c r="AC161"/>
  <c r="AB161"/>
  <c r="AC160"/>
  <c r="AB160"/>
  <c r="AC159"/>
  <c r="AB159"/>
  <c r="AC158"/>
  <c r="AB158"/>
  <c r="AC157"/>
  <c r="AB157"/>
  <c r="AC156"/>
  <c r="AB156"/>
  <c r="AC155"/>
  <c r="AB155"/>
  <c r="AC154"/>
  <c r="AB154"/>
  <c r="AC153"/>
  <c r="AB153"/>
  <c r="AC152"/>
  <c r="AB152"/>
  <c r="AC151"/>
  <c r="AB151"/>
  <c r="AC150"/>
  <c r="AB150"/>
  <c r="AC149"/>
  <c r="AB149"/>
  <c r="AC148"/>
  <c r="AB148"/>
  <c r="AC147"/>
  <c r="AB147"/>
  <c r="AC146"/>
  <c r="AB146"/>
  <c r="AC145"/>
  <c r="AB145"/>
  <c r="AC144"/>
  <c r="AB144"/>
  <c r="AC143"/>
  <c r="AB143"/>
  <c r="AC142"/>
  <c r="AB142"/>
  <c r="AC141"/>
  <c r="AB141"/>
  <c r="AC140"/>
  <c r="AB140"/>
  <c r="AC139"/>
  <c r="AB139"/>
  <c r="AC138"/>
  <c r="AB138"/>
  <c r="AC137"/>
  <c r="AB137"/>
  <c r="AC136"/>
  <c r="AB136"/>
  <c r="AC135"/>
  <c r="AB135"/>
  <c r="AC134"/>
  <c r="AB134"/>
  <c r="AC133"/>
  <c r="AB133"/>
  <c r="AC132"/>
  <c r="AB132"/>
  <c r="AC131"/>
  <c r="AB131"/>
  <c r="AC130"/>
  <c r="AB130"/>
  <c r="AC129"/>
  <c r="AB129"/>
  <c r="AC128"/>
  <c r="AB128"/>
  <c r="AC127"/>
  <c r="AB127"/>
  <c r="AC126"/>
  <c r="AB126"/>
  <c r="AC125"/>
  <c r="AB125"/>
  <c r="AB124"/>
  <c r="AB123"/>
  <c r="AB5" i="45" l="1"/>
  <c r="M4" i="46"/>
  <c r="L11" i="45"/>
  <c r="T4"/>
  <c r="AE13" i="46"/>
  <c r="W14"/>
  <c r="O7"/>
  <c r="O11"/>
  <c r="W7"/>
  <c r="W11"/>
  <c r="AE6"/>
  <c r="W4"/>
  <c r="W8"/>
  <c r="AF12"/>
  <c r="AB4"/>
  <c r="AE4"/>
  <c r="W10"/>
  <c r="AE5"/>
  <c r="O6"/>
  <c r="W13"/>
  <c r="W12"/>
  <c r="AE11"/>
  <c r="O8"/>
  <c r="O4"/>
  <c r="P7"/>
  <c r="H4"/>
  <c r="AE12"/>
  <c r="P6"/>
  <c r="X8"/>
  <c r="O5"/>
  <c r="AE7"/>
  <c r="O10"/>
  <c r="O14"/>
  <c r="P9"/>
  <c r="P13"/>
  <c r="X7"/>
  <c r="X11"/>
  <c r="AE9"/>
  <c r="P11"/>
  <c r="O12"/>
  <c r="P12"/>
  <c r="W9"/>
  <c r="AE8"/>
  <c r="W4" i="45"/>
  <c r="AE4"/>
  <c r="AE10" i="46"/>
  <c r="AE14"/>
  <c r="W6"/>
  <c r="W5"/>
  <c r="O9"/>
  <c r="O13"/>
  <c r="AB8"/>
  <c r="AB12"/>
  <c r="AB5"/>
  <c r="AB7"/>
  <c r="AB9"/>
  <c r="AB11"/>
  <c r="AB13"/>
  <c r="AB6"/>
  <c r="AB10"/>
  <c r="AB14"/>
  <c r="T8"/>
  <c r="T5"/>
  <c r="T7"/>
  <c r="T9"/>
  <c r="T11"/>
  <c r="T13"/>
  <c r="T6"/>
  <c r="T10"/>
  <c r="T12"/>
  <c r="T14"/>
  <c r="L8"/>
  <c r="L5"/>
  <c r="L7"/>
  <c r="L9"/>
  <c r="L11"/>
  <c r="L13"/>
  <c r="L6"/>
  <c r="L10"/>
  <c r="L12"/>
  <c r="L14"/>
  <c r="AQ5" i="45"/>
  <c r="AS5" s="1"/>
  <c r="AT14"/>
  <c r="AN4"/>
  <c r="AR14"/>
  <c r="D4"/>
  <c r="AR12"/>
  <c r="AB9"/>
  <c r="AR10"/>
  <c r="AR11"/>
  <c r="M10"/>
  <c r="AJ4"/>
  <c r="AR7"/>
  <c r="AR13"/>
  <c r="L4"/>
  <c r="AR8"/>
  <c r="AR9"/>
  <c r="AJ14"/>
  <c r="AJ12"/>
  <c r="AJ10"/>
  <c r="AJ8"/>
  <c r="AJ6"/>
  <c r="AB14"/>
  <c r="AB13"/>
  <c r="AB12"/>
  <c r="AB10"/>
  <c r="AB11"/>
  <c r="AB8"/>
  <c r="AB6"/>
  <c r="AB7"/>
  <c r="W6"/>
  <c r="AE14"/>
  <c r="W10"/>
  <c r="W12"/>
  <c r="W8"/>
  <c r="O8"/>
  <c r="W13"/>
  <c r="W14"/>
  <c r="O14"/>
  <c r="W11"/>
  <c r="AE12"/>
  <c r="AM6"/>
  <c r="AM10"/>
  <c r="P13"/>
  <c r="AE6"/>
  <c r="AM7"/>
  <c r="AM11"/>
  <c r="P4"/>
  <c r="P8"/>
  <c r="H4"/>
  <c r="W7"/>
  <c r="AE8"/>
  <c r="AM8"/>
  <c r="AM12"/>
  <c r="AM14"/>
  <c r="W9"/>
  <c r="AE10"/>
  <c r="AM5"/>
  <c r="AM9"/>
  <c r="O6"/>
  <c r="P6"/>
  <c r="O12"/>
  <c r="O10"/>
  <c r="AJ5"/>
  <c r="AJ7"/>
  <c r="AJ9"/>
  <c r="AJ11"/>
  <c r="AJ13"/>
  <c r="AM13"/>
  <c r="AE5"/>
  <c r="AE7"/>
  <c r="AE9"/>
  <c r="AE11"/>
  <c r="AE13"/>
  <c r="T8"/>
  <c r="T12"/>
  <c r="T5"/>
  <c r="T7"/>
  <c r="T9"/>
  <c r="T11"/>
  <c r="T13"/>
  <c r="T6"/>
  <c r="T10"/>
  <c r="T14"/>
  <c r="L13"/>
  <c r="L9"/>
  <c r="L7"/>
  <c r="L5"/>
  <c r="O7"/>
  <c r="O11"/>
  <c r="O13"/>
  <c r="L6"/>
  <c r="L8"/>
  <c r="L10"/>
  <c r="L12"/>
  <c r="L14"/>
  <c r="O5"/>
  <c r="O9"/>
  <c r="P242" i="37"/>
  <c r="P241"/>
  <c r="P240"/>
  <c r="P239"/>
  <c r="P238"/>
  <c r="P237"/>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2"/>
  <c r="P141"/>
  <c r="P140"/>
  <c r="P139"/>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AR6" i="45" l="1"/>
  <c r="AR5"/>
  <c r="O242" i="37" l="1"/>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L125"/>
  <c r="L124"/>
  <c r="L123"/>
  <c r="L122"/>
  <c r="L121"/>
  <c r="L120"/>
  <c r="L119"/>
  <c r="L118"/>
  <c r="L117"/>
  <c r="L116"/>
  <c r="L115"/>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R194" i="20"/>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S206"/>
  <c r="S205"/>
  <c r="S204"/>
  <c r="S203"/>
  <c r="S202"/>
  <c r="S201"/>
  <c r="S200"/>
  <c r="S199"/>
  <c r="S198"/>
  <c r="S197"/>
  <c r="S196"/>
  <c r="S195"/>
  <c r="Q89"/>
  <c r="Q88"/>
  <c r="Q87"/>
  <c r="Q86"/>
  <c r="Q85"/>
  <c r="Q84"/>
  <c r="Q83"/>
  <c r="Q82"/>
  <c r="Q81"/>
  <c r="Q80"/>
  <c r="Q79"/>
  <c r="AA125" i="2"/>
  <c r="AA124"/>
  <c r="AA123"/>
  <c r="AA122"/>
  <c r="AA121"/>
  <c r="AA120"/>
  <c r="AA119"/>
  <c r="AA118"/>
  <c r="AA117"/>
  <c r="AA116"/>
  <c r="AA115"/>
  <c r="AA114"/>
  <c r="AA111"/>
  <c r="AA107"/>
  <c r="AA103"/>
  <c r="AA99"/>
  <c r="AA95"/>
  <c r="AA91"/>
  <c r="AA87"/>
  <c r="AA83"/>
  <c r="AA79"/>
  <c r="AA75"/>
  <c r="AA71"/>
  <c r="AA67"/>
  <c r="AA63"/>
  <c r="AA59"/>
  <c r="AA55"/>
  <c r="AA51"/>
  <c r="AA47"/>
  <c r="AA43"/>
  <c r="L114" i="37"/>
  <c r="L113"/>
  <c r="Q78" i="20"/>
  <c r="Q77"/>
  <c r="AA113" i="2"/>
  <c r="D13" i="47"/>
  <c r="D12"/>
  <c r="D10"/>
  <c r="D9"/>
  <c r="L112" i="37"/>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L2"/>
  <c r="S194" i="20"/>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R122"/>
  <c r="S121"/>
  <c r="R121"/>
  <c r="S120"/>
  <c r="R120"/>
  <c r="S119"/>
  <c r="R119"/>
  <c r="S118"/>
  <c r="R118"/>
  <c r="S117"/>
  <c r="R117"/>
  <c r="S116"/>
  <c r="R116"/>
  <c r="S115"/>
  <c r="R115"/>
  <c r="S114"/>
  <c r="R114"/>
  <c r="S113"/>
  <c r="R113"/>
  <c r="S112"/>
  <c r="R112"/>
  <c r="S111"/>
  <c r="R111"/>
  <c r="S110"/>
  <c r="R110"/>
  <c r="S109"/>
  <c r="R109"/>
  <c r="S108"/>
  <c r="R108"/>
  <c r="S107"/>
  <c r="R107"/>
  <c r="S106"/>
  <c r="R106"/>
  <c r="S105"/>
  <c r="R105"/>
  <c r="S104"/>
  <c r="R104"/>
  <c r="S103"/>
  <c r="R103"/>
  <c r="R102"/>
  <c r="R101"/>
  <c r="R100"/>
  <c r="R99"/>
  <c r="R98"/>
  <c r="R97"/>
  <c r="R96"/>
  <c r="R95"/>
  <c r="R94"/>
  <c r="R93"/>
  <c r="R92"/>
  <c r="R91"/>
  <c r="R90"/>
  <c r="R89"/>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AA112" i="2"/>
  <c r="AA110"/>
  <c r="AA109"/>
  <c r="AA108"/>
  <c r="AA106"/>
  <c r="AA105"/>
  <c r="AA104"/>
  <c r="AA102"/>
  <c r="AA101"/>
  <c r="AA100"/>
  <c r="AA98"/>
  <c r="AA97"/>
  <c r="AA96"/>
  <c r="AA94"/>
  <c r="AA93"/>
  <c r="AA92"/>
  <c r="AA90"/>
  <c r="AA89"/>
  <c r="AA88"/>
  <c r="AA86"/>
  <c r="AA85"/>
  <c r="AA84"/>
  <c r="AA82"/>
  <c r="AA81"/>
  <c r="AA80"/>
  <c r="AA78"/>
  <c r="AA77"/>
  <c r="AA76"/>
  <c r="AA74"/>
  <c r="AA73"/>
  <c r="AA72"/>
  <c r="AA70"/>
  <c r="AA69"/>
  <c r="AA68"/>
  <c r="AA66"/>
  <c r="AA65"/>
  <c r="AA64"/>
  <c r="AA62"/>
  <c r="AA61"/>
  <c r="AA60"/>
  <c r="AA58"/>
  <c r="AA57"/>
  <c r="AA56"/>
  <c r="AA54"/>
  <c r="AA53"/>
  <c r="AA52"/>
  <c r="AA50"/>
  <c r="AA49"/>
  <c r="AA48"/>
  <c r="AA46"/>
  <c r="AA45"/>
  <c r="AA44"/>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6"/>
  <c r="AA5"/>
  <c r="AA4"/>
  <c r="AA3"/>
  <c r="AA2"/>
  <c r="D8" i="47"/>
  <c r="G11" i="46" l="1"/>
  <c r="AM12" i="20"/>
  <c r="AT7" i="45"/>
  <c r="AM13" i="20"/>
  <c r="AT8" i="45"/>
  <c r="AM14" i="20"/>
  <c r="AT9" i="45"/>
  <c r="AM15" i="20"/>
  <c r="AT10" i="45"/>
  <c r="AM16" i="20"/>
  <c r="AT11" i="45"/>
  <c r="AM17" i="20"/>
  <c r="AT12" i="45"/>
  <c r="AK9" i="20"/>
  <c r="AT4" i="45"/>
  <c r="AK2" i="20"/>
  <c r="AK3"/>
  <c r="AK4"/>
  <c r="AK5"/>
  <c r="AK6"/>
  <c r="AK7"/>
  <c r="AK8"/>
  <c r="AT5" i="45"/>
  <c r="AM10" i="20"/>
  <c r="AT6" i="45"/>
  <c r="AM11" i="20"/>
  <c r="AT13" i="45"/>
  <c r="AM18" i="20"/>
  <c r="G10" i="46"/>
  <c r="G14"/>
  <c r="D5" i="47"/>
  <c r="D13" i="46"/>
  <c r="D10"/>
  <c r="D12"/>
  <c r="D7"/>
  <c r="D14"/>
  <c r="D11" i="47"/>
  <c r="D14"/>
  <c r="D7"/>
  <c r="G6" i="46"/>
  <c r="D11"/>
  <c r="G9"/>
  <c r="G13"/>
  <c r="G5"/>
  <c r="G8"/>
  <c r="G12"/>
  <c r="D6"/>
  <c r="D5"/>
  <c r="G14" i="45"/>
  <c r="G12"/>
  <c r="G9"/>
  <c r="D10"/>
  <c r="G5"/>
  <c r="G11"/>
  <c r="D11"/>
  <c r="D7"/>
  <c r="G13"/>
  <c r="D6"/>
  <c r="D14"/>
  <c r="G7"/>
  <c r="D9"/>
  <c r="D13"/>
  <c r="G10"/>
  <c r="D8"/>
  <c r="D12"/>
  <c r="G6"/>
  <c r="D5"/>
  <c r="G8"/>
  <c r="G7" i="46"/>
  <c r="D8"/>
  <c r="D9"/>
  <c r="AV6" i="45" l="1"/>
  <c r="AU6"/>
  <c r="AV10"/>
  <c r="AU10"/>
  <c r="AV8"/>
  <c r="AU8"/>
  <c r="AV13"/>
  <c r="AU13"/>
  <c r="AU14"/>
  <c r="AV5"/>
  <c r="AU5"/>
  <c r="AV4"/>
  <c r="AU4"/>
  <c r="AV11"/>
  <c r="AU11"/>
  <c r="AV9"/>
  <c r="AU9"/>
  <c r="AV7"/>
  <c r="AU7"/>
  <c r="AV12"/>
  <c r="AU12"/>
  <c r="W5"/>
  <c r="D6" i="47"/>
</calcChain>
</file>

<file path=xl/sharedStrings.xml><?xml version="1.0" encoding="utf-8"?>
<sst xmlns="http://schemas.openxmlformats.org/spreadsheetml/2006/main" count="515" uniqueCount="73">
  <si>
    <t>Date</t>
  </si>
  <si>
    <t>Fiscal year</t>
  </si>
  <si>
    <t>Annual change</t>
  </si>
  <si>
    <t>2014-2015</t>
  </si>
  <si>
    <t>2015-2016</t>
  </si>
  <si>
    <t>2016-2017</t>
  </si>
  <si>
    <t>2017-2018</t>
  </si>
  <si>
    <t>Total</t>
  </si>
  <si>
    <t>Home Detention</t>
  </si>
  <si>
    <t>Community Detention</t>
  </si>
  <si>
    <t>Intensive Supervision</t>
  </si>
  <si>
    <t>Community Work</t>
  </si>
  <si>
    <t>Supervision</t>
  </si>
  <si>
    <t>Parole</t>
  </si>
  <si>
    <t>Release on Conditions</t>
  </si>
  <si>
    <t>Post-Detention Conditions</t>
  </si>
  <si>
    <t>Extended Supervision</t>
  </si>
  <si>
    <t>Life Parole</t>
  </si>
  <si>
    <t>Total reports</t>
  </si>
  <si>
    <t>2018-2019</t>
  </si>
  <si>
    <t>2019-2020</t>
  </si>
  <si>
    <t>2021-2022</t>
  </si>
  <si>
    <t>2022-2023</t>
  </si>
  <si>
    <t>2020-2021</t>
  </si>
  <si>
    <t>n/a</t>
  </si>
  <si>
    <t>Home Detention starts</t>
  </si>
  <si>
    <t>Starts</t>
  </si>
  <si>
    <t>Community Detention starts</t>
  </si>
  <si>
    <t>Intensive Supervision starts</t>
  </si>
  <si>
    <t>Community Work starts</t>
  </si>
  <si>
    <t>Supervision starts</t>
  </si>
  <si>
    <t>Total starts</t>
  </si>
  <si>
    <t>Home Detention musters</t>
  </si>
  <si>
    <t>Community Detention musters</t>
  </si>
  <si>
    <t>Intensive Supervision musters</t>
  </si>
  <si>
    <t>Community Work musters</t>
  </si>
  <si>
    <t>Supervision musters</t>
  </si>
  <si>
    <t>Total musters</t>
  </si>
  <si>
    <t>Parole starts</t>
  </si>
  <si>
    <t>Parole musters</t>
  </si>
  <si>
    <t>Released on Conditions starts</t>
  </si>
  <si>
    <t>Released on Conditions musters</t>
  </si>
  <si>
    <t>Post-Detention Condition starts</t>
  </si>
  <si>
    <t>Post-Detention Conditions musters</t>
  </si>
  <si>
    <t>Extended Supervison musters</t>
  </si>
  <si>
    <t>Life Parole musters</t>
  </si>
  <si>
    <t>Oral reports</t>
  </si>
  <si>
    <t>Written reports</t>
  </si>
  <si>
    <t>Reports</t>
  </si>
  <si>
    <t>Pre-Release Enquiries</t>
  </si>
  <si>
    <t>Enquiries</t>
  </si>
  <si>
    <t>Forecast 2014</t>
  </si>
  <si>
    <t>2023-2024</t>
  </si>
  <si>
    <t>Forecast 2014 fiscal year</t>
  </si>
  <si>
    <t>Parole Condition Progress Reports</t>
  </si>
  <si>
    <t>Forecast 2015 fiscal year</t>
  </si>
  <si>
    <t>Forecast 2015</t>
  </si>
  <si>
    <t>Compared to 2014 forecast</t>
  </si>
  <si>
    <t>2014-2015 (actual)</t>
  </si>
  <si>
    <t>2024-2025</t>
  </si>
  <si>
    <t>Maximum muster</t>
  </si>
  <si>
    <t>2007-2008</t>
  </si>
  <si>
    <t>2008-2009</t>
  </si>
  <si>
    <t>2009-2010</t>
  </si>
  <si>
    <t>2010-2011</t>
  </si>
  <si>
    <t>2011-2012</t>
  </si>
  <si>
    <t>2012-2013</t>
  </si>
  <si>
    <t>2013-2014</t>
  </si>
  <si>
    <t>Annual maxima</t>
  </si>
  <si>
    <t>Released on Conditions</t>
  </si>
  <si>
    <t>Total post-sentence orders</t>
  </si>
  <si>
    <t>Community sentences</t>
  </si>
  <si>
    <t>Post-sentence orders</t>
  </si>
</sst>
</file>

<file path=xl/styles.xml><?xml version="1.0" encoding="utf-8"?>
<styleSheet xmlns="http://schemas.openxmlformats.org/spreadsheetml/2006/main">
  <numFmts count="4">
    <numFmt numFmtId="43" formatCode="_-* #,##0.00_-;\-* #,##0.00_-;_-* &quot;-&quot;??_-;_-@_-"/>
    <numFmt numFmtId="164" formatCode="&quot;$&quot;#,##0"/>
    <numFmt numFmtId="165" formatCode="0.0%"/>
    <numFmt numFmtId="166" formatCode="_-* #,##0_-;\-* #,##0_-;_-* &quot;-&quot;??_-;_-@_-"/>
  </numFmts>
  <fonts count="17">
    <font>
      <sz val="11.5"/>
      <color theme="1"/>
      <name val="Arial"/>
      <family val="2"/>
    </font>
    <font>
      <sz val="10"/>
      <name val="MS Sans Serif"/>
      <family val="2"/>
    </font>
    <font>
      <sz val="11.5"/>
      <name val="Arial"/>
      <family val="2"/>
    </font>
    <font>
      <sz val="10"/>
      <name val="Arial"/>
      <family val="2"/>
    </font>
    <font>
      <sz val="11.5"/>
      <color theme="1"/>
      <name val="Arial"/>
      <family val="2"/>
    </font>
    <font>
      <sz val="10"/>
      <color theme="1"/>
      <name val="Arial"/>
      <family val="2"/>
    </font>
    <font>
      <sz val="10"/>
      <color theme="1"/>
      <name val="Calibri"/>
      <family val="2"/>
      <scheme val="minor"/>
    </font>
    <font>
      <b/>
      <sz val="9"/>
      <color theme="0"/>
      <name val="Arial"/>
      <family val="2"/>
    </font>
    <font>
      <sz val="10"/>
      <color rgb="FF000000"/>
      <name val="Arial"/>
      <family val="2"/>
    </font>
    <font>
      <b/>
      <sz val="10.5"/>
      <color theme="0"/>
      <name val="Arial"/>
      <family val="2"/>
    </font>
    <font>
      <sz val="10"/>
      <color indexed="8"/>
      <name val="Arial"/>
      <family val="2"/>
    </font>
    <font>
      <sz val="10"/>
      <color rgb="FF0070C0"/>
      <name val="Arial"/>
      <family val="2"/>
    </font>
    <font>
      <sz val="11.5"/>
      <color rgb="FF0070C0"/>
      <name val="Arial"/>
      <family val="2"/>
    </font>
    <font>
      <sz val="11.5"/>
      <color theme="4"/>
      <name val="Arial"/>
      <family val="2"/>
    </font>
    <font>
      <sz val="11.5"/>
      <color rgb="FF0092D0"/>
      <name val="Arial"/>
      <family val="2"/>
    </font>
    <font>
      <b/>
      <sz val="10"/>
      <color theme="0"/>
      <name val="Arial"/>
      <family val="2"/>
    </font>
    <font>
      <sz val="11.5"/>
      <color rgb="FFFF0000"/>
      <name val="Arial"/>
      <family val="2"/>
    </font>
  </fonts>
  <fills count="3">
    <fill>
      <patternFill patternType="none"/>
    </fill>
    <fill>
      <patternFill patternType="gray125"/>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0000"/>
      </bottom>
      <diagonal/>
    </border>
    <border>
      <left/>
      <right style="thin">
        <color indexed="64"/>
      </right>
      <top/>
      <bottom style="thick">
        <color rgb="FFFF0000"/>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auto="1"/>
      </bottom>
      <diagonal/>
    </border>
    <border>
      <left/>
      <right/>
      <top/>
      <bottom style="medium">
        <color auto="1"/>
      </bottom>
      <diagonal/>
    </border>
    <border>
      <left/>
      <right style="medium">
        <color auto="1"/>
      </right>
      <top/>
      <bottom style="thick">
        <color rgb="FFFF0000"/>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auto="1"/>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bottom style="thick">
        <color rgb="FFFF0000"/>
      </bottom>
      <diagonal/>
    </border>
    <border>
      <left style="medium">
        <color auto="1"/>
      </left>
      <right/>
      <top/>
      <bottom style="medium">
        <color indexed="64"/>
      </bottom>
      <diagonal/>
    </border>
    <border>
      <left/>
      <right style="medium">
        <color auto="1"/>
      </right>
      <top/>
      <bottom style="double">
        <color indexed="64"/>
      </bottom>
      <diagonal/>
    </border>
  </borders>
  <cellStyleXfs count="5">
    <xf numFmtId="0" fontId="0" fillId="0" borderId="0"/>
    <xf numFmtId="43" fontId="4" fillId="0" borderId="0" applyFont="0" applyFill="0" applyBorder="0" applyAlignment="0" applyProtection="0"/>
    <xf numFmtId="0" fontId="3" fillId="0" borderId="0"/>
    <xf numFmtId="0" fontId="1" fillId="0" borderId="0"/>
    <xf numFmtId="9" fontId="1" fillId="0" borderId="0" applyFont="0" applyFill="0" applyBorder="0" applyAlignment="0" applyProtection="0"/>
  </cellStyleXfs>
  <cellXfs count="144">
    <xf numFmtId="0" fontId="0" fillId="0" borderId="0" xfId="0"/>
    <xf numFmtId="17" fontId="5" fillId="0" borderId="2" xfId="0" applyNumberFormat="1" applyFont="1" applyBorder="1" applyAlignment="1" applyProtection="1">
      <alignment vertical="center"/>
    </xf>
    <xf numFmtId="0" fontId="6" fillId="0" borderId="0" xfId="0" applyFont="1"/>
    <xf numFmtId="164" fontId="0" fillId="0" borderId="0" xfId="0" applyNumberFormat="1"/>
    <xf numFmtId="0" fontId="0" fillId="0" borderId="0" xfId="0" applyFont="1"/>
    <xf numFmtId="0" fontId="7" fillId="2" borderId="1" xfId="3" applyFont="1" applyFill="1" applyBorder="1" applyAlignment="1">
      <alignment horizontal="center" vertical="center" wrapText="1"/>
    </xf>
    <xf numFmtId="0" fontId="8" fillId="0" borderId="1" xfId="3" applyFont="1" applyBorder="1" applyAlignment="1">
      <alignment vertical="center" wrapText="1"/>
    </xf>
    <xf numFmtId="165" fontId="8" fillId="0" borderId="1" xfId="3" applyNumberFormat="1" applyFont="1" applyBorder="1" applyAlignment="1">
      <alignment horizontal="center" vertical="center" wrapText="1"/>
    </xf>
    <xf numFmtId="0" fontId="0" fillId="0" borderId="0" xfId="0" applyFont="1" applyBorder="1"/>
    <xf numFmtId="3" fontId="0" fillId="0" borderId="0" xfId="0" applyNumberFormat="1" applyBorder="1"/>
    <xf numFmtId="0" fontId="0" fillId="0" borderId="0" xfId="0" applyBorder="1"/>
    <xf numFmtId="17" fontId="3" fillId="0" borderId="2" xfId="2" applyNumberFormat="1" applyBorder="1"/>
    <xf numFmtId="3" fontId="8" fillId="0" borderId="1" xfId="3" applyNumberFormat="1" applyFont="1" applyBorder="1" applyAlignment="1">
      <alignment horizontal="center" vertical="center" wrapText="1"/>
    </xf>
    <xf numFmtId="0" fontId="7" fillId="2" borderId="0" xfId="3" applyFont="1" applyFill="1" applyBorder="1" applyAlignment="1">
      <alignment horizontal="center" vertical="center" wrapText="1"/>
    </xf>
    <xf numFmtId="0" fontId="6" fillId="0" borderId="0" xfId="0" applyFont="1" applyBorder="1"/>
    <xf numFmtId="164" fontId="0" fillId="0" borderId="0" xfId="0" applyNumberFormat="1" applyBorder="1"/>
    <xf numFmtId="17" fontId="5" fillId="0" borderId="3" xfId="0" applyNumberFormat="1" applyFont="1" applyBorder="1" applyAlignment="1" applyProtection="1">
      <alignment vertical="center"/>
    </xf>
    <xf numFmtId="17" fontId="3" fillId="0" borderId="3" xfId="2" applyNumberFormat="1" applyBorder="1"/>
    <xf numFmtId="0" fontId="5" fillId="0" borderId="4" xfId="0" applyFont="1" applyBorder="1" applyAlignment="1">
      <alignment horizontal="center" vertical="center" wrapText="1"/>
    </xf>
    <xf numFmtId="17" fontId="5" fillId="0" borderId="10" xfId="0" applyNumberFormat="1" applyFont="1" applyBorder="1" applyAlignment="1" applyProtection="1">
      <alignment vertical="center"/>
    </xf>
    <xf numFmtId="0" fontId="0" fillId="0" borderId="0" xfId="0" applyAlignment="1">
      <alignment horizontal="center"/>
    </xf>
    <xf numFmtId="166" fontId="4" fillId="0" borderId="0" xfId="1" applyNumberFormat="1" applyFont="1" applyBorder="1" applyAlignment="1" applyProtection="1">
      <alignment vertical="center"/>
    </xf>
    <xf numFmtId="166" fontId="4" fillId="0" borderId="3" xfId="1" applyNumberFormat="1" applyFont="1" applyBorder="1"/>
    <xf numFmtId="166" fontId="4" fillId="0" borderId="0" xfId="1" applyNumberFormat="1" applyFont="1" applyBorder="1"/>
    <xf numFmtId="166" fontId="4" fillId="0" borderId="9" xfId="1" applyNumberFormat="1" applyFont="1" applyBorder="1"/>
    <xf numFmtId="166" fontId="4" fillId="0" borderId="0" xfId="1" applyNumberFormat="1" applyFont="1"/>
    <xf numFmtId="166" fontId="4" fillId="0" borderId="0" xfId="1" applyNumberFormat="1" applyFont="1" applyAlignment="1" applyProtection="1">
      <alignment vertical="center"/>
    </xf>
    <xf numFmtId="166" fontId="2" fillId="0" borderId="0" xfId="1" applyNumberFormat="1" applyFont="1"/>
    <xf numFmtId="3" fontId="4" fillId="0" borderId="0" xfId="1" applyNumberFormat="1" applyFont="1" applyBorder="1" applyAlignment="1" applyProtection="1">
      <alignment vertical="center"/>
    </xf>
    <xf numFmtId="3" fontId="4" fillId="0" borderId="0" xfId="1" applyNumberFormat="1" applyFont="1" applyBorder="1"/>
    <xf numFmtId="3" fontId="4" fillId="0" borderId="0" xfId="1" applyNumberFormat="1" applyFont="1"/>
    <xf numFmtId="3" fontId="4" fillId="0" borderId="9" xfId="1" applyNumberFormat="1" applyFont="1" applyBorder="1"/>
    <xf numFmtId="3" fontId="4" fillId="0" borderId="3" xfId="1" applyNumberFormat="1" applyFont="1" applyBorder="1"/>
    <xf numFmtId="0" fontId="4" fillId="0" borderId="0" xfId="1" applyNumberFormat="1" applyFont="1" applyBorder="1"/>
    <xf numFmtId="166" fontId="4" fillId="0" borderId="11" xfId="1" applyNumberFormat="1" applyFont="1" applyBorder="1"/>
    <xf numFmtId="166" fontId="4" fillId="0" borderId="14" xfId="1" applyNumberFormat="1" applyFont="1" applyBorder="1"/>
    <xf numFmtId="166" fontId="4" fillId="0" borderId="13" xfId="1" applyNumberFormat="1" applyFont="1" applyBorder="1"/>
    <xf numFmtId="166" fontId="4" fillId="0" borderId="15" xfId="1" applyNumberFormat="1" applyFont="1" applyBorder="1"/>
    <xf numFmtId="0" fontId="8" fillId="0" borderId="1" xfId="3" applyFont="1" applyFill="1" applyBorder="1" applyAlignment="1">
      <alignment vertical="center" wrapText="1"/>
    </xf>
    <xf numFmtId="0" fontId="4" fillId="0" borderId="3" xfId="1" applyNumberFormat="1" applyFont="1" applyBorder="1"/>
    <xf numFmtId="0" fontId="10" fillId="0" borderId="0" xfId="0" applyFont="1" applyBorder="1"/>
    <xf numFmtId="3" fontId="10" fillId="0" borderId="0" xfId="0" applyNumberFormat="1" applyFont="1" applyBorder="1"/>
    <xf numFmtId="3" fontId="4" fillId="0" borderId="0" xfId="1" applyNumberFormat="1" applyFont="1" applyAlignment="1" applyProtection="1">
      <alignment vertical="center"/>
    </xf>
    <xf numFmtId="3" fontId="2" fillId="0" borderId="0" xfId="1" applyNumberFormat="1" applyFont="1"/>
    <xf numFmtId="17" fontId="10" fillId="0" borderId="11" xfId="0" applyNumberFormat="1" applyFont="1" applyBorder="1"/>
    <xf numFmtId="17" fontId="10" fillId="0" borderId="13" xfId="0" applyNumberFormat="1" applyFont="1" applyBorder="1"/>
    <xf numFmtId="0" fontId="5" fillId="0" borderId="12" xfId="0" applyFont="1" applyBorder="1" applyAlignment="1">
      <alignment horizontal="center" vertical="center" wrapText="1"/>
    </xf>
    <xf numFmtId="17" fontId="5" fillId="0" borderId="16" xfId="0" applyNumberFormat="1" applyFont="1" applyBorder="1" applyAlignment="1" applyProtection="1">
      <alignment vertical="center"/>
    </xf>
    <xf numFmtId="17" fontId="3" fillId="0" borderId="16" xfId="2" applyNumberFormat="1" applyBorder="1"/>
    <xf numFmtId="0" fontId="4" fillId="0" borderId="0" xfId="1" applyNumberFormat="1" applyFont="1"/>
    <xf numFmtId="0" fontId="0" fillId="0" borderId="14" xfId="0" applyFont="1" applyBorder="1"/>
    <xf numFmtId="0" fontId="0" fillId="0" borderId="14" xfId="0" applyBorder="1"/>
    <xf numFmtId="0" fontId="4" fillId="0" borderId="11" xfId="1" applyNumberFormat="1" applyFont="1" applyBorder="1"/>
    <xf numFmtId="3" fontId="4" fillId="0" borderId="11" xfId="1" applyNumberFormat="1" applyFont="1" applyBorder="1"/>
    <xf numFmtId="3" fontId="0" fillId="0" borderId="11" xfId="0" applyNumberFormat="1" applyBorder="1"/>
    <xf numFmtId="3" fontId="0" fillId="0" borderId="13" xfId="0" applyNumberFormat="1" applyBorder="1"/>
    <xf numFmtId="0" fontId="4" fillId="0" borderId="0" xfId="1" applyNumberFormat="1" applyFont="1" applyAlignment="1" applyProtection="1">
      <alignment vertical="center"/>
    </xf>
    <xf numFmtId="1" fontId="4" fillId="0" borderId="0" xfId="1" applyNumberFormat="1" applyFont="1" applyAlignment="1" applyProtection="1">
      <alignment vertical="center"/>
    </xf>
    <xf numFmtId="1" fontId="4" fillId="0" borderId="0" xfId="1" applyNumberFormat="1" applyFont="1" applyBorder="1" applyAlignment="1" applyProtection="1">
      <alignment vertical="center"/>
    </xf>
    <xf numFmtId="1" fontId="4" fillId="0" borderId="0" xfId="1" applyNumberFormat="1" applyFont="1"/>
    <xf numFmtId="1" fontId="2" fillId="0" borderId="0" xfId="1" applyNumberFormat="1" applyFont="1"/>
    <xf numFmtId="1" fontId="4" fillId="0" borderId="0" xfId="1" applyNumberFormat="1" applyFont="1" applyBorder="1"/>
    <xf numFmtId="0" fontId="5" fillId="0" borderId="17" xfId="0" applyFont="1" applyBorder="1" applyAlignment="1">
      <alignment horizontal="center" vertical="center" wrapText="1"/>
    </xf>
    <xf numFmtId="0" fontId="11" fillId="0" borderId="11" xfId="0" applyFont="1" applyBorder="1"/>
    <xf numFmtId="3" fontId="11" fillId="0" borderId="11" xfId="0" applyNumberFormat="1" applyFont="1" applyBorder="1"/>
    <xf numFmtId="166" fontId="12" fillId="0" borderId="0" xfId="1" applyNumberFormat="1" applyFont="1" applyBorder="1"/>
    <xf numFmtId="3" fontId="12" fillId="0" borderId="0" xfId="1" applyNumberFormat="1" applyFont="1"/>
    <xf numFmtId="3" fontId="12" fillId="0" borderId="11" xfId="1" applyNumberFormat="1" applyFont="1" applyBorder="1"/>
    <xf numFmtId="3" fontId="0" fillId="0" borderId="14" xfId="0" applyNumberFormat="1" applyBorder="1"/>
    <xf numFmtId="0" fontId="0" fillId="0" borderId="5" xfId="0" applyBorder="1" applyAlignment="1">
      <alignment horizontal="center" vertical="center" wrapText="1"/>
    </xf>
    <xf numFmtId="0" fontId="0" fillId="0" borderId="4" xfId="0" applyBorder="1" applyAlignment="1">
      <alignment horizontal="center" wrapText="1"/>
    </xf>
    <xf numFmtId="0" fontId="0" fillId="0" borderId="12" xfId="0" applyBorder="1" applyAlignment="1">
      <alignment horizontal="center" wrapText="1"/>
    </xf>
    <xf numFmtId="0" fontId="0" fillId="0" borderId="0" xfId="0" applyAlignment="1">
      <alignment wrapText="1"/>
    </xf>
    <xf numFmtId="0" fontId="0" fillId="0" borderId="5" xfId="0" applyBorder="1" applyAlignment="1">
      <alignment horizontal="center" wrapText="1"/>
    </xf>
    <xf numFmtId="3" fontId="4" fillId="0" borderId="14" xfId="1" applyNumberFormat="1" applyFont="1" applyBorder="1"/>
    <xf numFmtId="0" fontId="0" fillId="0" borderId="11" xfId="0" applyBorder="1"/>
    <xf numFmtId="3" fontId="13" fillId="0" borderId="11" xfId="0" applyNumberFormat="1" applyFont="1" applyBorder="1"/>
    <xf numFmtId="0" fontId="0" fillId="0" borderId="0" xfId="0" applyFill="1"/>
    <xf numFmtId="3" fontId="8" fillId="0" borderId="1" xfId="3" applyNumberFormat="1" applyFont="1" applyFill="1" applyBorder="1" applyAlignment="1">
      <alignment horizontal="center" vertical="center" wrapText="1"/>
    </xf>
    <xf numFmtId="165" fontId="8" fillId="0" borderId="1" xfId="3" applyNumberFormat="1" applyFont="1" applyFill="1" applyBorder="1" applyAlignment="1">
      <alignment horizontal="center" vertical="center" wrapText="1"/>
    </xf>
    <xf numFmtId="166" fontId="14" fillId="0" borderId="0" xfId="1" applyNumberFormat="1" applyFont="1"/>
    <xf numFmtId="166" fontId="14" fillId="0" borderId="0" xfId="1" applyNumberFormat="1" applyFont="1" applyBorder="1"/>
    <xf numFmtId="0" fontId="0" fillId="0" borderId="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vertical="center" wrapText="1"/>
    </xf>
    <xf numFmtId="166" fontId="12" fillId="0" borderId="9" xfId="1" applyNumberFormat="1" applyFont="1" applyBorder="1"/>
    <xf numFmtId="0" fontId="5" fillId="0" borderId="18"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166" fontId="4" fillId="0" borderId="19" xfId="1" applyNumberFormat="1" applyFont="1" applyBorder="1"/>
    <xf numFmtId="17" fontId="5" fillId="0" borderId="3" xfId="0" applyNumberFormat="1" applyFont="1" applyBorder="1" applyAlignment="1">
      <alignment horizontal="center" vertical="center" wrapText="1"/>
    </xf>
    <xf numFmtId="0" fontId="0" fillId="0" borderId="0" xfId="0" applyAlignment="1">
      <alignment horizontal="center" wrapText="1"/>
    </xf>
    <xf numFmtId="3" fontId="12" fillId="0" borderId="0" xfId="1" applyNumberFormat="1" applyFont="1" applyBorder="1"/>
    <xf numFmtId="0" fontId="5" fillId="0" borderId="21" xfId="0" applyFont="1" applyBorder="1" applyAlignment="1">
      <alignment horizontal="center" vertical="center" wrapText="1"/>
    </xf>
    <xf numFmtId="3" fontId="13" fillId="0" borderId="0" xfId="0" applyNumberFormat="1" applyFont="1" applyBorder="1"/>
    <xf numFmtId="166" fontId="13" fillId="0" borderId="0" xfId="1" applyNumberFormat="1" applyFont="1" applyBorder="1"/>
    <xf numFmtId="166" fontId="13" fillId="0" borderId="0" xfId="0" applyNumberFormat="1" applyFont="1" applyBorder="1"/>
    <xf numFmtId="0" fontId="5" fillId="0" borderId="22" xfId="0" applyFont="1" applyBorder="1" applyAlignment="1">
      <alignment horizontal="center" vertical="center" wrapText="1"/>
    </xf>
    <xf numFmtId="166" fontId="4" fillId="0" borderId="20" xfId="1" applyNumberFormat="1" applyFont="1" applyBorder="1"/>
    <xf numFmtId="166" fontId="13" fillId="0" borderId="11" xfId="1" applyNumberFormat="1" applyFont="1" applyBorder="1"/>
    <xf numFmtId="166" fontId="13" fillId="0" borderId="11" xfId="0" applyNumberFormat="1" applyFont="1" applyBorder="1"/>
    <xf numFmtId="0" fontId="0" fillId="0" borderId="20" xfId="0" applyBorder="1"/>
    <xf numFmtId="17" fontId="0" fillId="0" borderId="0" xfId="0" applyNumberFormat="1"/>
    <xf numFmtId="0" fontId="16" fillId="0" borderId="0" xfId="0" applyFont="1"/>
    <xf numFmtId="17" fontId="0" fillId="0" borderId="0" xfId="0" applyNumberFormat="1" applyBorder="1"/>
    <xf numFmtId="166" fontId="0" fillId="0" borderId="11" xfId="0" applyNumberFormat="1" applyBorder="1"/>
    <xf numFmtId="43" fontId="0" fillId="0" borderId="0" xfId="0" applyNumberFormat="1" applyBorder="1"/>
    <xf numFmtId="43" fontId="0" fillId="0" borderId="0" xfId="0" applyNumberFormat="1"/>
    <xf numFmtId="0" fontId="0" fillId="0" borderId="15" xfId="0" applyBorder="1"/>
    <xf numFmtId="17" fontId="10" fillId="0" borderId="0" xfId="0" applyNumberFormat="1" applyFont="1"/>
    <xf numFmtId="166" fontId="2" fillId="0" borderId="0" xfId="1" applyNumberFormat="1" applyFont="1" applyBorder="1"/>
    <xf numFmtId="166" fontId="0" fillId="0" borderId="0" xfId="0" applyNumberFormat="1" applyBorder="1"/>
    <xf numFmtId="17" fontId="10" fillId="0" borderId="14" xfId="0" applyNumberFormat="1" applyFont="1" applyBorder="1"/>
    <xf numFmtId="166" fontId="2" fillId="0" borderId="14" xfId="1" applyNumberFormat="1" applyFont="1" applyBorder="1"/>
    <xf numFmtId="166" fontId="4" fillId="0" borderId="18" xfId="1" applyNumberFormat="1" applyFont="1" applyBorder="1"/>
    <xf numFmtId="166" fontId="2" fillId="0" borderId="9" xfId="1" applyNumberFormat="1" applyFont="1" applyBorder="1"/>
    <xf numFmtId="17" fontId="10" fillId="0" borderId="0" xfId="0" applyNumberFormat="1" applyFont="1" applyBorder="1"/>
    <xf numFmtId="0" fontId="0" fillId="0" borderId="1" xfId="0" applyBorder="1" applyAlignment="1">
      <alignment horizontal="center" vertical="center" wrapText="1"/>
    </xf>
    <xf numFmtId="0" fontId="0" fillId="0" borderId="1" xfId="0" applyBorder="1"/>
    <xf numFmtId="166" fontId="0" fillId="0" borderId="1" xfId="0" applyNumberFormat="1" applyBorder="1"/>
    <xf numFmtId="166" fontId="4" fillId="0" borderId="23" xfId="1" applyNumberFormat="1" applyFont="1" applyBorder="1"/>
    <xf numFmtId="0" fontId="4" fillId="0" borderId="19" xfId="1" applyNumberFormat="1" applyFont="1" applyBorder="1"/>
    <xf numFmtId="164" fontId="0" fillId="0" borderId="11" xfId="0" applyNumberFormat="1" applyBorder="1"/>
    <xf numFmtId="1" fontId="12" fillId="0" borderId="0" xfId="1" applyNumberFormat="1" applyFont="1"/>
    <xf numFmtId="1" fontId="12" fillId="0" borderId="0" xfId="1" applyNumberFormat="1" applyFont="1" applyBorder="1"/>
    <xf numFmtId="1" fontId="4" fillId="0" borderId="11" xfId="1" applyNumberFormat="1" applyFont="1" applyBorder="1"/>
    <xf numFmtId="1" fontId="4" fillId="0" borderId="14" xfId="1" applyNumberFormat="1" applyFont="1" applyBorder="1"/>
    <xf numFmtId="1" fontId="4" fillId="0" borderId="13" xfId="1" applyNumberFormat="1" applyFont="1" applyBorder="1"/>
    <xf numFmtId="3" fontId="3" fillId="0" borderId="11" xfId="0" applyNumberFormat="1" applyFont="1" applyBorder="1"/>
    <xf numFmtId="3" fontId="3" fillId="0" borderId="13" xfId="0" applyNumberFormat="1" applyFont="1" applyBorder="1"/>
    <xf numFmtId="0" fontId="0" fillId="0" borderId="13" xfId="0" applyBorder="1"/>
    <xf numFmtId="3" fontId="0" fillId="0" borderId="3" xfId="0" applyNumberFormat="1" applyBorder="1"/>
    <xf numFmtId="0" fontId="0" fillId="0" borderId="24" xfId="0" applyFont="1" applyBorder="1"/>
    <xf numFmtId="3" fontId="4" fillId="0" borderId="18" xfId="1" applyNumberFormat="1" applyFont="1" applyBorder="1"/>
    <xf numFmtId="3" fontId="0" fillId="0" borderId="18" xfId="0" applyNumberFormat="1" applyBorder="1"/>
    <xf numFmtId="166" fontId="13" fillId="0" borderId="0" xfId="1" applyNumberFormat="1" applyFont="1"/>
    <xf numFmtId="17" fontId="10" fillId="0" borderId="25" xfId="0" applyNumberFormat="1" applyFont="1" applyBorder="1"/>
    <xf numFmtId="0" fontId="15"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9" fillId="2" borderId="6"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 xfId="3" applyFont="1" applyFill="1" applyBorder="1" applyAlignment="1">
      <alignment vertical="center" wrapText="1"/>
    </xf>
  </cellXfs>
  <cellStyles count="5">
    <cellStyle name="Comma" xfId="1" builtinId="3"/>
    <cellStyle name="Normal" xfId="0" builtinId="0"/>
    <cellStyle name="Normal 3" xfId="2"/>
    <cellStyle name="Normal 4" xfId="3"/>
    <cellStyle name="Percent 6" xfId="4"/>
  </cellStyles>
  <dxfs count="0"/>
  <tableStyles count="0" defaultTableStyle="TableStyleMedium9" defaultPivotStyle="PivotStyleLight16"/>
  <colors>
    <mruColors>
      <color rgb="FF558ED5"/>
      <color rgb="FF0092D0"/>
      <color rgb="FF98B954"/>
    </mruColors>
  </colors>
</styleSheet>
</file>

<file path=xl/_rels/workbook.xml.rels><?xml version="1.0" encoding="UTF-8" standalone="yes"?>
<Relationships xmlns="http://schemas.openxmlformats.org/package/2006/relationships"><Relationship Id="rId13" Type="http://schemas.openxmlformats.org/officeDocument/2006/relationships/chartsheet" Target="chartsheets/sheet8.xml"/><Relationship Id="rId18" Type="http://schemas.openxmlformats.org/officeDocument/2006/relationships/chartsheet" Target="chartsheets/sheet13.xml"/><Relationship Id="rId26" Type="http://schemas.openxmlformats.org/officeDocument/2006/relationships/worksheet" Target="worksheets/sheet9.xml"/><Relationship Id="rId39" Type="http://schemas.openxmlformats.org/officeDocument/2006/relationships/chartsheet" Target="chartsheets/sheet30.xml"/><Relationship Id="rId3" Type="http://schemas.openxmlformats.org/officeDocument/2006/relationships/worksheet" Target="worksheets/sheet3.xml"/><Relationship Id="rId21" Type="http://schemas.openxmlformats.org/officeDocument/2006/relationships/chartsheet" Target="chartsheets/sheet16.xml"/><Relationship Id="rId34" Type="http://schemas.openxmlformats.org/officeDocument/2006/relationships/chartsheet" Target="chartsheets/sheet25.xml"/><Relationship Id="rId42" Type="http://schemas.openxmlformats.org/officeDocument/2006/relationships/worksheet" Target="worksheets/sheet11.xml"/><Relationship Id="rId47" Type="http://schemas.openxmlformats.org/officeDocument/2006/relationships/chartsheet" Target="chartsheets/sheet35.xml"/><Relationship Id="rId50" Type="http://schemas.openxmlformats.org/officeDocument/2006/relationships/theme" Target="theme/theme1.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chartsheet" Target="chartsheets/sheet12.xml"/><Relationship Id="rId25" Type="http://schemas.openxmlformats.org/officeDocument/2006/relationships/worksheet" Target="worksheets/sheet8.xml"/><Relationship Id="rId33" Type="http://schemas.openxmlformats.org/officeDocument/2006/relationships/chartsheet" Target="chartsheets/sheet24.xml"/><Relationship Id="rId38" Type="http://schemas.openxmlformats.org/officeDocument/2006/relationships/chartsheet" Target="chartsheets/sheet29.xml"/><Relationship Id="rId46" Type="http://schemas.openxmlformats.org/officeDocument/2006/relationships/chartsheet" Target="chartsheets/sheet3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chartsheet" Target="chartsheets/sheet15.xml"/><Relationship Id="rId29" Type="http://schemas.openxmlformats.org/officeDocument/2006/relationships/chartsheet" Target="chartsheets/sheet20.xml"/><Relationship Id="rId41" Type="http://schemas.openxmlformats.org/officeDocument/2006/relationships/chartsheet" Target="chartsheets/sheet3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worksheet" Target="worksheets/sheet7.xml"/><Relationship Id="rId32" Type="http://schemas.openxmlformats.org/officeDocument/2006/relationships/chartsheet" Target="chartsheets/sheet23.xml"/><Relationship Id="rId37" Type="http://schemas.openxmlformats.org/officeDocument/2006/relationships/chartsheet" Target="chartsheets/sheet28.xml"/><Relationship Id="rId40" Type="http://schemas.openxmlformats.org/officeDocument/2006/relationships/worksheet" Target="worksheets/sheet10.xml"/><Relationship Id="rId45" Type="http://schemas.openxmlformats.org/officeDocument/2006/relationships/chartsheet" Target="chartsheets/sheet33.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worksheet" Target="worksheets/sheet6.xml"/><Relationship Id="rId28" Type="http://schemas.openxmlformats.org/officeDocument/2006/relationships/chartsheet" Target="chartsheets/sheet19.xml"/><Relationship Id="rId36" Type="http://schemas.openxmlformats.org/officeDocument/2006/relationships/chartsheet" Target="chartsheets/sheet27.xml"/><Relationship Id="rId49" Type="http://schemas.openxmlformats.org/officeDocument/2006/relationships/externalLink" Target="externalLinks/externalLink1.xml"/><Relationship Id="rId10" Type="http://schemas.openxmlformats.org/officeDocument/2006/relationships/chartsheet" Target="chartsheets/sheet5.xml"/><Relationship Id="rId19" Type="http://schemas.openxmlformats.org/officeDocument/2006/relationships/chartsheet" Target="chartsheets/sheet14.xml"/><Relationship Id="rId31" Type="http://schemas.openxmlformats.org/officeDocument/2006/relationships/chartsheet" Target="chartsheets/sheet22.xml"/><Relationship Id="rId44" Type="http://schemas.openxmlformats.org/officeDocument/2006/relationships/chartsheet" Target="chartsheets/sheet3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hartsheet" Target="chartsheets/sheet17.xml"/><Relationship Id="rId27" Type="http://schemas.openxmlformats.org/officeDocument/2006/relationships/chartsheet" Target="chartsheets/sheet18.xml"/><Relationship Id="rId30" Type="http://schemas.openxmlformats.org/officeDocument/2006/relationships/chartsheet" Target="chartsheets/sheet21.xml"/><Relationship Id="rId35" Type="http://schemas.openxmlformats.org/officeDocument/2006/relationships/chartsheet" Target="chartsheets/sheet26.xml"/><Relationship Id="rId43" Type="http://schemas.openxmlformats.org/officeDocument/2006/relationships/worksheet" Target="worksheets/sheet12.xml"/><Relationship Id="rId48" Type="http://schemas.openxmlformats.org/officeDocument/2006/relationships/chartsheet" Target="chartsheets/sheet36.xml"/><Relationship Id="rId8" Type="http://schemas.openxmlformats.org/officeDocument/2006/relationships/chartsheet" Target="chartsheets/sheet3.xml"/><Relationship Id="rId5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u="none" strike="noStrike" baseline="0"/>
              <a:t>Home Detention starts</a:t>
            </a:r>
            <a:endParaRPr lang="en-NZ"/>
          </a:p>
        </c:rich>
      </c:tx>
    </c:title>
    <c:plotArea>
      <c:layout/>
      <c:lineChart>
        <c:grouping val="standard"/>
        <c:ser>
          <c:idx val="0"/>
          <c:order val="0"/>
          <c:tx>
            <c:strRef>
              <c:f>'Community starts'!$B$1</c:f>
              <c:strCache>
                <c:ptCount val="1"/>
                <c:pt idx="0">
                  <c:v>Home Detention</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starts'!$B$2:$B$254</c:f>
              <c:numCache>
                <c:formatCode>_-* #,##0_-;\-* #,##0_-;_-* "-"??_-;_-@_-</c:formatCode>
                <c:ptCount val="253"/>
                <c:pt idx="41" formatCode="#,##0">
                  <c:v>188</c:v>
                </c:pt>
                <c:pt idx="42" formatCode="#,##0">
                  <c:v>189</c:v>
                </c:pt>
                <c:pt idx="43" formatCode="#,##0">
                  <c:v>172</c:v>
                </c:pt>
                <c:pt idx="44" formatCode="#,##0">
                  <c:v>237</c:v>
                </c:pt>
                <c:pt idx="45" formatCode="#,##0">
                  <c:v>227</c:v>
                </c:pt>
                <c:pt idx="46" formatCode="#,##0">
                  <c:v>276</c:v>
                </c:pt>
                <c:pt idx="47" formatCode="#,##0">
                  <c:v>264</c:v>
                </c:pt>
                <c:pt idx="48" formatCode="#,##0">
                  <c:v>272</c:v>
                </c:pt>
                <c:pt idx="49" formatCode="#,##0">
                  <c:v>318</c:v>
                </c:pt>
                <c:pt idx="50" formatCode="#,##0">
                  <c:v>261</c:v>
                </c:pt>
                <c:pt idx="51" formatCode="#,##0">
                  <c:v>321</c:v>
                </c:pt>
                <c:pt idx="52" formatCode="#,##0">
                  <c:v>237</c:v>
                </c:pt>
                <c:pt idx="53" formatCode="#,##0">
                  <c:v>244</c:v>
                </c:pt>
                <c:pt idx="54" formatCode="#,##0">
                  <c:v>266</c:v>
                </c:pt>
                <c:pt idx="55" formatCode="#,##0">
                  <c:v>166</c:v>
                </c:pt>
                <c:pt idx="56" formatCode="#,##0">
                  <c:v>270</c:v>
                </c:pt>
                <c:pt idx="57" formatCode="#,##0">
                  <c:v>248</c:v>
                </c:pt>
                <c:pt idx="58" formatCode="#,##0">
                  <c:v>229</c:v>
                </c:pt>
                <c:pt idx="59" formatCode="#,##0">
                  <c:v>292</c:v>
                </c:pt>
                <c:pt idx="60" formatCode="#,##0">
                  <c:v>303</c:v>
                </c:pt>
                <c:pt idx="61" formatCode="#,##0">
                  <c:v>298</c:v>
                </c:pt>
                <c:pt idx="62" formatCode="#,##0">
                  <c:v>271</c:v>
                </c:pt>
                <c:pt idx="63" formatCode="#,##0">
                  <c:v>286</c:v>
                </c:pt>
                <c:pt idx="64" formatCode="#,##0">
                  <c:v>274</c:v>
                </c:pt>
                <c:pt idx="65" formatCode="#,##0">
                  <c:v>303</c:v>
                </c:pt>
                <c:pt idx="66" formatCode="#,##0">
                  <c:v>282</c:v>
                </c:pt>
                <c:pt idx="67" formatCode="#,##0">
                  <c:v>192</c:v>
                </c:pt>
                <c:pt idx="68" formatCode="#,##0">
                  <c:v>258</c:v>
                </c:pt>
                <c:pt idx="69" formatCode="#,##0">
                  <c:v>340</c:v>
                </c:pt>
                <c:pt idx="70" formatCode="#,##0">
                  <c:v>283</c:v>
                </c:pt>
                <c:pt idx="71" formatCode="#,##0">
                  <c:v>337</c:v>
                </c:pt>
                <c:pt idx="72" formatCode="#,##0">
                  <c:v>361</c:v>
                </c:pt>
                <c:pt idx="73" formatCode="#,##0">
                  <c:v>402</c:v>
                </c:pt>
                <c:pt idx="74" formatCode="#,##0">
                  <c:v>378</c:v>
                </c:pt>
                <c:pt idx="75" formatCode="#,##0">
                  <c:v>338</c:v>
                </c:pt>
                <c:pt idx="76" formatCode="#,##0">
                  <c:v>324</c:v>
                </c:pt>
                <c:pt idx="77" formatCode="#,##0">
                  <c:v>329</c:v>
                </c:pt>
                <c:pt idx="78" formatCode="#,##0">
                  <c:v>343</c:v>
                </c:pt>
                <c:pt idx="79" formatCode="#,##0">
                  <c:v>167</c:v>
                </c:pt>
                <c:pt idx="80" formatCode="#,##0">
                  <c:v>277</c:v>
                </c:pt>
                <c:pt idx="81" formatCode="#,##0">
                  <c:v>303</c:v>
                </c:pt>
                <c:pt idx="82" formatCode="#,##0">
                  <c:v>245</c:v>
                </c:pt>
                <c:pt idx="83" formatCode="#,##0">
                  <c:v>285</c:v>
                </c:pt>
                <c:pt idx="84" formatCode="#,##0">
                  <c:v>250</c:v>
                </c:pt>
                <c:pt idx="85" formatCode="#,##0">
                  <c:v>271</c:v>
                </c:pt>
                <c:pt idx="86" formatCode="#,##0">
                  <c:v>318</c:v>
                </c:pt>
                <c:pt idx="87" formatCode="#,##0">
                  <c:v>286</c:v>
                </c:pt>
                <c:pt idx="88" formatCode="#,##0">
                  <c:v>281</c:v>
                </c:pt>
                <c:pt idx="89" formatCode="#,##0">
                  <c:v>299</c:v>
                </c:pt>
                <c:pt idx="90" formatCode="#,##0">
                  <c:v>274</c:v>
                </c:pt>
                <c:pt idx="91" formatCode="#,##0">
                  <c:v>186</c:v>
                </c:pt>
                <c:pt idx="92" formatCode="#,##0">
                  <c:v>290</c:v>
                </c:pt>
                <c:pt idx="93" formatCode="#,##0">
                  <c:v>298</c:v>
                </c:pt>
                <c:pt idx="94" formatCode="#,##0">
                  <c:v>220</c:v>
                </c:pt>
                <c:pt idx="95" formatCode="#,##0">
                  <c:v>345</c:v>
                </c:pt>
                <c:pt idx="96" formatCode="#,##0">
                  <c:v>297</c:v>
                </c:pt>
                <c:pt idx="97" formatCode="#,##0">
                  <c:v>292</c:v>
                </c:pt>
                <c:pt idx="98" formatCode="#,##0">
                  <c:v>334</c:v>
                </c:pt>
                <c:pt idx="99" formatCode="#,##0">
                  <c:v>307</c:v>
                </c:pt>
                <c:pt idx="100" formatCode="#,##0">
                  <c:v>329</c:v>
                </c:pt>
                <c:pt idx="101" formatCode="#,##0">
                  <c:v>352</c:v>
                </c:pt>
                <c:pt idx="102" formatCode="#,##0">
                  <c:v>276</c:v>
                </c:pt>
                <c:pt idx="103" formatCode="#,##0">
                  <c:v>208</c:v>
                </c:pt>
                <c:pt idx="104" formatCode="#,##0">
                  <c:v>261</c:v>
                </c:pt>
                <c:pt idx="105" formatCode="#,##0">
                  <c:v>265</c:v>
                </c:pt>
                <c:pt idx="106" formatCode="#,##0">
                  <c:v>303</c:v>
                </c:pt>
                <c:pt idx="107" formatCode="#,##0">
                  <c:v>343</c:v>
                </c:pt>
                <c:pt idx="108" formatCode="#,##0">
                  <c:v>264</c:v>
                </c:pt>
                <c:pt idx="109" formatCode="#,##0">
                  <c:v>326</c:v>
                </c:pt>
                <c:pt idx="110" formatCode="#,##0">
                  <c:v>311</c:v>
                </c:pt>
                <c:pt idx="111" formatCode="#,##0">
                  <c:v>275</c:v>
                </c:pt>
                <c:pt idx="112" formatCode="#,##0">
                  <c:v>353</c:v>
                </c:pt>
                <c:pt idx="113" formatCode="#,##0">
                  <c:v>284</c:v>
                </c:pt>
                <c:pt idx="114" formatCode="#,##0">
                  <c:v>292</c:v>
                </c:pt>
                <c:pt idx="115" formatCode="#,##0">
                  <c:v>220</c:v>
                </c:pt>
                <c:pt idx="116" formatCode="#,##0">
                  <c:v>235</c:v>
                </c:pt>
                <c:pt idx="117" formatCode="#,##0">
                  <c:v>237</c:v>
                </c:pt>
                <c:pt idx="118" formatCode="#,##0">
                  <c:v>239</c:v>
                </c:pt>
                <c:pt idx="119" formatCode="#,##0">
                  <c:v>298</c:v>
                </c:pt>
                <c:pt idx="120" formatCode="#,##0">
                  <c:v>263</c:v>
                </c:pt>
                <c:pt idx="121" formatCode="#,##0">
                  <c:v>338</c:v>
                </c:pt>
                <c:pt idx="122" formatCode="#,##0">
                  <c:v>292</c:v>
                </c:pt>
                <c:pt idx="123" formatCode="#,##0">
                  <c:v>342</c:v>
                </c:pt>
                <c:pt idx="124" formatCode="#,##0">
                  <c:v>290</c:v>
                </c:pt>
                <c:pt idx="125" formatCode="#,##0">
                  <c:v>267</c:v>
                </c:pt>
                <c:pt idx="126" formatCode="#,##0">
                  <c:v>307</c:v>
                </c:pt>
                <c:pt idx="127" formatCode="#,##0">
                  <c:v>146</c:v>
                </c:pt>
                <c:pt idx="128" formatCode="#,##0">
                  <c:v>189</c:v>
                </c:pt>
                <c:pt idx="129" formatCode="#,##0">
                  <c:v>285</c:v>
                </c:pt>
                <c:pt idx="130" formatCode="#,##0">
                  <c:v>239</c:v>
                </c:pt>
                <c:pt idx="131" formatCode="#,##0">
                  <c:v>251</c:v>
                </c:pt>
                <c:pt idx="132" formatCode="#,##0">
                  <c:v>310</c:v>
                </c:pt>
                <c:pt idx="133" formatCode="#,##0">
                  <c:v>358</c:v>
                </c:pt>
                <c:pt idx="134" formatCode="#,##0">
                  <c:v>324</c:v>
                </c:pt>
                <c:pt idx="135" formatCode="#,##0">
                  <c:v>304</c:v>
                </c:pt>
                <c:pt idx="136" formatCode="#,##0">
                  <c:v>324</c:v>
                </c:pt>
              </c:numCache>
            </c:numRef>
          </c:val>
        </c:ser>
        <c:ser>
          <c:idx val="2"/>
          <c:order val="1"/>
          <c:tx>
            <c:strRef>
              <c:f>'Community starts'!$F$1</c:f>
              <c:strCache>
                <c:ptCount val="1"/>
                <c:pt idx="0">
                  <c:v>Forecast 2015</c:v>
                </c:pt>
              </c:strCache>
            </c:strRef>
          </c:tx>
          <c:spPr>
            <a:ln w="34925">
              <a:solidFill>
                <a:srgbClr val="0092D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starts'!$F$2:$F$254</c:f>
              <c:numCache>
                <c:formatCode>_-* #,##0_-;\-* #,##0_-;_-* "-"??_-;_-@_-</c:formatCode>
                <c:ptCount val="253"/>
                <c:pt idx="137">
                  <c:v>300.88786403447892</c:v>
                </c:pt>
                <c:pt idx="138">
                  <c:v>291.27835334758845</c:v>
                </c:pt>
                <c:pt idx="139">
                  <c:v>188.61550964851023</c:v>
                </c:pt>
                <c:pt idx="140">
                  <c:v>241.85048913243116</c:v>
                </c:pt>
                <c:pt idx="141">
                  <c:v>274.70978246442189</c:v>
                </c:pt>
                <c:pt idx="142">
                  <c:v>253.70467370493586</c:v>
                </c:pt>
                <c:pt idx="143">
                  <c:v>297.30791071854117</c:v>
                </c:pt>
                <c:pt idx="144">
                  <c:v>289.18555711097503</c:v>
                </c:pt>
                <c:pt idx="145">
                  <c:v>335.88771052309994</c:v>
                </c:pt>
                <c:pt idx="146">
                  <c:v>315.1619350715186</c:v>
                </c:pt>
                <c:pt idx="147">
                  <c:v>308.85999307211824</c:v>
                </c:pt>
                <c:pt idx="148">
                  <c:v>313.57505441156184</c:v>
                </c:pt>
                <c:pt idx="149">
                  <c:v>294.56336462785225</c:v>
                </c:pt>
                <c:pt idx="150">
                  <c:v>292.09875908183074</c:v>
                </c:pt>
                <c:pt idx="151">
                  <c:v>184.42759945922026</c:v>
                </c:pt>
                <c:pt idx="152">
                  <c:v>237.89663370685304</c:v>
                </c:pt>
                <c:pt idx="153">
                  <c:v>274.17745970885818</c:v>
                </c:pt>
                <c:pt idx="154">
                  <c:v>251.60734214417718</c:v>
                </c:pt>
                <c:pt idx="155">
                  <c:v>294.95714326314828</c:v>
                </c:pt>
                <c:pt idx="156">
                  <c:v>288.38833031775664</c:v>
                </c:pt>
                <c:pt idx="157">
                  <c:v>334.71402397610808</c:v>
                </c:pt>
                <c:pt idx="158">
                  <c:v>313.78131709805706</c:v>
                </c:pt>
                <c:pt idx="159">
                  <c:v>308.16340757127267</c:v>
                </c:pt>
                <c:pt idx="160">
                  <c:v>312.86003909288672</c:v>
                </c:pt>
                <c:pt idx="161">
                  <c:v>293.74654661810672</c:v>
                </c:pt>
                <c:pt idx="162">
                  <c:v>291.58063984583049</c:v>
                </c:pt>
                <c:pt idx="163">
                  <c:v>183.97021811644171</c:v>
                </c:pt>
                <c:pt idx="164">
                  <c:v>237.40539308335653</c:v>
                </c:pt>
                <c:pt idx="165">
                  <c:v>273.81911542288657</c:v>
                </c:pt>
                <c:pt idx="166">
                  <c:v>251.30850901929756</c:v>
                </c:pt>
                <c:pt idx="167">
                  <c:v>294.65618500040034</c:v>
                </c:pt>
                <c:pt idx="168">
                  <c:v>288.14950734395029</c:v>
                </c:pt>
                <c:pt idx="169">
                  <c:v>334.51768785457307</c:v>
                </c:pt>
                <c:pt idx="170">
                  <c:v>313.59385421749812</c:v>
                </c:pt>
                <c:pt idx="171">
                  <c:v>308.0072891003079</c:v>
                </c:pt>
                <c:pt idx="172">
                  <c:v>312.73122815882795</c:v>
                </c:pt>
                <c:pt idx="173">
                  <c:v>293.62826410346622</c:v>
                </c:pt>
                <c:pt idx="174">
                  <c:v>291.4795758136276</c:v>
                </c:pt>
                <c:pt idx="175">
                  <c:v>183.8860250314832</c:v>
                </c:pt>
                <c:pt idx="176">
                  <c:v>237.33008278408113</c:v>
                </c:pt>
                <c:pt idx="177">
                  <c:v>273.75398409415925</c:v>
                </c:pt>
                <c:pt idx="178">
                  <c:v>251.2536941380888</c:v>
                </c:pt>
                <c:pt idx="179">
                  <c:v>294.60795398889786</c:v>
                </c:pt>
                <c:pt idx="180">
                  <c:v>288.10760352586675</c:v>
                </c:pt>
                <c:pt idx="181">
                  <c:v>334.48211636142281</c:v>
                </c:pt>
                <c:pt idx="182">
                  <c:v>313.56285721376105</c:v>
                </c:pt>
                <c:pt idx="183">
                  <c:v>307.98033706984711</c:v>
                </c:pt>
                <c:pt idx="184">
                  <c:v>312.70820045045991</c:v>
                </c:pt>
                <c:pt idx="185">
                  <c:v>293.60830427164018</c:v>
                </c:pt>
                <c:pt idx="186">
                  <c:v>291.4622352626393</c:v>
                </c:pt>
                <c:pt idx="187">
                  <c:v>183.87114264076399</c:v>
                </c:pt>
                <c:pt idx="188">
                  <c:v>237.31721749454783</c:v>
                </c:pt>
                <c:pt idx="189">
                  <c:v>273.74282198856901</c:v>
                </c:pt>
                <c:pt idx="190">
                  <c:v>251.2440863259234</c:v>
                </c:pt>
                <c:pt idx="191">
                  <c:v>294.59965801010298</c:v>
                </c:pt>
                <c:pt idx="192">
                  <c:v>288.10041509039894</c:v>
                </c:pt>
                <c:pt idx="193">
                  <c:v>334.47591782175863</c:v>
                </c:pt>
                <c:pt idx="194">
                  <c:v>313.55750696380397</c:v>
                </c:pt>
                <c:pt idx="195">
                  <c:v>307.97570592321682</c:v>
                </c:pt>
                <c:pt idx="196">
                  <c:v>312.70420293881983</c:v>
                </c:pt>
                <c:pt idx="197">
                  <c:v>293.60485379674276</c:v>
                </c:pt>
                <c:pt idx="198">
                  <c:v>291.45925081658498</c:v>
                </c:pt>
                <c:pt idx="199">
                  <c:v>183.86856511767917</c:v>
                </c:pt>
                <c:pt idx="200">
                  <c:v>237.31499234651432</c:v>
                </c:pt>
                <c:pt idx="201">
                  <c:v>273.74089836155071</c:v>
                </c:pt>
                <c:pt idx="202">
                  <c:v>251.24242454604004</c:v>
                </c:pt>
                <c:pt idx="203">
                  <c:v>294.59822314995068</c:v>
                </c:pt>
                <c:pt idx="204">
                  <c:v>288.09917506653636</c:v>
                </c:pt>
                <c:pt idx="205">
                  <c:v>334.47484648053535</c:v>
                </c:pt>
                <c:pt idx="206">
                  <c:v>313.55658176660603</c:v>
                </c:pt>
                <c:pt idx="207">
                  <c:v>307.97490651188855</c:v>
                </c:pt>
                <c:pt idx="208">
                  <c:v>312.70351225647977</c:v>
                </c:pt>
                <c:pt idx="209">
                  <c:v>293.60425725742272</c:v>
                </c:pt>
                <c:pt idx="210">
                  <c:v>291.45873543617404</c:v>
                </c:pt>
                <c:pt idx="211">
                  <c:v>183.8681198401386</c:v>
                </c:pt>
                <c:pt idx="212">
                  <c:v>237.31460772837701</c:v>
                </c:pt>
                <c:pt idx="213">
                  <c:v>273.74056608903851</c:v>
                </c:pt>
                <c:pt idx="214">
                  <c:v>251.24213747656609</c:v>
                </c:pt>
                <c:pt idx="215">
                  <c:v>294.59797517308118</c:v>
                </c:pt>
                <c:pt idx="216">
                  <c:v>288.09896084411071</c:v>
                </c:pt>
                <c:pt idx="217">
                  <c:v>334.47466140582338</c:v>
                </c:pt>
                <c:pt idx="218">
                  <c:v>313.5564218892921</c:v>
                </c:pt>
                <c:pt idx="219">
                  <c:v>307.9747683981642</c:v>
                </c:pt>
                <c:pt idx="220">
                  <c:v>312.7033929372792</c:v>
                </c:pt>
                <c:pt idx="221">
                  <c:v>293.60415418103929</c:v>
                </c:pt>
                <c:pt idx="222">
                  <c:v>291.45864639131418</c:v>
                </c:pt>
                <c:pt idx="223">
                  <c:v>183.86804291364351</c:v>
                </c:pt>
                <c:pt idx="224">
                  <c:v>237.31454127306611</c:v>
                </c:pt>
                <c:pt idx="225">
                  <c:v>273.74050867997397</c:v>
                </c:pt>
                <c:pt idx="226">
                  <c:v>251.2420878809634</c:v>
                </c:pt>
                <c:pt idx="227">
                  <c:v>294.59793232816185</c:v>
                </c:pt>
                <c:pt idx="228">
                  <c:v>288.09892383134371</c:v>
                </c:pt>
                <c:pt idx="229">
                  <c:v>334.4746294307584</c:v>
                </c:pt>
                <c:pt idx="230">
                  <c:v>313.55639426643506</c:v>
                </c:pt>
                <c:pt idx="231">
                  <c:v>307.97474453532323</c:v>
                </c:pt>
                <c:pt idx="232">
                  <c:v>312.70337232242218</c:v>
                </c:pt>
                <c:pt idx="233">
                  <c:v>293.60413637211201</c:v>
                </c:pt>
                <c:pt idx="234">
                  <c:v>291.45863100649638</c:v>
                </c:pt>
                <c:pt idx="235">
                  <c:v>183.86802962289096</c:v>
                </c:pt>
                <c:pt idx="236">
                  <c:v>237.31452979134622</c:v>
                </c:pt>
                <c:pt idx="237">
                  <c:v>273.74049876110183</c:v>
                </c:pt>
                <c:pt idx="238">
                  <c:v>251.24207931218319</c:v>
                </c:pt>
                <c:pt idx="239">
                  <c:v>294.5979249256996</c:v>
                </c:pt>
                <c:pt idx="240">
                  <c:v>288.09891743646898</c:v>
                </c:pt>
                <c:pt idx="241">
                  <c:v>334.47462390631512</c:v>
                </c:pt>
                <c:pt idx="242">
                  <c:v>313.55638949393961</c:v>
                </c:pt>
                <c:pt idx="243">
                  <c:v>307.9747404124339</c:v>
                </c:pt>
                <c:pt idx="244">
                  <c:v>312.70336876071616</c:v>
                </c:pt>
                <c:pt idx="245">
                  <c:v>293.60413329520122</c:v>
                </c:pt>
                <c:pt idx="246">
                  <c:v>291.45862834839681</c:v>
                </c:pt>
                <c:pt idx="247">
                  <c:v>183.86802732659626</c:v>
                </c:pt>
                <c:pt idx="248">
                  <c:v>237.3145278076081</c:v>
                </c:pt>
                <c:pt idx="249">
                  <c:v>273.74049704737826</c:v>
                </c:pt>
                <c:pt idx="250">
                  <c:v>251.2420778317215</c:v>
                </c:pt>
                <c:pt idx="251">
                  <c:v>294.59792364674894</c:v>
                </c:pt>
                <c:pt idx="252">
                  <c:v>288.09891633160123</c:v>
                </c:pt>
              </c:numCache>
            </c:numRef>
          </c:val>
        </c:ser>
        <c:ser>
          <c:idx val="1"/>
          <c:order val="2"/>
          <c:tx>
            <c:strRef>
              <c:f>'Community starts'!$D$1</c:f>
              <c:strCache>
                <c:ptCount val="1"/>
                <c:pt idx="0">
                  <c:v>Forecast 2014</c:v>
                </c:pt>
              </c:strCache>
            </c:strRef>
          </c:tx>
          <c:spPr>
            <a:ln w="31750">
              <a:solidFill>
                <a:srgbClr val="98B954"/>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starts'!$D$2:$D$254</c:f>
              <c:numCache>
                <c:formatCode>_-* #,##0_-;\-* #,##0_-;_-* "-"??_-;_-@_-</c:formatCode>
                <c:ptCount val="253"/>
                <c:pt idx="123">
                  <c:v>275.77800918994529</c:v>
                </c:pt>
                <c:pt idx="124">
                  <c:v>335.48355009725151</c:v>
                </c:pt>
                <c:pt idx="125">
                  <c:v>294.68380111979303</c:v>
                </c:pt>
                <c:pt idx="126">
                  <c:v>277.81569461828076</c:v>
                </c:pt>
                <c:pt idx="127">
                  <c:v>206.48043832256698</c:v>
                </c:pt>
                <c:pt idx="128">
                  <c:v>248.67320442481994</c:v>
                </c:pt>
                <c:pt idx="129">
                  <c:v>254.84374697456963</c:v>
                </c:pt>
                <c:pt idx="130">
                  <c:v>253.32437875206608</c:v>
                </c:pt>
                <c:pt idx="131">
                  <c:v>312.80159253124617</c:v>
                </c:pt>
                <c:pt idx="132">
                  <c:v>268.5981231328368</c:v>
                </c:pt>
                <c:pt idx="133">
                  <c:v>324.1277714539807</c:v>
                </c:pt>
                <c:pt idx="134">
                  <c:v>304.35656253876601</c:v>
                </c:pt>
                <c:pt idx="135">
                  <c:v>281.33889969561255</c:v>
                </c:pt>
                <c:pt idx="136">
                  <c:v>331.0292235045826</c:v>
                </c:pt>
                <c:pt idx="137">
                  <c:v>298.7949816013093</c:v>
                </c:pt>
                <c:pt idx="138">
                  <c:v>281.42502486509056</c:v>
                </c:pt>
                <c:pt idx="139">
                  <c:v>205.57475404420825</c:v>
                </c:pt>
                <c:pt idx="140">
                  <c:v>250.20681976896705</c:v>
                </c:pt>
                <c:pt idx="141">
                  <c:v>256.85999759917411</c:v>
                </c:pt>
                <c:pt idx="142">
                  <c:v>253.50909357351401</c:v>
                </c:pt>
                <c:pt idx="143">
                  <c:v>313.52399710371998</c:v>
                </c:pt>
                <c:pt idx="144">
                  <c:v>269.68581262453256</c:v>
                </c:pt>
                <c:pt idx="145">
                  <c:v>324.52124600749886</c:v>
                </c:pt>
                <c:pt idx="146">
                  <c:v>304.7850010022176</c:v>
                </c:pt>
                <c:pt idx="147">
                  <c:v>281.93680632877204</c:v>
                </c:pt>
                <c:pt idx="148">
                  <c:v>331.37291937049974</c:v>
                </c:pt>
                <c:pt idx="149">
                  <c:v>299.08081422754594</c:v>
                </c:pt>
                <c:pt idx="150">
                  <c:v>281.76816988494579</c:v>
                </c:pt>
                <c:pt idx="151">
                  <c:v>205.82344637839614</c:v>
                </c:pt>
                <c:pt idx="152">
                  <c:v>250.40309195416128</c:v>
                </c:pt>
                <c:pt idx="153">
                  <c:v>257.06620282265459</c:v>
                </c:pt>
                <c:pt idx="154">
                  <c:v>253.67693660235051</c:v>
                </c:pt>
                <c:pt idx="155">
                  <c:v>313.65792931182256</c:v>
                </c:pt>
                <c:pt idx="156">
                  <c:v>269.81432547235863</c:v>
                </c:pt>
                <c:pt idx="157">
                  <c:v>324.63145868093022</c:v>
                </c:pt>
                <c:pt idx="158">
                  <c:v>304.87515103358231</c:v>
                </c:pt>
                <c:pt idx="159">
                  <c:v>282.01882049187037</c:v>
                </c:pt>
                <c:pt idx="160">
                  <c:v>331.44460708618516</c:v>
                </c:pt>
                <c:pt idx="161">
                  <c:v>299.14077624981991</c:v>
                </c:pt>
                <c:pt idx="162">
                  <c:v>281.82120860151048</c:v>
                </c:pt>
                <c:pt idx="163">
                  <c:v>205.86998718188721</c:v>
                </c:pt>
                <c:pt idx="164">
                  <c:v>250.44264657128343</c:v>
                </c:pt>
                <c:pt idx="165">
                  <c:v>257.10072657773634</c:v>
                </c:pt>
                <c:pt idx="166">
                  <c:v>253.70717757001759</c:v>
                </c:pt>
                <c:pt idx="167">
                  <c:v>313.68388958588963</c:v>
                </c:pt>
                <c:pt idx="168">
                  <c:v>269.83685896269867</c:v>
                </c:pt>
                <c:pt idx="169">
                  <c:v>324.65113746877051</c:v>
                </c:pt>
                <c:pt idx="170">
                  <c:v>304.892140586962</c:v>
                </c:pt>
                <c:pt idx="171">
                  <c:v>282.03354105430714</c:v>
                </c:pt>
                <c:pt idx="172">
                  <c:v>331.45742919458655</c:v>
                </c:pt>
                <c:pt idx="173">
                  <c:v>299.15187869656887</c:v>
                </c:pt>
                <c:pt idx="174">
                  <c:v>281.83082620985914</c:v>
                </c:pt>
                <c:pt idx="175">
                  <c:v>205.87834919982197</c:v>
                </c:pt>
                <c:pt idx="176">
                  <c:v>250.44989696540355</c:v>
                </c:pt>
                <c:pt idx="177">
                  <c:v>257.10700923616406</c:v>
                </c:pt>
                <c:pt idx="178">
                  <c:v>253.71263392524429</c:v>
                </c:pt>
                <c:pt idx="179">
                  <c:v>313.68862314709071</c:v>
                </c:pt>
                <c:pt idx="180">
                  <c:v>269.84096229648299</c:v>
                </c:pt>
                <c:pt idx="181">
                  <c:v>324.65469892256846</c:v>
                </c:pt>
                <c:pt idx="182">
                  <c:v>304.89523074477916</c:v>
                </c:pt>
                <c:pt idx="183">
                  <c:v>282.03622061529245</c:v>
                </c:pt>
                <c:pt idx="184">
                  <c:v>331.4597541733358</c:v>
                </c:pt>
                <c:pt idx="185">
                  <c:v>299.15389600821044</c:v>
                </c:pt>
                <c:pt idx="186">
                  <c:v>281.83257583836519</c:v>
                </c:pt>
                <c:pt idx="187">
                  <c:v>205.87986709112772</c:v>
                </c:pt>
                <c:pt idx="188">
                  <c:v>250.45121393291092</c:v>
                </c:pt>
                <c:pt idx="189">
                  <c:v>257.10815159217429</c:v>
                </c:pt>
                <c:pt idx="190">
                  <c:v>253.71362492514783</c:v>
                </c:pt>
                <c:pt idx="191">
                  <c:v>313.6894829271352</c:v>
                </c:pt>
                <c:pt idx="192">
                  <c:v>269.84170813143169</c:v>
                </c:pt>
                <c:pt idx="193">
                  <c:v>324.65534593006072</c:v>
                </c:pt>
                <c:pt idx="194">
                  <c:v>304.89579206077553</c:v>
                </c:pt>
                <c:pt idx="195">
                  <c:v>282.03670755698278</c:v>
                </c:pt>
                <c:pt idx="196">
                  <c:v>331.46017659338264</c:v>
                </c:pt>
                <c:pt idx="197">
                  <c:v>299.15426247320886</c:v>
                </c:pt>
                <c:pt idx="198">
                  <c:v>281.83289375126844</c:v>
                </c:pt>
                <c:pt idx="199">
                  <c:v>205.88014288105475</c:v>
                </c:pt>
                <c:pt idx="200">
                  <c:v>250.45145318762295</c:v>
                </c:pt>
                <c:pt idx="201">
                  <c:v>257.10835914960745</c:v>
                </c:pt>
                <c:pt idx="202">
                  <c:v>253.71380498257415</c:v>
                </c:pt>
                <c:pt idx="203">
                  <c:v>313.68963913037487</c:v>
                </c:pt>
                <c:pt idx="204">
                  <c:v>269.84184364045922</c:v>
                </c:pt>
                <c:pt idx="205">
                  <c:v>324.65546348551413</c:v>
                </c:pt>
                <c:pt idx="206">
                  <c:v>304.89589404201956</c:v>
                </c:pt>
                <c:pt idx="207">
                  <c:v>282.03679602744086</c:v>
                </c:pt>
                <c:pt idx="208">
                  <c:v>331.46025334260105</c:v>
                </c:pt>
                <c:pt idx="209">
                  <c:v>299.15432905429515</c:v>
                </c:pt>
                <c:pt idx="210">
                  <c:v>281.83295151144296</c:v>
                </c:pt>
                <c:pt idx="211">
                  <c:v>205.88019298879576</c:v>
                </c:pt>
                <c:pt idx="212">
                  <c:v>250.45149665681257</c:v>
                </c:pt>
                <c:pt idx="213">
                  <c:v>257.10839685981006</c:v>
                </c:pt>
                <c:pt idx="214">
                  <c:v>253.71383769671527</c:v>
                </c:pt>
                <c:pt idx="215">
                  <c:v>313.68966751036379</c:v>
                </c:pt>
                <c:pt idx="216">
                  <c:v>269.84186826053224</c:v>
                </c:pt>
                <c:pt idx="217">
                  <c:v>324.65548484378775</c:v>
                </c:pt>
                <c:pt idx="218">
                  <c:v>304.89591257063131</c:v>
                </c:pt>
                <c:pt idx="219">
                  <c:v>282.03681210128934</c:v>
                </c:pt>
                <c:pt idx="220">
                  <c:v>331.46026728690174</c:v>
                </c:pt>
                <c:pt idx="221">
                  <c:v>299.15434115117927</c:v>
                </c:pt>
                <c:pt idx="222">
                  <c:v>281.83296200566963</c:v>
                </c:pt>
                <c:pt idx="223">
                  <c:v>205.88020209269254</c:v>
                </c:pt>
                <c:pt idx="224">
                  <c:v>250.45150455457636</c:v>
                </c:pt>
                <c:pt idx="225">
                  <c:v>257.10840371123692</c:v>
                </c:pt>
                <c:pt idx="226">
                  <c:v>253.71384364042936</c:v>
                </c:pt>
                <c:pt idx="227">
                  <c:v>313.6896726666231</c:v>
                </c:pt>
                <c:pt idx="228">
                  <c:v>269.84187273366325</c:v>
                </c:pt>
                <c:pt idx="229">
                  <c:v>324.65548872429497</c:v>
                </c:pt>
                <c:pt idx="230">
                  <c:v>304.89591593702846</c:v>
                </c:pt>
                <c:pt idx="231">
                  <c:v>282.03681502168848</c:v>
                </c:pt>
                <c:pt idx="232">
                  <c:v>331.46026982039115</c:v>
                </c:pt>
                <c:pt idx="233">
                  <c:v>299.15434334901863</c:v>
                </c:pt>
                <c:pt idx="234">
                  <c:v>281.83296391232767</c:v>
                </c:pt>
                <c:pt idx="235">
                  <c:v>205.88020374674653</c:v>
                </c:pt>
                <c:pt idx="236">
                  <c:v>250.45150598949257</c:v>
                </c:pt>
                <c:pt idx="237">
                  <c:v>257.10840495604788</c:v>
                </c:pt>
                <c:pt idx="238">
                  <c:v>253.71384472032125</c:v>
                </c:pt>
                <c:pt idx="239">
                  <c:v>313.68967360344521</c:v>
                </c:pt>
                <c:pt idx="240">
                  <c:v>269.84187354637027</c:v>
                </c:pt>
              </c:numCache>
            </c:numRef>
          </c:val>
        </c:ser>
        <c:marker val="1"/>
        <c:axId val="61388288"/>
        <c:axId val="61390208"/>
      </c:lineChart>
      <c:dateAx>
        <c:axId val="6138828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61390208"/>
        <c:crosses val="autoZero"/>
        <c:auto val="1"/>
        <c:lblOffset val="100"/>
        <c:majorUnit val="12"/>
        <c:majorTimeUnit val="months"/>
      </c:dateAx>
      <c:valAx>
        <c:axId val="61390208"/>
        <c:scaling>
          <c:orientation val="minMax"/>
          <c:max val="500"/>
          <c:min val="0"/>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0" sourceLinked="0"/>
        <c:tickLblPos val="nextTo"/>
        <c:txPr>
          <a:bodyPr/>
          <a:lstStyle/>
          <a:p>
            <a:pPr>
              <a:defRPr sz="1400" b="1">
                <a:solidFill>
                  <a:schemeClr val="tx2"/>
                </a:solidFill>
                <a:latin typeface="Arial" pitchFamily="34" charset="0"/>
                <a:cs typeface="Arial" pitchFamily="34" charset="0"/>
              </a:defRPr>
            </a:pPr>
            <a:endParaRPr lang="en-US"/>
          </a:p>
        </c:txPr>
        <c:crossAx val="61388288"/>
        <c:crosses val="autoZero"/>
        <c:crossBetween val="between"/>
        <c:minorUnit val="100"/>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Work starts</a:t>
            </a:r>
          </a:p>
        </c:rich>
      </c:tx>
    </c:title>
    <c:plotArea>
      <c:layout/>
      <c:lineChart>
        <c:grouping val="standard"/>
        <c:ser>
          <c:idx val="0"/>
          <c:order val="0"/>
          <c:tx>
            <c:strRef>
              <c:f>'Community starts'!$Q$1</c:f>
              <c:strCache>
                <c:ptCount val="1"/>
                <c:pt idx="0">
                  <c:v>Community Work</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starts'!$Q$2:$Q$254</c:f>
              <c:numCache>
                <c:formatCode>_-* #,##0_-;\-* #,##0_-;_-* "-"??_-;_-@_-</c:formatCode>
                <c:ptCount val="253"/>
                <c:pt idx="0">
                  <c:v>2488</c:v>
                </c:pt>
                <c:pt idx="1">
                  <c:v>2485</c:v>
                </c:pt>
                <c:pt idx="2">
                  <c:v>2492</c:v>
                </c:pt>
                <c:pt idx="3">
                  <c:v>2586</c:v>
                </c:pt>
                <c:pt idx="4">
                  <c:v>2253</c:v>
                </c:pt>
                <c:pt idx="5">
                  <c:v>2494</c:v>
                </c:pt>
                <c:pt idx="6">
                  <c:v>2084</c:v>
                </c:pt>
                <c:pt idx="7">
                  <c:v>1726</c:v>
                </c:pt>
                <c:pt idx="8">
                  <c:v>2382</c:v>
                </c:pt>
                <c:pt idx="9">
                  <c:v>2382</c:v>
                </c:pt>
                <c:pt idx="10">
                  <c:v>2261</c:v>
                </c:pt>
                <c:pt idx="11">
                  <c:v>2530</c:v>
                </c:pt>
                <c:pt idx="12">
                  <c:v>2300</c:v>
                </c:pt>
                <c:pt idx="13">
                  <c:v>2298</c:v>
                </c:pt>
                <c:pt idx="14">
                  <c:v>2528</c:v>
                </c:pt>
                <c:pt idx="15">
                  <c:v>2396</c:v>
                </c:pt>
                <c:pt idx="16">
                  <c:v>2217</c:v>
                </c:pt>
                <c:pt idx="17">
                  <c:v>2546</c:v>
                </c:pt>
                <c:pt idx="18">
                  <c:v>1997</c:v>
                </c:pt>
                <c:pt idx="19">
                  <c:v>1886</c:v>
                </c:pt>
                <c:pt idx="20">
                  <c:v>2490</c:v>
                </c:pt>
                <c:pt idx="21">
                  <c:v>2381</c:v>
                </c:pt>
                <c:pt idx="22">
                  <c:v>2086</c:v>
                </c:pt>
                <c:pt idx="23">
                  <c:v>2906</c:v>
                </c:pt>
                <c:pt idx="24">
                  <c:v>2623</c:v>
                </c:pt>
                <c:pt idx="25">
                  <c:v>2568</c:v>
                </c:pt>
                <c:pt idx="26">
                  <c:v>2946</c:v>
                </c:pt>
                <c:pt idx="27">
                  <c:v>2477</c:v>
                </c:pt>
                <c:pt idx="28">
                  <c:v>2561</c:v>
                </c:pt>
                <c:pt idx="29">
                  <c:v>2765</c:v>
                </c:pt>
                <c:pt idx="30">
                  <c:v>2168</c:v>
                </c:pt>
                <c:pt idx="31">
                  <c:v>2205</c:v>
                </c:pt>
                <c:pt idx="32">
                  <c:v>2458</c:v>
                </c:pt>
                <c:pt idx="33">
                  <c:v>2891</c:v>
                </c:pt>
                <c:pt idx="34">
                  <c:v>2402</c:v>
                </c:pt>
                <c:pt idx="35">
                  <c:v>3098</c:v>
                </c:pt>
                <c:pt idx="36">
                  <c:v>2704</c:v>
                </c:pt>
                <c:pt idx="37">
                  <c:v>2990</c:v>
                </c:pt>
                <c:pt idx="38">
                  <c:v>3237</c:v>
                </c:pt>
                <c:pt idx="39">
                  <c:v>2736</c:v>
                </c:pt>
                <c:pt idx="40">
                  <c:v>3101</c:v>
                </c:pt>
                <c:pt idx="41">
                  <c:v>2993</c:v>
                </c:pt>
                <c:pt idx="42">
                  <c:v>2315</c:v>
                </c:pt>
                <c:pt idx="43">
                  <c:v>2580</c:v>
                </c:pt>
                <c:pt idx="44">
                  <c:v>2920</c:v>
                </c:pt>
                <c:pt idx="45">
                  <c:v>2895</c:v>
                </c:pt>
                <c:pt idx="46">
                  <c:v>3288</c:v>
                </c:pt>
                <c:pt idx="47">
                  <c:v>3305</c:v>
                </c:pt>
                <c:pt idx="48">
                  <c:v>3289</c:v>
                </c:pt>
                <c:pt idx="49">
                  <c:v>3547</c:v>
                </c:pt>
                <c:pt idx="50">
                  <c:v>3075</c:v>
                </c:pt>
                <c:pt idx="51">
                  <c:v>3344</c:v>
                </c:pt>
                <c:pt idx="52">
                  <c:v>3294</c:v>
                </c:pt>
                <c:pt idx="53">
                  <c:v>3083</c:v>
                </c:pt>
                <c:pt idx="54">
                  <c:v>3031</c:v>
                </c:pt>
                <c:pt idx="55">
                  <c:v>2784</c:v>
                </c:pt>
                <c:pt idx="56">
                  <c:v>3498</c:v>
                </c:pt>
                <c:pt idx="57">
                  <c:v>3550</c:v>
                </c:pt>
                <c:pt idx="58">
                  <c:v>3684</c:v>
                </c:pt>
                <c:pt idx="59">
                  <c:v>3724</c:v>
                </c:pt>
                <c:pt idx="60">
                  <c:v>3768</c:v>
                </c:pt>
                <c:pt idx="61">
                  <c:v>3984</c:v>
                </c:pt>
                <c:pt idx="62">
                  <c:v>3828</c:v>
                </c:pt>
                <c:pt idx="63">
                  <c:v>3940</c:v>
                </c:pt>
                <c:pt idx="64">
                  <c:v>3643</c:v>
                </c:pt>
                <c:pt idx="65">
                  <c:v>3796</c:v>
                </c:pt>
                <c:pt idx="66">
                  <c:v>3318</c:v>
                </c:pt>
                <c:pt idx="67">
                  <c:v>2753</c:v>
                </c:pt>
                <c:pt idx="68">
                  <c:v>3456</c:v>
                </c:pt>
                <c:pt idx="69">
                  <c:v>4253</c:v>
                </c:pt>
                <c:pt idx="70">
                  <c:v>3391</c:v>
                </c:pt>
                <c:pt idx="71">
                  <c:v>3586</c:v>
                </c:pt>
                <c:pt idx="72">
                  <c:v>3970</c:v>
                </c:pt>
                <c:pt idx="73">
                  <c:v>3932</c:v>
                </c:pt>
                <c:pt idx="74">
                  <c:v>4061</c:v>
                </c:pt>
                <c:pt idx="75">
                  <c:v>3757</c:v>
                </c:pt>
                <c:pt idx="76">
                  <c:v>3335</c:v>
                </c:pt>
                <c:pt idx="77">
                  <c:v>3655</c:v>
                </c:pt>
                <c:pt idx="78">
                  <c:v>3044</c:v>
                </c:pt>
                <c:pt idx="79">
                  <c:v>2639</c:v>
                </c:pt>
                <c:pt idx="80">
                  <c:v>3421</c:v>
                </c:pt>
                <c:pt idx="81">
                  <c:v>3635</c:v>
                </c:pt>
                <c:pt idx="82">
                  <c:v>2940</c:v>
                </c:pt>
                <c:pt idx="83">
                  <c:v>3697</c:v>
                </c:pt>
                <c:pt idx="84">
                  <c:v>3389</c:v>
                </c:pt>
                <c:pt idx="85">
                  <c:v>3258</c:v>
                </c:pt>
                <c:pt idx="86">
                  <c:v>3544</c:v>
                </c:pt>
                <c:pt idx="87">
                  <c:v>3551</c:v>
                </c:pt>
                <c:pt idx="88">
                  <c:v>3177</c:v>
                </c:pt>
                <c:pt idx="89">
                  <c:v>3384</c:v>
                </c:pt>
                <c:pt idx="90">
                  <c:v>2700</c:v>
                </c:pt>
                <c:pt idx="91">
                  <c:v>2604</c:v>
                </c:pt>
                <c:pt idx="92">
                  <c:v>3409</c:v>
                </c:pt>
                <c:pt idx="93">
                  <c:v>3562</c:v>
                </c:pt>
                <c:pt idx="94">
                  <c:v>2565</c:v>
                </c:pt>
                <c:pt idx="95">
                  <c:v>3864</c:v>
                </c:pt>
                <c:pt idx="96">
                  <c:v>3053</c:v>
                </c:pt>
                <c:pt idx="97">
                  <c:v>2996</c:v>
                </c:pt>
                <c:pt idx="98">
                  <c:v>3532</c:v>
                </c:pt>
                <c:pt idx="99">
                  <c:v>3161</c:v>
                </c:pt>
                <c:pt idx="100">
                  <c:v>3087</c:v>
                </c:pt>
                <c:pt idx="101">
                  <c:v>3183</c:v>
                </c:pt>
                <c:pt idx="102">
                  <c:v>2246</c:v>
                </c:pt>
                <c:pt idx="103">
                  <c:v>2425</c:v>
                </c:pt>
                <c:pt idx="104">
                  <c:v>2771</c:v>
                </c:pt>
                <c:pt idx="105">
                  <c:v>2633</c:v>
                </c:pt>
                <c:pt idx="106">
                  <c:v>2519</c:v>
                </c:pt>
                <c:pt idx="107">
                  <c:v>2994</c:v>
                </c:pt>
                <c:pt idx="108">
                  <c:v>2574</c:v>
                </c:pt>
                <c:pt idx="109">
                  <c:v>2951</c:v>
                </c:pt>
                <c:pt idx="110">
                  <c:v>2711</c:v>
                </c:pt>
                <c:pt idx="111">
                  <c:v>2664</c:v>
                </c:pt>
                <c:pt idx="112">
                  <c:v>2835</c:v>
                </c:pt>
                <c:pt idx="113">
                  <c:v>2597</c:v>
                </c:pt>
                <c:pt idx="114">
                  <c:v>2090</c:v>
                </c:pt>
                <c:pt idx="115">
                  <c:v>2254</c:v>
                </c:pt>
                <c:pt idx="116">
                  <c:v>2367</c:v>
                </c:pt>
                <c:pt idx="117">
                  <c:v>2539</c:v>
                </c:pt>
                <c:pt idx="118">
                  <c:v>2540</c:v>
                </c:pt>
                <c:pt idx="119">
                  <c:v>2760</c:v>
                </c:pt>
                <c:pt idx="120">
                  <c:v>2397</c:v>
                </c:pt>
                <c:pt idx="121">
                  <c:v>2896</c:v>
                </c:pt>
                <c:pt idx="122">
                  <c:v>2475</c:v>
                </c:pt>
                <c:pt idx="123">
                  <c:v>2631</c:v>
                </c:pt>
                <c:pt idx="124">
                  <c:v>2682</c:v>
                </c:pt>
                <c:pt idx="125">
                  <c:v>2362</c:v>
                </c:pt>
                <c:pt idx="126">
                  <c:v>2166</c:v>
                </c:pt>
                <c:pt idx="127">
                  <c:v>1812</c:v>
                </c:pt>
                <c:pt idx="128">
                  <c:v>2080</c:v>
                </c:pt>
                <c:pt idx="129">
                  <c:v>2436</c:v>
                </c:pt>
                <c:pt idx="130">
                  <c:v>2123</c:v>
                </c:pt>
                <c:pt idx="131">
                  <c:v>2188</c:v>
                </c:pt>
                <c:pt idx="132">
                  <c:v>2277</c:v>
                </c:pt>
                <c:pt idx="133">
                  <c:v>2363</c:v>
                </c:pt>
                <c:pt idx="134">
                  <c:v>2212</c:v>
                </c:pt>
                <c:pt idx="135">
                  <c:v>2316</c:v>
                </c:pt>
                <c:pt idx="136">
                  <c:v>2295</c:v>
                </c:pt>
              </c:numCache>
            </c:numRef>
          </c:val>
        </c:ser>
        <c:ser>
          <c:idx val="2"/>
          <c:order val="1"/>
          <c:tx>
            <c:strRef>
              <c:f>'Community starts'!$U$1</c:f>
              <c:strCache>
                <c:ptCount val="1"/>
                <c:pt idx="0">
                  <c:v>Forecast 2015</c:v>
                </c:pt>
              </c:strCache>
            </c:strRef>
          </c:tx>
          <c:spPr>
            <a:ln w="31750">
              <a:solidFill>
                <a:schemeClr val="tx2">
                  <a:lumMod val="60000"/>
                  <a:lumOff val="40000"/>
                </a:schemeClr>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starts'!$U$2:$U$254</c:f>
              <c:numCache>
                <c:formatCode>_-* #,##0_-;\-* #,##0_-;_-* "-"??_-;_-@_-</c:formatCode>
                <c:ptCount val="253"/>
                <c:pt idx="137">
                  <c:v>2188.2997010911831</c:v>
                </c:pt>
                <c:pt idx="138">
                  <c:v>1835.2047178861208</c:v>
                </c:pt>
                <c:pt idx="139">
                  <c:v>1624.9940669274768</c:v>
                </c:pt>
                <c:pt idx="140">
                  <c:v>2092.502722268086</c:v>
                </c:pt>
                <c:pt idx="141">
                  <c:v>2347.6692310733524</c:v>
                </c:pt>
                <c:pt idx="142">
                  <c:v>1977.8799287910838</c:v>
                </c:pt>
                <c:pt idx="143">
                  <c:v>2395.0218230829742</c:v>
                </c:pt>
                <c:pt idx="144">
                  <c:v>2245.6541299679116</c:v>
                </c:pt>
                <c:pt idx="145">
                  <c:v>2337.9815049776234</c:v>
                </c:pt>
                <c:pt idx="146">
                  <c:v>2343.1946131881473</c:v>
                </c:pt>
                <c:pt idx="147">
                  <c:v>2301.5711613214417</c:v>
                </c:pt>
                <c:pt idx="148">
                  <c:v>2191.6796592011419</c:v>
                </c:pt>
                <c:pt idx="149">
                  <c:v>2201.0901106664987</c:v>
                </c:pt>
                <c:pt idx="150">
                  <c:v>1741.029250649967</c:v>
                </c:pt>
                <c:pt idx="151">
                  <c:v>1575.4902012947023</c:v>
                </c:pt>
                <c:pt idx="152">
                  <c:v>2069.2511522768109</c:v>
                </c:pt>
                <c:pt idx="153">
                  <c:v>2269.7987248526456</c:v>
                </c:pt>
                <c:pt idx="154">
                  <c:v>1945.4373076254942</c:v>
                </c:pt>
                <c:pt idx="155">
                  <c:v>2367.3146217906469</c:v>
                </c:pt>
                <c:pt idx="156">
                  <c:v>2187.2993941177638</c:v>
                </c:pt>
                <c:pt idx="157">
                  <c:v>2309.8534882340964</c:v>
                </c:pt>
                <c:pt idx="158">
                  <c:v>2310.5250666727547</c:v>
                </c:pt>
                <c:pt idx="159">
                  <c:v>2259.8641688097568</c:v>
                </c:pt>
                <c:pt idx="160">
                  <c:v>2176.8606008028423</c:v>
                </c:pt>
                <c:pt idx="161">
                  <c:v>2184.2706229651044</c:v>
                </c:pt>
                <c:pt idx="162">
                  <c:v>1723.0881090983798</c:v>
                </c:pt>
                <c:pt idx="163">
                  <c:v>1570.605023665205</c:v>
                </c:pt>
                <c:pt idx="164">
                  <c:v>2056.7040537546181</c:v>
                </c:pt>
                <c:pt idx="165">
                  <c:v>2256.1685041179244</c:v>
                </c:pt>
                <c:pt idx="166">
                  <c:v>1937.3488920080731</c:v>
                </c:pt>
                <c:pt idx="167">
                  <c:v>2352.947268378879</c:v>
                </c:pt>
                <c:pt idx="168">
                  <c:v>2173.4881154330146</c:v>
                </c:pt>
                <c:pt idx="169">
                  <c:v>2298.3155391553155</c:v>
                </c:pt>
                <c:pt idx="170">
                  <c:v>2294.6343183311697</c:v>
                </c:pt>
                <c:pt idx="171">
                  <c:v>2244.9968662927167</c:v>
                </c:pt>
                <c:pt idx="172">
                  <c:v>2162.502700156384</c:v>
                </c:pt>
                <c:pt idx="173">
                  <c:v>2167.1330819274299</c:v>
                </c:pt>
                <c:pt idx="174">
                  <c:v>1707.0070495036362</c:v>
                </c:pt>
                <c:pt idx="175">
                  <c:v>1554.6121081635238</c:v>
                </c:pt>
                <c:pt idx="176">
                  <c:v>2039.7400624839045</c:v>
                </c:pt>
                <c:pt idx="177">
                  <c:v>2240.7378928420599</c:v>
                </c:pt>
                <c:pt idx="178">
                  <c:v>1922.2418752270366</c:v>
                </c:pt>
                <c:pt idx="179">
                  <c:v>2337.7072364878368</c:v>
                </c:pt>
                <c:pt idx="180">
                  <c:v>2159.3446585526035</c:v>
                </c:pt>
                <c:pt idx="181">
                  <c:v>2284.2267409159886</c:v>
                </c:pt>
                <c:pt idx="182">
                  <c:v>2280.6624736800582</c:v>
                </c:pt>
                <c:pt idx="183">
                  <c:v>2231.8670010942674</c:v>
                </c:pt>
                <c:pt idx="184">
                  <c:v>2149.6126670358008</c:v>
                </c:pt>
                <c:pt idx="185">
                  <c:v>2154.6328939238761</c:v>
                </c:pt>
                <c:pt idx="186">
                  <c:v>1694.7917429075771</c:v>
                </c:pt>
                <c:pt idx="187">
                  <c:v>1541.6155161169117</c:v>
                </c:pt>
                <c:pt idx="188">
                  <c:v>2025.5404182475272</c:v>
                </c:pt>
                <c:pt idx="189">
                  <c:v>2224.6927051007383</c:v>
                </c:pt>
                <c:pt idx="190">
                  <c:v>1904.3371244243078</c:v>
                </c:pt>
                <c:pt idx="191">
                  <c:v>2319.5472173092949</c:v>
                </c:pt>
                <c:pt idx="192">
                  <c:v>2142.7855122734682</c:v>
                </c:pt>
                <c:pt idx="193">
                  <c:v>2276.9952436490712</c:v>
                </c:pt>
                <c:pt idx="194">
                  <c:v>2273.2928964476482</c:v>
                </c:pt>
                <c:pt idx="195">
                  <c:v>2221.2932092567371</c:v>
                </c:pt>
                <c:pt idx="196">
                  <c:v>2133.7694248155972</c:v>
                </c:pt>
                <c:pt idx="197">
                  <c:v>2134.0935619242246</c:v>
                </c:pt>
                <c:pt idx="198">
                  <c:v>1672.0099117941149</c:v>
                </c:pt>
                <c:pt idx="199">
                  <c:v>1518.9569212081753</c:v>
                </c:pt>
                <c:pt idx="200">
                  <c:v>2004.4744529838786</c:v>
                </c:pt>
                <c:pt idx="201">
                  <c:v>2205.8564722358078</c:v>
                </c:pt>
                <c:pt idx="202">
                  <c:v>1887.5392722036436</c:v>
                </c:pt>
                <c:pt idx="203">
                  <c:v>2303.3674289583951</c:v>
                </c:pt>
                <c:pt idx="204">
                  <c:v>2125.3058266646667</c:v>
                </c:pt>
                <c:pt idx="205">
                  <c:v>2257.9690902011471</c:v>
                </c:pt>
                <c:pt idx="206">
                  <c:v>2254.6702315598504</c:v>
                </c:pt>
                <c:pt idx="207">
                  <c:v>2206.0136073267445</c:v>
                </c:pt>
                <c:pt idx="208">
                  <c:v>2123.7594750428748</c:v>
                </c:pt>
                <c:pt idx="209">
                  <c:v>2128.9251127442699</c:v>
                </c:pt>
                <c:pt idx="210">
                  <c:v>1669.4841631448112</c:v>
                </c:pt>
                <c:pt idx="211">
                  <c:v>1517.1843640047225</c:v>
                </c:pt>
                <c:pt idx="212">
                  <c:v>2002.5649527747269</c:v>
                </c:pt>
                <c:pt idx="213">
                  <c:v>2203.8429055898387</c:v>
                </c:pt>
                <c:pt idx="214">
                  <c:v>1885.2491724300307</c:v>
                </c:pt>
                <c:pt idx="215">
                  <c:v>2300.7246286033037</c:v>
                </c:pt>
                <c:pt idx="216">
                  <c:v>2122.2140486246185</c:v>
                </c:pt>
                <c:pt idx="217">
                  <c:v>2254.3427478581889</c:v>
                </c:pt>
                <c:pt idx="218">
                  <c:v>2250.5057037344395</c:v>
                </c:pt>
                <c:pt idx="219">
                  <c:v>2201.386737711874</c:v>
                </c:pt>
                <c:pt idx="220">
                  <c:v>2118.749198048321</c:v>
                </c:pt>
                <c:pt idx="221">
                  <c:v>2123.5873067039811</c:v>
                </c:pt>
                <c:pt idx="222">
                  <c:v>1663.9022085735437</c:v>
                </c:pt>
                <c:pt idx="223">
                  <c:v>1511.5325669605643</c:v>
                </c:pt>
                <c:pt idx="224">
                  <c:v>1996.8965745026012</c:v>
                </c:pt>
                <c:pt idx="225">
                  <c:v>2198.1216112151133</c:v>
                </c:pt>
                <c:pt idx="226">
                  <c:v>1879.6356717250983</c:v>
                </c:pt>
                <c:pt idx="227">
                  <c:v>2295.5015332523544</c:v>
                </c:pt>
                <c:pt idx="228">
                  <c:v>2117.6660395736758</c:v>
                </c:pt>
                <c:pt idx="229">
                  <c:v>2250.6148542597939</c:v>
                </c:pt>
                <c:pt idx="230">
                  <c:v>2247.5089236656122</c:v>
                </c:pt>
                <c:pt idx="231">
                  <c:v>2198.8573092987408</c:v>
                </c:pt>
                <c:pt idx="232">
                  <c:v>2116.4324990433347</c:v>
                </c:pt>
                <c:pt idx="233">
                  <c:v>2121.2902850609353</c:v>
                </c:pt>
                <c:pt idx="234">
                  <c:v>1661.3797330394054</c:v>
                </c:pt>
                <c:pt idx="235">
                  <c:v>1508.3377753008667</c:v>
                </c:pt>
                <c:pt idx="236">
                  <c:v>1992.6898729957784</c:v>
                </c:pt>
                <c:pt idx="237">
                  <c:v>2192.4203591787996</c:v>
                </c:pt>
                <c:pt idx="238">
                  <c:v>1872.6648789737292</c:v>
                </c:pt>
                <c:pt idx="239">
                  <c:v>2288.4627331194588</c:v>
                </c:pt>
                <c:pt idx="240">
                  <c:v>2112.2225271070347</c:v>
                </c:pt>
                <c:pt idx="241">
                  <c:v>2246.947760032378</c:v>
                </c:pt>
                <c:pt idx="242">
                  <c:v>2243.8092473639035</c:v>
                </c:pt>
                <c:pt idx="243">
                  <c:v>2192.4414774763677</c:v>
                </c:pt>
                <c:pt idx="244">
                  <c:v>2105.6057974105252</c:v>
                </c:pt>
                <c:pt idx="245">
                  <c:v>2106.4778979510775</c:v>
                </c:pt>
                <c:pt idx="246">
                  <c:v>1644.5476075304018</c:v>
                </c:pt>
                <c:pt idx="247">
                  <c:v>1491.1294818118199</c:v>
                </c:pt>
                <c:pt idx="248">
                  <c:v>1975.798794374422</c:v>
                </c:pt>
                <c:pt idx="249">
                  <c:v>2175.9970361626624</c:v>
                </c:pt>
                <c:pt idx="250">
                  <c:v>1856.5020700720029</c:v>
                </c:pt>
                <c:pt idx="251">
                  <c:v>2271.5207384414603</c:v>
                </c:pt>
                <c:pt idx="252">
                  <c:v>2093.1778995730037</c:v>
                </c:pt>
              </c:numCache>
            </c:numRef>
          </c:val>
        </c:ser>
        <c:ser>
          <c:idx val="1"/>
          <c:order val="2"/>
          <c:tx>
            <c:strRef>
              <c:f>'Community starts'!$S$1</c:f>
              <c:strCache>
                <c:ptCount val="1"/>
                <c:pt idx="0">
                  <c:v>Forecast 2014</c:v>
                </c:pt>
              </c:strCache>
            </c:strRef>
          </c:tx>
          <c:spPr>
            <a:ln w="31750">
              <a:solidFill>
                <a:srgbClr val="92D05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starts'!$S$2:$S$254</c:f>
              <c:numCache>
                <c:formatCode>_-* #,##0_-;\-* #,##0_-;_-* "-"??_-;_-@_-</c:formatCode>
                <c:ptCount val="253"/>
                <c:pt idx="123">
                  <c:v>2333.8019623236851</c:v>
                </c:pt>
                <c:pt idx="124">
                  <c:v>2657.4760753353285</c:v>
                </c:pt>
                <c:pt idx="125">
                  <c:v>2420.7178046276417</c:v>
                </c:pt>
                <c:pt idx="126">
                  <c:v>2015.5162984255401</c:v>
                </c:pt>
                <c:pt idx="127">
                  <c:v>2058.400683297416</c:v>
                </c:pt>
                <c:pt idx="128">
                  <c:v>2323.7518858678341</c:v>
                </c:pt>
                <c:pt idx="129">
                  <c:v>2623.3423523293186</c:v>
                </c:pt>
                <c:pt idx="130">
                  <c:v>2291.6571398824422</c:v>
                </c:pt>
                <c:pt idx="131">
                  <c:v>2724.0843237190707</c:v>
                </c:pt>
                <c:pt idx="132">
                  <c:v>2460.407436750847</c:v>
                </c:pt>
                <c:pt idx="133">
                  <c:v>2678.2999655199746</c:v>
                </c:pt>
                <c:pt idx="134">
                  <c:v>2540.126585903929</c:v>
                </c:pt>
                <c:pt idx="135">
                  <c:v>2573.4866212784391</c:v>
                </c:pt>
                <c:pt idx="136">
                  <c:v>2533.918057685969</c:v>
                </c:pt>
                <c:pt idx="137">
                  <c:v>2536.3900568533568</c:v>
                </c:pt>
                <c:pt idx="138">
                  <c:v>2023.0284912833374</c:v>
                </c:pt>
                <c:pt idx="139">
                  <c:v>2013.037731592683</c:v>
                </c:pt>
                <c:pt idx="140">
                  <c:v>2414.6537182599877</c:v>
                </c:pt>
                <c:pt idx="141">
                  <c:v>2602.7687661538089</c:v>
                </c:pt>
                <c:pt idx="142">
                  <c:v>2276.1566331021841</c:v>
                </c:pt>
                <c:pt idx="143">
                  <c:v>2775.2460430257129</c:v>
                </c:pt>
                <c:pt idx="144">
                  <c:v>2429.8787923871018</c:v>
                </c:pt>
                <c:pt idx="145">
                  <c:v>2681.1054258229005</c:v>
                </c:pt>
                <c:pt idx="146">
                  <c:v>2566.008665294974</c:v>
                </c:pt>
                <c:pt idx="147">
                  <c:v>2542.0749752577108</c:v>
                </c:pt>
                <c:pt idx="148">
                  <c:v>2530.2500175179871</c:v>
                </c:pt>
                <c:pt idx="149">
                  <c:v>2526.3345448616569</c:v>
                </c:pt>
                <c:pt idx="150">
                  <c:v>1981.0583169013805</c:v>
                </c:pt>
                <c:pt idx="151">
                  <c:v>1998.2208680186873</c:v>
                </c:pt>
                <c:pt idx="152">
                  <c:v>2390.8441418946022</c:v>
                </c:pt>
                <c:pt idx="153">
                  <c:v>2569.0050584692781</c:v>
                </c:pt>
                <c:pt idx="154">
                  <c:v>2262.7974126937775</c:v>
                </c:pt>
                <c:pt idx="155">
                  <c:v>2750.0909785124072</c:v>
                </c:pt>
                <c:pt idx="156">
                  <c:v>2400.3390644156616</c:v>
                </c:pt>
                <c:pt idx="157">
                  <c:v>2659.5319118829975</c:v>
                </c:pt>
                <c:pt idx="158">
                  <c:v>2533.9629078006983</c:v>
                </c:pt>
                <c:pt idx="159">
                  <c:v>2515.1549875190531</c:v>
                </c:pt>
                <c:pt idx="160">
                  <c:v>2513.0289179225683</c:v>
                </c:pt>
                <c:pt idx="161">
                  <c:v>2506.6435736240096</c:v>
                </c:pt>
                <c:pt idx="162">
                  <c:v>1967.2437802862664</c:v>
                </c:pt>
                <c:pt idx="163">
                  <c:v>1986.2974962203464</c:v>
                </c:pt>
                <c:pt idx="164">
                  <c:v>2375.0352480944434</c:v>
                </c:pt>
                <c:pt idx="165">
                  <c:v>2557.1351756301328</c:v>
                </c:pt>
                <c:pt idx="166">
                  <c:v>2250.9715543654934</c:v>
                </c:pt>
                <c:pt idx="167">
                  <c:v>2736.803651556002</c:v>
                </c:pt>
                <c:pt idx="168">
                  <c:v>2390.0652989154714</c:v>
                </c:pt>
                <c:pt idx="169">
                  <c:v>2648.6747823010201</c:v>
                </c:pt>
                <c:pt idx="170">
                  <c:v>2522.9974651610623</c:v>
                </c:pt>
                <c:pt idx="171">
                  <c:v>2506.2654074468901</c:v>
                </c:pt>
                <c:pt idx="172">
                  <c:v>2503.5005575246087</c:v>
                </c:pt>
                <c:pt idx="173">
                  <c:v>2497.6953062932207</c:v>
                </c:pt>
                <c:pt idx="174">
                  <c:v>1959.8551721348292</c:v>
                </c:pt>
                <c:pt idx="175">
                  <c:v>1979.1509348751731</c:v>
                </c:pt>
                <c:pt idx="176">
                  <c:v>2369.7257772506805</c:v>
                </c:pt>
                <c:pt idx="177">
                  <c:v>2553.864894921121</c:v>
                </c:pt>
                <c:pt idx="178">
                  <c:v>2248.9184319340907</c:v>
                </c:pt>
                <c:pt idx="179">
                  <c:v>2736.8734570971001</c:v>
                </c:pt>
                <c:pt idx="180">
                  <c:v>2391.9020728245673</c:v>
                </c:pt>
                <c:pt idx="181">
                  <c:v>2651.9250786949574</c:v>
                </c:pt>
                <c:pt idx="182">
                  <c:v>2528.2476049997499</c:v>
                </c:pt>
                <c:pt idx="183">
                  <c:v>2513.1372004933332</c:v>
                </c:pt>
                <c:pt idx="184">
                  <c:v>2512.0124282975744</c:v>
                </c:pt>
                <c:pt idx="185">
                  <c:v>2508.0674550345652</c:v>
                </c:pt>
                <c:pt idx="186">
                  <c:v>1971.2609902808488</c:v>
                </c:pt>
                <c:pt idx="187">
                  <c:v>1990.8505097008954</c:v>
                </c:pt>
                <c:pt idx="188">
                  <c:v>2380.9169932426294</c:v>
                </c:pt>
                <c:pt idx="189">
                  <c:v>2563.5020400435578</c:v>
                </c:pt>
                <c:pt idx="190">
                  <c:v>2257.456920541094</c:v>
                </c:pt>
                <c:pt idx="191">
                  <c:v>2745.9141265766375</c:v>
                </c:pt>
                <c:pt idx="192">
                  <c:v>2403.2067522288821</c:v>
                </c:pt>
                <c:pt idx="193">
                  <c:v>2665.7333738055218</c:v>
                </c:pt>
                <c:pt idx="194">
                  <c:v>2542.3565670409671</c:v>
                </c:pt>
                <c:pt idx="195">
                  <c:v>2524.2919879633982</c:v>
                </c:pt>
                <c:pt idx="196">
                  <c:v>2518.2755561595413</c:v>
                </c:pt>
                <c:pt idx="197">
                  <c:v>2509.9162861666482</c:v>
                </c:pt>
                <c:pt idx="198">
                  <c:v>1971.0411303201977</c:v>
                </c:pt>
                <c:pt idx="199">
                  <c:v>1990.7963872130717</c:v>
                </c:pt>
                <c:pt idx="200">
                  <c:v>2382.2138592423075</c:v>
                </c:pt>
                <c:pt idx="201">
                  <c:v>2566.5993436352928</c:v>
                </c:pt>
                <c:pt idx="202">
                  <c:v>2261.8769056528054</c:v>
                </c:pt>
                <c:pt idx="203">
                  <c:v>2750.0354724092304</c:v>
                </c:pt>
                <c:pt idx="204">
                  <c:v>2405.1877623519217</c:v>
                </c:pt>
                <c:pt idx="205">
                  <c:v>2665.4313863417656</c:v>
                </c:pt>
                <c:pt idx="206">
                  <c:v>2541.8191397882324</c:v>
                </c:pt>
                <c:pt idx="207">
                  <c:v>2526.5811334287146</c:v>
                </c:pt>
                <c:pt idx="208">
                  <c:v>2525.3232581336129</c:v>
                </c:pt>
                <c:pt idx="209">
                  <c:v>2521.2550588247209</c:v>
                </c:pt>
                <c:pt idx="210">
                  <c:v>1984.5332371723182</c:v>
                </c:pt>
                <c:pt idx="211">
                  <c:v>2004.4836812796223</c:v>
                </c:pt>
                <c:pt idx="212">
                  <c:v>2394.9762226729977</c:v>
                </c:pt>
                <c:pt idx="213">
                  <c:v>2578.1612479156338</c:v>
                </c:pt>
                <c:pt idx="214">
                  <c:v>2272.3109233133537</c:v>
                </c:pt>
                <c:pt idx="215">
                  <c:v>2759.8659263674658</c:v>
                </c:pt>
                <c:pt idx="216">
                  <c:v>2414.9722848536881</c:v>
                </c:pt>
                <c:pt idx="217">
                  <c:v>2675.3403923400451</c:v>
                </c:pt>
                <c:pt idx="218">
                  <c:v>2551.572782826272</c:v>
                </c:pt>
                <c:pt idx="219">
                  <c:v>2535.6024415688471</c:v>
                </c:pt>
                <c:pt idx="220">
                  <c:v>2533.1333928362601</c:v>
                </c:pt>
                <c:pt idx="221">
                  <c:v>2527.8319922314436</c:v>
                </c:pt>
                <c:pt idx="222">
                  <c:v>1990.2448253470659</c:v>
                </c:pt>
                <c:pt idx="223">
                  <c:v>2009.7008484695259</c:v>
                </c:pt>
                <c:pt idx="224">
                  <c:v>2400.0730334525206</c:v>
                </c:pt>
                <c:pt idx="225">
                  <c:v>2583.3421770934674</c:v>
                </c:pt>
                <c:pt idx="226">
                  <c:v>2277.6004107965264</c:v>
                </c:pt>
                <c:pt idx="227">
                  <c:v>2765.3529329817597</c:v>
                </c:pt>
                <c:pt idx="228">
                  <c:v>2420.7912205964753</c:v>
                </c:pt>
                <c:pt idx="229">
                  <c:v>2681.5187748713211</c:v>
                </c:pt>
                <c:pt idx="230">
                  <c:v>2557.9621390921138</c:v>
                </c:pt>
                <c:pt idx="231">
                  <c:v>2541.9812055812404</c:v>
                </c:pt>
                <c:pt idx="232">
                  <c:v>2539.3657488225854</c:v>
                </c:pt>
                <c:pt idx="233">
                  <c:v>2533.9674427720206</c:v>
                </c:pt>
                <c:pt idx="234">
                  <c:v>1996.4552135248368</c:v>
                </c:pt>
                <c:pt idx="235">
                  <c:v>2016.1083764138605</c:v>
                </c:pt>
                <c:pt idx="236">
                  <c:v>2406.6308172399818</c:v>
                </c:pt>
                <c:pt idx="237">
                  <c:v>2590.0511708300855</c:v>
                </c:pt>
                <c:pt idx="238">
                  <c:v>2284.4923471795364</c:v>
                </c:pt>
                <c:pt idx="239">
                  <c:v>2772.2238781581214</c:v>
                </c:pt>
                <c:pt idx="240">
                  <c:v>2427.3919798367242</c:v>
                </c:pt>
              </c:numCache>
            </c:numRef>
          </c:val>
        </c:ser>
        <c:marker val="1"/>
        <c:axId val="53502336"/>
        <c:axId val="53504256"/>
      </c:lineChart>
      <c:dateAx>
        <c:axId val="5350233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a:lstStyle/>
          <a:p>
            <a:pPr>
              <a:defRPr sz="1200" b="1">
                <a:solidFill>
                  <a:schemeClr val="tx2"/>
                </a:solidFill>
                <a:latin typeface="Arial" pitchFamily="34" charset="0"/>
                <a:cs typeface="Arial" pitchFamily="34" charset="0"/>
              </a:defRPr>
            </a:pPr>
            <a:endParaRPr lang="en-US"/>
          </a:p>
        </c:txPr>
        <c:crossAx val="53504256"/>
        <c:crosses val="autoZero"/>
        <c:auto val="1"/>
        <c:lblOffset val="100"/>
        <c:majorUnit val="12"/>
        <c:majorTimeUnit val="months"/>
      </c:dateAx>
      <c:valAx>
        <c:axId val="53504256"/>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350233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Community Work muster</a:t>
            </a:r>
          </a:p>
        </c:rich>
      </c:tx>
    </c:title>
    <c:plotArea>
      <c:layout/>
      <c:lineChart>
        <c:grouping val="standard"/>
        <c:ser>
          <c:idx val="9"/>
          <c:order val="0"/>
          <c:tx>
            <c:strRef>
              <c:f>'Community times'!$K$1</c:f>
              <c:strCache>
                <c:ptCount val="1"/>
                <c:pt idx="0">
                  <c:v>Community Work</c:v>
                </c:pt>
              </c:strCache>
            </c:strRef>
          </c:tx>
          <c:spPr>
            <a:ln w="38100">
              <a:solidFill>
                <a:schemeClr val="tx2"/>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times'!$K$2:$K$218</c:f>
              <c:numCache>
                <c:formatCode>_-* #,##0_-;\-* #,##0_-;_-* "-"??_-;_-@_-</c:formatCode>
                <c:ptCount val="217"/>
                <c:pt idx="1">
                  <c:v>229.87177280550773</c:v>
                </c:pt>
                <c:pt idx="2">
                  <c:v>221.38035023879917</c:v>
                </c:pt>
                <c:pt idx="3">
                  <c:v>213.12035885592468</c:v>
                </c:pt>
                <c:pt idx="4">
                  <c:v>212.60697784878448</c:v>
                </c:pt>
                <c:pt idx="5">
                  <c:v>211.04148574867804</c:v>
                </c:pt>
                <c:pt idx="6">
                  <c:v>225.98062483818072</c:v>
                </c:pt>
                <c:pt idx="7">
                  <c:v>237.88444562146893</c:v>
                </c:pt>
                <c:pt idx="8">
                  <c:v>239.56208464498076</c:v>
                </c:pt>
                <c:pt idx="9">
                  <c:v>243.83931158624929</c:v>
                </c:pt>
                <c:pt idx="10">
                  <c:v>247.09825652707201</c:v>
                </c:pt>
                <c:pt idx="11">
                  <c:v>244.91772449459333</c:v>
                </c:pt>
                <c:pt idx="12">
                  <c:v>245.38002967988129</c:v>
                </c:pt>
                <c:pt idx="13">
                  <c:v>243.72708065785659</c:v>
                </c:pt>
                <c:pt idx="14">
                  <c:v>236.43471625366482</c:v>
                </c:pt>
                <c:pt idx="15">
                  <c:v>230.02762732338385</c:v>
                </c:pt>
                <c:pt idx="16">
                  <c:v>226.61347313438569</c:v>
                </c:pt>
                <c:pt idx="17">
                  <c:v>224.38695900857959</c:v>
                </c:pt>
                <c:pt idx="18">
                  <c:v>229.0270717806531</c:v>
                </c:pt>
                <c:pt idx="19">
                  <c:v>235.55507525445043</c:v>
                </c:pt>
                <c:pt idx="20">
                  <c:v>236.44574368568755</c:v>
                </c:pt>
                <c:pt idx="21">
                  <c:v>237.92388635566468</c:v>
                </c:pt>
                <c:pt idx="22">
                  <c:v>236.04857621440536</c:v>
                </c:pt>
                <c:pt idx="23">
                  <c:v>234.42824977484239</c:v>
                </c:pt>
                <c:pt idx="24">
                  <c:v>231.16790797138853</c:v>
                </c:pt>
                <c:pt idx="25">
                  <c:v>226.09934696499303</c:v>
                </c:pt>
                <c:pt idx="26">
                  <c:v>220.20926439972243</c:v>
                </c:pt>
                <c:pt idx="27">
                  <c:v>209.16659994662396</c:v>
                </c:pt>
                <c:pt idx="28">
                  <c:v>209.2272832907274</c:v>
                </c:pt>
                <c:pt idx="29">
                  <c:v>205.79339414495999</c:v>
                </c:pt>
                <c:pt idx="30">
                  <c:v>208.79020699310024</c:v>
                </c:pt>
                <c:pt idx="31">
                  <c:v>217.70651050637272</c:v>
                </c:pt>
                <c:pt idx="32">
                  <c:v>218.63907653736334</c:v>
                </c:pt>
                <c:pt idx="33">
                  <c:v>217.51547245316866</c:v>
                </c:pt>
                <c:pt idx="34">
                  <c:v>218.18991243432575</c:v>
                </c:pt>
                <c:pt idx="35">
                  <c:v>218.58451553411831</c:v>
                </c:pt>
                <c:pt idx="36">
                  <c:v>216.16505977632087</c:v>
                </c:pt>
                <c:pt idx="37">
                  <c:v>213.05213022087301</c:v>
                </c:pt>
                <c:pt idx="38">
                  <c:v>208.56907693354194</c:v>
                </c:pt>
                <c:pt idx="39">
                  <c:v>199.07735315398276</c:v>
                </c:pt>
                <c:pt idx="40">
                  <c:v>197.91728578504211</c:v>
                </c:pt>
                <c:pt idx="41">
                  <c:v>197.68545154444706</c:v>
                </c:pt>
                <c:pt idx="42">
                  <c:v>196.97699386503066</c:v>
                </c:pt>
                <c:pt idx="43">
                  <c:v>204.90156024372203</c:v>
                </c:pt>
                <c:pt idx="44">
                  <c:v>206.96541445194657</c:v>
                </c:pt>
                <c:pt idx="45">
                  <c:v>207.96184702508441</c:v>
                </c:pt>
                <c:pt idx="46">
                  <c:v>212.49405888140467</c:v>
                </c:pt>
                <c:pt idx="47">
                  <c:v>212.67799438671017</c:v>
                </c:pt>
                <c:pt idx="48">
                  <c:v>208.34716124148372</c:v>
                </c:pt>
                <c:pt idx="49">
                  <c:v>208.6178764938708</c:v>
                </c:pt>
                <c:pt idx="50">
                  <c:v>201.89073634204274</c:v>
                </c:pt>
                <c:pt idx="51">
                  <c:v>191.22719154364862</c:v>
                </c:pt>
                <c:pt idx="52">
                  <c:v>191.9381412967526</c:v>
                </c:pt>
                <c:pt idx="53">
                  <c:v>189.87438752783964</c:v>
                </c:pt>
                <c:pt idx="54">
                  <c:v>188.39307116104868</c:v>
                </c:pt>
                <c:pt idx="55">
                  <c:v>198.21396493146406</c:v>
                </c:pt>
                <c:pt idx="56">
                  <c:v>197.11757131150739</c:v>
                </c:pt>
                <c:pt idx="57">
                  <c:v>193.37642204311442</c:v>
                </c:pt>
                <c:pt idx="58">
                  <c:v>196.6730121833921</c:v>
                </c:pt>
                <c:pt idx="59">
                  <c:v>193.9251929546804</c:v>
                </c:pt>
                <c:pt idx="60">
                  <c:v>189.45320392983572</c:v>
                </c:pt>
                <c:pt idx="61">
                  <c:v>188.49303114773966</c:v>
                </c:pt>
                <c:pt idx="62">
                  <c:v>179.75032245456322</c:v>
                </c:pt>
                <c:pt idx="63">
                  <c:v>173.33107642873537</c:v>
                </c:pt>
                <c:pt idx="64">
                  <c:v>173.60650658404339</c:v>
                </c:pt>
                <c:pt idx="65">
                  <c:v>171.89623049408436</c:v>
                </c:pt>
                <c:pt idx="66">
                  <c:v>170.65739192739431</c:v>
                </c:pt>
                <c:pt idx="67">
                  <c:v>181.43013976269899</c:v>
                </c:pt>
                <c:pt idx="68">
                  <c:v>182.64719456433485</c:v>
                </c:pt>
                <c:pt idx="69">
                  <c:v>180.89460890702318</c:v>
                </c:pt>
                <c:pt idx="70">
                  <c:v>184.15073779795688</c:v>
                </c:pt>
                <c:pt idx="71">
                  <c:v>185.13491627779302</c:v>
                </c:pt>
                <c:pt idx="72">
                  <c:v>185.87912860154603</c:v>
                </c:pt>
                <c:pt idx="73">
                  <c:v>186.9257329607351</c:v>
                </c:pt>
                <c:pt idx="74">
                  <c:v>178.89971267031237</c:v>
                </c:pt>
                <c:pt idx="75">
                  <c:v>173.64944767841592</c:v>
                </c:pt>
                <c:pt idx="76">
                  <c:v>175.93734290023309</c:v>
                </c:pt>
                <c:pt idx="77">
                  <c:v>173.65383382925154</c:v>
                </c:pt>
                <c:pt idx="78">
                  <c:v>176.79445274561076</c:v>
                </c:pt>
                <c:pt idx="79">
                  <c:v>186.38058618688333</c:v>
                </c:pt>
                <c:pt idx="80">
                  <c:v>187.78513850212516</c:v>
                </c:pt>
                <c:pt idx="81">
                  <c:v>190.41885625965998</c:v>
                </c:pt>
                <c:pt idx="82">
                  <c:v>194.6611686613698</c:v>
                </c:pt>
                <c:pt idx="83">
                  <c:v>195.69392453207888</c:v>
                </c:pt>
                <c:pt idx="84">
                  <c:v>198.79809660253787</c:v>
                </c:pt>
                <c:pt idx="85">
                  <c:v>198.80370911656505</c:v>
                </c:pt>
                <c:pt idx="86">
                  <c:v>191.89648012655724</c:v>
                </c:pt>
                <c:pt idx="87">
                  <c:v>188.03300169861683</c:v>
                </c:pt>
                <c:pt idx="88">
                  <c:v>188.49306883365202</c:v>
                </c:pt>
                <c:pt idx="89">
                  <c:v>187.66697199055102</c:v>
                </c:pt>
                <c:pt idx="90">
                  <c:v>191.0901369728509</c:v>
                </c:pt>
                <c:pt idx="91">
                  <c:v>201.91905669121056</c:v>
                </c:pt>
                <c:pt idx="92">
                  <c:v>203.0723932160804</c:v>
                </c:pt>
                <c:pt idx="93">
                  <c:v>207.19647071443896</c:v>
                </c:pt>
                <c:pt idx="94">
                  <c:v>211.38617975071068</c:v>
                </c:pt>
                <c:pt idx="95">
                  <c:v>215.85326909070537</c:v>
                </c:pt>
                <c:pt idx="96">
                  <c:v>217.84716808071542</c:v>
                </c:pt>
                <c:pt idx="97">
                  <c:v>216.57575236457438</c:v>
                </c:pt>
                <c:pt idx="98">
                  <c:v>211.26870962209136</c:v>
                </c:pt>
                <c:pt idx="99">
                  <c:v>204.62750764101139</c:v>
                </c:pt>
                <c:pt idx="100">
                  <c:v>203.73613399231192</c:v>
                </c:pt>
              </c:numCache>
            </c:numRef>
          </c:val>
        </c:ser>
        <c:ser>
          <c:idx val="11"/>
          <c:order val="1"/>
          <c:tx>
            <c:strRef>
              <c:f>'Community times'!$M$1</c:f>
              <c:strCache>
                <c:ptCount val="1"/>
                <c:pt idx="0">
                  <c:v>Forecast 2015</c:v>
                </c:pt>
              </c:strCache>
            </c:strRef>
          </c:tx>
          <c:spPr>
            <a:ln w="34925">
              <a:solidFill>
                <a:schemeClr val="accent1"/>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times'!$M$2:$M$218</c:f>
              <c:numCache>
                <c:formatCode>_-* #,##0_-;\-* #,##0_-;_-* "-"??_-;_-@_-</c:formatCode>
                <c:ptCount val="217"/>
                <c:pt idx="101">
                  <c:v>202.68994233287316</c:v>
                </c:pt>
                <c:pt idx="102">
                  <c:v>204.64411545490617</c:v>
                </c:pt>
                <c:pt idx="103">
                  <c:v>214.39156141116231</c:v>
                </c:pt>
                <c:pt idx="104">
                  <c:v>214.47527283948278</c:v>
                </c:pt>
                <c:pt idx="105">
                  <c:v>217.41050960327954</c:v>
                </c:pt>
                <c:pt idx="106">
                  <c:v>220.40756922517883</c:v>
                </c:pt>
                <c:pt idx="107">
                  <c:v>223.41560702546354</c:v>
                </c:pt>
                <c:pt idx="108">
                  <c:v>224.02452301540325</c:v>
                </c:pt>
                <c:pt idx="109">
                  <c:v>221.45523368709075</c:v>
                </c:pt>
                <c:pt idx="110">
                  <c:v>214.7213399557229</c:v>
                </c:pt>
                <c:pt idx="111">
                  <c:v>206.88467656184034</c:v>
                </c:pt>
                <c:pt idx="112">
                  <c:v>205.179022767269</c:v>
                </c:pt>
                <c:pt idx="113">
                  <c:v>202.62664730827265</c:v>
                </c:pt>
                <c:pt idx="114">
                  <c:v>203.55978359140911</c:v>
                </c:pt>
                <c:pt idx="115">
                  <c:v>212.36095531527999</c:v>
                </c:pt>
                <c:pt idx="116">
                  <c:v>211.57275152161731</c:v>
                </c:pt>
                <c:pt idx="117">
                  <c:v>213.71989506512128</c:v>
                </c:pt>
                <c:pt idx="118">
                  <c:v>216.01351808860971</c:v>
                </c:pt>
                <c:pt idx="119">
                  <c:v>218.42338944015</c:v>
                </c:pt>
                <c:pt idx="120">
                  <c:v>218.534519722998</c:v>
                </c:pt>
                <c:pt idx="121">
                  <c:v>215.56192208204703</c:v>
                </c:pt>
                <c:pt idx="122">
                  <c:v>208.52952697391129</c:v>
                </c:pt>
                <c:pt idx="123">
                  <c:v>200.48499956872047</c:v>
                </c:pt>
                <c:pt idx="124">
                  <c:v>198.65762555033538</c:v>
                </c:pt>
                <c:pt idx="125">
                  <c:v>196.06739522771701</c:v>
                </c:pt>
                <c:pt idx="126">
                  <c:v>197.03931396538306</c:v>
                </c:pt>
                <c:pt idx="127">
                  <c:v>205.95077665849834</c:v>
                </c:pt>
                <c:pt idx="128">
                  <c:v>205.33924041676977</c:v>
                </c:pt>
                <c:pt idx="129">
                  <c:v>207.72355005355274</c:v>
                </c:pt>
                <c:pt idx="130">
                  <c:v>210.30885840656615</c:v>
                </c:pt>
                <c:pt idx="131">
                  <c:v>213.05736372893108</c:v>
                </c:pt>
                <c:pt idx="132">
                  <c:v>213.5468247263598</c:v>
                </c:pt>
                <c:pt idx="133">
                  <c:v>210.98539977673576</c:v>
                </c:pt>
                <c:pt idx="134">
                  <c:v>204.38934194886855</c:v>
                </c:pt>
                <c:pt idx="135">
                  <c:v>196.7996558266444</c:v>
                </c:pt>
                <c:pt idx="136">
                  <c:v>195.4392613462513</c:v>
                </c:pt>
                <c:pt idx="137">
                  <c:v>193.32191303223613</c:v>
                </c:pt>
                <c:pt idx="138">
                  <c:v>194.76688398647124</c:v>
                </c:pt>
                <c:pt idx="139">
                  <c:v>204.14618558004722</c:v>
                </c:pt>
                <c:pt idx="140">
                  <c:v>203.9922426519561</c:v>
                </c:pt>
                <c:pt idx="141">
                  <c:v>206.81927747634214</c:v>
                </c:pt>
                <c:pt idx="142">
                  <c:v>209.82824038626839</c:v>
                </c:pt>
                <c:pt idx="143">
                  <c:v>212.97766973505313</c:v>
                </c:pt>
                <c:pt idx="144">
                  <c:v>213.84218648157193</c:v>
                </c:pt>
                <c:pt idx="145">
                  <c:v>211.62730691822165</c:v>
                </c:pt>
                <c:pt idx="146">
                  <c:v>205.34720287296997</c:v>
                </c:pt>
                <c:pt idx="147">
                  <c:v>198.04128563314077</c:v>
                </c:pt>
                <c:pt idx="148">
                  <c:v>196.93135077009993</c:v>
                </c:pt>
                <c:pt idx="149">
                  <c:v>195.03049065373065</c:v>
                </c:pt>
                <c:pt idx="150">
                  <c:v>196.65774354669682</c:v>
                </c:pt>
                <c:pt idx="151">
                  <c:v>206.1852898288482</c:v>
                </c:pt>
                <c:pt idx="152">
                  <c:v>206.14610338567815</c:v>
                </c:pt>
                <c:pt idx="153">
                  <c:v>209.05530720629395</c:v>
                </c:pt>
                <c:pt idx="154">
                  <c:v>212.11507467666755</c:v>
                </c:pt>
                <c:pt idx="155">
                  <c:v>215.28545078914325</c:v>
                </c:pt>
                <c:pt idx="156">
                  <c:v>216.14280926268637</c:v>
                </c:pt>
                <c:pt idx="157">
                  <c:v>213.89462955577366</c:v>
                </c:pt>
                <c:pt idx="158">
                  <c:v>207.55721621160777</c:v>
                </c:pt>
                <c:pt idx="159">
                  <c:v>200.17224714748875</c:v>
                </c:pt>
                <c:pt idx="160">
                  <c:v>198.96388404385121</c:v>
                </c:pt>
                <c:pt idx="161">
                  <c:v>196.94765070417392</c:v>
                </c:pt>
                <c:pt idx="162">
                  <c:v>198.44505039905121</c:v>
                </c:pt>
                <c:pt idx="163">
                  <c:v>207.83073190001755</c:v>
                </c:pt>
                <c:pt idx="164">
                  <c:v>207.64011227303718</c:v>
                </c:pt>
                <c:pt idx="165">
                  <c:v>210.39070583084683</c:v>
                </c:pt>
                <c:pt idx="166">
                  <c:v>213.2870008150411</c:v>
                </c:pt>
                <c:pt idx="167">
                  <c:v>216.29125875160406</c:v>
                </c:pt>
                <c:pt idx="168">
                  <c:v>216.98195239549602</c:v>
                </c:pt>
                <c:pt idx="169">
                  <c:v>214.56852613192618</c:v>
                </c:pt>
                <c:pt idx="170">
                  <c:v>208.06910167792807</c:v>
                </c:pt>
                <c:pt idx="171">
                  <c:v>200.52701532221769</c:v>
                </c:pt>
                <c:pt idx="172">
                  <c:v>199.16791978552817</c:v>
                </c:pt>
                <c:pt idx="173">
                  <c:v>197.00865656793763</c:v>
                </c:pt>
                <c:pt idx="174">
                  <c:v>198.37186963187287</c:v>
                </c:pt>
                <c:pt idx="175">
                  <c:v>207.6331700243087</c:v>
                </c:pt>
                <c:pt idx="176">
                  <c:v>207.3287594026261</c:v>
                </c:pt>
                <c:pt idx="177">
                  <c:v>209.97676173054225</c:v>
                </c:pt>
                <c:pt idx="178">
                  <c:v>212.78210457495058</c:v>
                </c:pt>
                <c:pt idx="179">
                  <c:v>215.70732475198542</c:v>
                </c:pt>
                <c:pt idx="180">
                  <c:v>216.33101404719343</c:v>
                </c:pt>
                <c:pt idx="181">
                  <c:v>213.86258869407402</c:v>
                </c:pt>
                <c:pt idx="182">
                  <c:v>207.32000523962239</c:v>
                </c:pt>
                <c:pt idx="183">
                  <c:v>199.74630884661792</c:v>
                </c:pt>
                <c:pt idx="184">
                  <c:v>198.36674693090498</c:v>
                </c:pt>
                <c:pt idx="185">
                  <c:v>196.19765381538721</c:v>
                </c:pt>
                <c:pt idx="186">
                  <c:v>197.56107707580929</c:v>
                </c:pt>
                <c:pt idx="187">
                  <c:v>206.83195501478906</c:v>
                </c:pt>
                <c:pt idx="188">
                  <c:v>206.54575306835483</c:v>
                </c:pt>
                <c:pt idx="189">
                  <c:v>209.21980826014283</c:v>
                </c:pt>
                <c:pt idx="190">
                  <c:v>212.05822299239372</c:v>
                </c:pt>
                <c:pt idx="191">
                  <c:v>215.02268279414852</c:v>
                </c:pt>
                <c:pt idx="192">
                  <c:v>215.6909136371394</c:v>
                </c:pt>
                <c:pt idx="193">
                  <c:v>213.27146240230991</c:v>
                </c:pt>
                <c:pt idx="194">
                  <c:v>206.78142303979729</c:v>
                </c:pt>
                <c:pt idx="195">
                  <c:v>199.26299439993227</c:v>
                </c:pt>
                <c:pt idx="196">
                  <c:v>197.94060257469496</c:v>
                </c:pt>
                <c:pt idx="197">
                  <c:v>195.82979338607157</c:v>
                </c:pt>
                <c:pt idx="198">
                  <c:v>197.25186566388501</c:v>
                </c:pt>
                <c:pt idx="199">
                  <c:v>206.5810547294297</c:v>
                </c:pt>
                <c:pt idx="200">
                  <c:v>206.3521738809645</c:v>
                </c:pt>
                <c:pt idx="201">
                  <c:v>209.08196299935395</c:v>
                </c:pt>
                <c:pt idx="202">
                  <c:v>211.97398557682257</c:v>
                </c:pt>
                <c:pt idx="203">
                  <c:v>214.98944881277112</c:v>
                </c:pt>
                <c:pt idx="204">
                  <c:v>215.70566241946582</c:v>
                </c:pt>
                <c:pt idx="205">
                  <c:v>213.33081976069167</c:v>
                </c:pt>
                <c:pt idx="206">
                  <c:v>206.88172391308294</c:v>
                </c:pt>
                <c:pt idx="207">
                  <c:v>199.40034468030822</c:v>
                </c:pt>
                <c:pt idx="208">
                  <c:v>198.11093945694361</c:v>
                </c:pt>
                <c:pt idx="209">
                  <c:v>196.02894363965717</c:v>
                </c:pt>
                <c:pt idx="210">
                  <c:v>197.47560129230419</c:v>
                </c:pt>
                <c:pt idx="211">
                  <c:v>206.82514554722414</c:v>
                </c:pt>
                <c:pt idx="212">
                  <c:v>206.61243660580217</c:v>
                </c:pt>
                <c:pt idx="213">
                  <c:v>209.35430652379682</c:v>
                </c:pt>
                <c:pt idx="214">
                  <c:v>212.25445215100737</c:v>
                </c:pt>
                <c:pt idx="215">
                  <c:v>215.27425093450162</c:v>
                </c:pt>
                <c:pt idx="216">
                  <c:v>215.99121529147928</c:v>
                </c:pt>
              </c:numCache>
            </c:numRef>
          </c:val>
        </c:ser>
        <c:ser>
          <c:idx val="10"/>
          <c:order val="2"/>
          <c:tx>
            <c:strRef>
              <c:f>'Community times'!$L$1</c:f>
              <c:strCache>
                <c:ptCount val="1"/>
                <c:pt idx="0">
                  <c:v>Forecast 2014</c:v>
                </c:pt>
              </c:strCache>
            </c:strRef>
          </c:tx>
          <c:spPr>
            <a:ln w="34925">
              <a:solidFill>
                <a:srgbClr val="92D050"/>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times'!$L$2:$L$218</c:f>
              <c:numCache>
                <c:formatCode>_-* #,##0_-;\-* #,##0_-;_-* "-"??_-;_-@_-</c:formatCode>
                <c:ptCount val="217"/>
                <c:pt idx="87">
                  <c:v>191.95341707051725</c:v>
                </c:pt>
                <c:pt idx="88">
                  <c:v>193.08530704048636</c:v>
                </c:pt>
                <c:pt idx="89">
                  <c:v>188.71232460562382</c:v>
                </c:pt>
                <c:pt idx="90">
                  <c:v>186.66262025920349</c:v>
                </c:pt>
                <c:pt idx="91">
                  <c:v>182.30036386271391</c:v>
                </c:pt>
                <c:pt idx="92">
                  <c:v>191.47722083985076</c:v>
                </c:pt>
                <c:pt idx="93">
                  <c:v>192.45858946123448</c:v>
                </c:pt>
                <c:pt idx="94">
                  <c:v>194.34476305503921</c:v>
                </c:pt>
                <c:pt idx="95">
                  <c:v>197.76348879668063</c:v>
                </c:pt>
                <c:pt idx="96">
                  <c:v>197.95926285012683</c:v>
                </c:pt>
                <c:pt idx="97">
                  <c:v>200.03556450576508</c:v>
                </c:pt>
                <c:pt idx="98">
                  <c:v>199.08464328767249</c:v>
                </c:pt>
                <c:pt idx="99">
                  <c:v>191.16152074234807</c:v>
                </c:pt>
                <c:pt idx="100">
                  <c:v>185.23267658579772</c:v>
                </c:pt>
                <c:pt idx="101">
                  <c:v>185.85249874673406</c:v>
                </c:pt>
                <c:pt idx="102">
                  <c:v>182.77915402409914</c:v>
                </c:pt>
                <c:pt idx="103">
                  <c:v>184.43438684175297</c:v>
                </c:pt>
                <c:pt idx="104">
                  <c:v>192.6624770064079</c:v>
                </c:pt>
                <c:pt idx="105">
                  <c:v>192.72984821340529</c:v>
                </c:pt>
                <c:pt idx="106">
                  <c:v>193.76355139936683</c:v>
                </c:pt>
                <c:pt idx="107">
                  <c:v>196.39725511033825</c:v>
                </c:pt>
                <c:pt idx="108">
                  <c:v>195.87557105064548</c:v>
                </c:pt>
                <c:pt idx="109">
                  <c:v>197.31614857383798</c:v>
                </c:pt>
                <c:pt idx="110">
                  <c:v>195.8045266980983</c:v>
                </c:pt>
                <c:pt idx="111">
                  <c:v>187.40238758322081</c:v>
                </c:pt>
                <c:pt idx="112">
                  <c:v>181.07824964574311</c:v>
                </c:pt>
                <c:pt idx="113">
                  <c:v>181.38216754759867</c:v>
                </c:pt>
                <c:pt idx="114">
                  <c:v>178.07344933613771</c:v>
                </c:pt>
                <c:pt idx="115">
                  <c:v>179.57048125572058</c:v>
                </c:pt>
                <c:pt idx="116">
                  <c:v>189.71476791501647</c:v>
                </c:pt>
                <c:pt idx="117">
                  <c:v>189.76988272188242</c:v>
                </c:pt>
                <c:pt idx="118">
                  <c:v>190.85794133309221</c:v>
                </c:pt>
                <c:pt idx="119">
                  <c:v>193.60722338433018</c:v>
                </c:pt>
                <c:pt idx="120">
                  <c:v>193.25695237346511</c:v>
                </c:pt>
                <c:pt idx="121">
                  <c:v>194.91829229812834</c:v>
                </c:pt>
                <c:pt idx="122">
                  <c:v>193.67083271239215</c:v>
                </c:pt>
                <c:pt idx="123">
                  <c:v>185.569796767398</c:v>
                </c:pt>
                <c:pt idx="124">
                  <c:v>179.5770962815653</c:v>
                </c:pt>
                <c:pt idx="125">
                  <c:v>180.2365297342435</c:v>
                </c:pt>
                <c:pt idx="126">
                  <c:v>177.30107113793912</c:v>
                </c:pt>
                <c:pt idx="127">
                  <c:v>179.1830464578475</c:v>
                </c:pt>
                <c:pt idx="128">
                  <c:v>187.7181277460169</c:v>
                </c:pt>
                <c:pt idx="129">
                  <c:v>188.16428903061558</c:v>
                </c:pt>
                <c:pt idx="130">
                  <c:v>189.63844221134377</c:v>
                </c:pt>
                <c:pt idx="131">
                  <c:v>192.76409350996633</c:v>
                </c:pt>
                <c:pt idx="132">
                  <c:v>192.77612252165537</c:v>
                </c:pt>
                <c:pt idx="133">
                  <c:v>194.78186377963084</c:v>
                </c:pt>
                <c:pt idx="134">
                  <c:v>193.85754902252384</c:v>
                </c:pt>
                <c:pt idx="135">
                  <c:v>186.0555541859419</c:v>
                </c:pt>
                <c:pt idx="136">
                  <c:v>180.33546507960781</c:v>
                </c:pt>
                <c:pt idx="137">
                  <c:v>181.23924706773232</c:v>
                </c:pt>
                <c:pt idx="138">
                  <c:v>178.51853913270091</c:v>
                </c:pt>
                <c:pt idx="139">
                  <c:v>180.58480801126254</c:v>
                </c:pt>
                <c:pt idx="140">
                  <c:v>189.27332368140429</c:v>
                </c:pt>
                <c:pt idx="141">
                  <c:v>189.84209621193187</c:v>
                </c:pt>
                <c:pt idx="142">
                  <c:v>191.40847996332107</c:v>
                </c:pt>
                <c:pt idx="143">
                  <c:v>194.59679568875859</c:v>
                </c:pt>
                <c:pt idx="144">
                  <c:v>194.64307536299296</c:v>
                </c:pt>
                <c:pt idx="145">
                  <c:v>196.65610295229433</c:v>
                </c:pt>
                <c:pt idx="146">
                  <c:v>195.7138193032236</c:v>
                </c:pt>
                <c:pt idx="147">
                  <c:v>187.87052878048198</c:v>
                </c:pt>
                <c:pt idx="148">
                  <c:v>182.08792383464157</c:v>
                </c:pt>
                <c:pt idx="149">
                  <c:v>182.91021585898693</c:v>
                </c:pt>
                <c:pt idx="150">
                  <c:v>180.09139009423828</c:v>
                </c:pt>
                <c:pt idx="151">
                  <c:v>182.04532241711163</c:v>
                </c:pt>
                <c:pt idx="152">
                  <c:v>190.60971900360269</c:v>
                </c:pt>
                <c:pt idx="153">
                  <c:v>191.0450189069154</c:v>
                </c:pt>
                <c:pt idx="154">
                  <c:v>192.47096652431807</c:v>
                </c:pt>
                <c:pt idx="155">
                  <c:v>195.51420470465109</c:v>
                </c:pt>
                <c:pt idx="156">
                  <c:v>195.41299330923829</c:v>
                </c:pt>
                <c:pt idx="157">
                  <c:v>197.27822694795938</c:v>
                </c:pt>
                <c:pt idx="158">
                  <c:v>196.18981979550065</c:v>
                </c:pt>
                <c:pt idx="159">
                  <c:v>188.20389534510755</c:v>
                </c:pt>
                <c:pt idx="160">
                  <c:v>182.28379733391247</c:v>
                </c:pt>
                <c:pt idx="161">
                  <c:v>182.97521001465711</c:v>
                </c:pt>
                <c:pt idx="162">
                  <c:v>180.03340555326236</c:v>
                </c:pt>
                <c:pt idx="163">
                  <c:v>181.8733562411532</c:v>
                </c:pt>
                <c:pt idx="164">
                  <c:v>190.3336723888863</c:v>
                </c:pt>
                <c:pt idx="165">
                  <c:v>190.67550581470562</c:v>
                </c:pt>
                <c:pt idx="166">
                  <c:v>192.0191256992446</c:v>
                </c:pt>
                <c:pt idx="167">
                  <c:v>194.99151733955821</c:v>
                </c:pt>
                <c:pt idx="168">
                  <c:v>194.83110839825272</c:v>
                </c:pt>
                <c:pt idx="169">
                  <c:v>196.64879611316053</c:v>
                </c:pt>
                <c:pt idx="170">
                  <c:v>195.52434313803008</c:v>
                </c:pt>
                <c:pt idx="171">
                  <c:v>187.51357961969489</c:v>
                </c:pt>
                <c:pt idx="172">
                  <c:v>181.57942749022871</c:v>
                </c:pt>
                <c:pt idx="173">
                  <c:v>182.26703490820648</c:v>
                </c:pt>
                <c:pt idx="174">
                  <c:v>179.33103838664326</c:v>
                </c:pt>
                <c:pt idx="175">
                  <c:v>181.18569006656082</c:v>
                </c:pt>
                <c:pt idx="176">
                  <c:v>189.66881078289978</c:v>
                </c:pt>
                <c:pt idx="177">
                  <c:v>190.04070862683503</c:v>
                </c:pt>
                <c:pt idx="178">
                  <c:v>191.42076958238582</c:v>
                </c:pt>
                <c:pt idx="179">
                  <c:v>194.43507059459699</c:v>
                </c:pt>
                <c:pt idx="180">
                  <c:v>194.32111950641891</c:v>
                </c:pt>
                <c:pt idx="181">
                  <c:v>196.18889519140154</c:v>
                </c:pt>
                <c:pt idx="182">
                  <c:v>195.11725543291143</c:v>
                </c:pt>
                <c:pt idx="183">
                  <c:v>187.16115005546462</c:v>
                </c:pt>
                <c:pt idx="184">
                  <c:v>181.28265520695447</c:v>
                </c:pt>
                <c:pt idx="185">
                  <c:v>182.02611666511308</c:v>
                </c:pt>
                <c:pt idx="186">
                  <c:v>179.14541966400006</c:v>
                </c:pt>
                <c:pt idx="187">
                  <c:v>181.05412267572919</c:v>
                </c:pt>
                <c:pt idx="188">
                  <c:v>189.58941578762625</c:v>
                </c:pt>
                <c:pt idx="189">
                  <c:v>190.01104338873233</c:v>
                </c:pt>
                <c:pt idx="190">
                  <c:v>191.43789776848519</c:v>
                </c:pt>
                <c:pt idx="191">
                  <c:v>194.49563402349145</c:v>
                </c:pt>
                <c:pt idx="192">
                  <c:v>194.42141076047596</c:v>
                </c:pt>
                <c:pt idx="193">
                  <c:v>196.32492998419642</c:v>
                </c:pt>
                <c:pt idx="194">
                  <c:v>195.28484379194725</c:v>
                </c:pt>
                <c:pt idx="195">
                  <c:v>187.35596545883635</c:v>
                </c:pt>
                <c:pt idx="196">
                  <c:v>181.5003008972877</c:v>
                </c:pt>
                <c:pt idx="197">
                  <c:v>182.26218845337945</c:v>
                </c:pt>
                <c:pt idx="198">
                  <c:v>179.39556462818385</c:v>
                </c:pt>
                <c:pt idx="199">
                  <c:v>181.31409325337916</c:v>
                </c:pt>
                <c:pt idx="200">
                  <c:v>189.85511885572734</c:v>
                </c:pt>
                <c:pt idx="201">
                  <c:v>190.27858401779113</c:v>
                </c:pt>
                <c:pt idx="202">
                  <c:v>191.70361742906576</c:v>
                </c:pt>
                <c:pt idx="203">
                  <c:v>194.75614311159782</c:v>
                </c:pt>
                <c:pt idx="204">
                  <c:v>194.67361539219758</c:v>
                </c:pt>
              </c:numCache>
            </c:numRef>
          </c:val>
        </c:ser>
        <c:marker val="1"/>
        <c:axId val="53567872"/>
        <c:axId val="53569792"/>
      </c:lineChart>
      <c:dateAx>
        <c:axId val="5356787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3569792"/>
        <c:crosses val="autoZero"/>
        <c:auto val="1"/>
        <c:lblOffset val="100"/>
        <c:majorUnit val="12"/>
        <c:majorTimeUnit val="months"/>
      </c:dateAx>
      <c:valAx>
        <c:axId val="53569792"/>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356787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Work muster</a:t>
            </a:r>
          </a:p>
        </c:rich>
      </c:tx>
    </c:title>
    <c:plotArea>
      <c:layout/>
      <c:lineChart>
        <c:grouping val="standard"/>
        <c:ser>
          <c:idx val="0"/>
          <c:order val="0"/>
          <c:tx>
            <c:strRef>
              <c:f>'Community musters'!$AE$1</c:f>
              <c:strCache>
                <c:ptCount val="1"/>
                <c:pt idx="0">
                  <c:v>Community Work</c:v>
                </c:pt>
              </c:strCache>
            </c:strRef>
          </c:tx>
          <c:spPr>
            <a:ln w="38100">
              <a:solidFill>
                <a:schemeClr val="tx2"/>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musters'!$AE$2:$AE$19</c:f>
              <c:numCache>
                <c:formatCode>_-* #,##0_-;\-* #,##0_-;_-* "-"??_-;_-@_-</c:formatCode>
                <c:ptCount val="18"/>
                <c:pt idx="0">
                  <c:v>23816</c:v>
                </c:pt>
                <c:pt idx="1">
                  <c:v>25908</c:v>
                </c:pt>
                <c:pt idx="2">
                  <c:v>26117</c:v>
                </c:pt>
                <c:pt idx="3">
                  <c:v>25236</c:v>
                </c:pt>
                <c:pt idx="4">
                  <c:v>22341</c:v>
                </c:pt>
                <c:pt idx="5">
                  <c:v>19122</c:v>
                </c:pt>
                <c:pt idx="6">
                  <c:v>16241</c:v>
                </c:pt>
                <c:pt idx="7">
                  <c:v>16234</c:v>
                </c:pt>
              </c:numCache>
            </c:numRef>
          </c:val>
        </c:ser>
        <c:ser>
          <c:idx val="2"/>
          <c:order val="1"/>
          <c:tx>
            <c:strRef>
              <c:f>'Community musters'!$AG$1</c:f>
              <c:strCache>
                <c:ptCount val="1"/>
                <c:pt idx="0">
                  <c:v>Forecast 2015</c:v>
                </c:pt>
              </c:strCache>
            </c:strRef>
          </c:tx>
          <c:spPr>
            <a:ln w="31750">
              <a:solidFill>
                <a:schemeClr val="tx2">
                  <a:lumMod val="60000"/>
                  <a:lumOff val="40000"/>
                </a:schemeClr>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musters'!$AG$2:$AG$19</c:f>
              <c:numCache>
                <c:formatCode>General</c:formatCode>
                <c:ptCount val="18"/>
                <c:pt idx="7" formatCode="_-* #,##0_-;\-* #,##0_-;_-* &quot;-&quot;??_-;_-@_-">
                  <c:v>16234</c:v>
                </c:pt>
                <c:pt idx="8" formatCode="_-* #,##0_-;\-* #,##0_-;_-* &quot;-&quot;??_-;_-@_-">
                  <c:v>15181.4</c:v>
                </c:pt>
                <c:pt idx="9" formatCode="_-* #,##0_-;\-* #,##0_-;_-* &quot;-&quot;??_-;_-@_-">
                  <c:v>15184.6</c:v>
                </c:pt>
                <c:pt idx="10" formatCode="_-* #,##0_-;\-* #,##0_-;_-* &quot;-&quot;??_-;_-@_-">
                  <c:v>14564.6</c:v>
                </c:pt>
                <c:pt idx="11" formatCode="_-* #,##0_-;\-* #,##0_-;_-* &quot;-&quot;??_-;_-@_-">
                  <c:v>14173.3</c:v>
                </c:pt>
                <c:pt idx="12" formatCode="_-* #,##0_-;\-* #,##0_-;_-* &quot;-&quot;??_-;_-@_-">
                  <c:v>14127.7</c:v>
                </c:pt>
                <c:pt idx="13" formatCode="_-* #,##0_-;\-* #,##0_-;_-* &quot;-&quot;??_-;_-@_-">
                  <c:v>14133</c:v>
                </c:pt>
                <c:pt idx="14" formatCode="_-* #,##0_-;\-* #,##0_-;_-* &quot;-&quot;??_-;_-@_-">
                  <c:v>14087</c:v>
                </c:pt>
                <c:pt idx="15" formatCode="_-* #,##0_-;\-* #,##0_-;_-* &quot;-&quot;??_-;_-@_-">
                  <c:v>14024.9</c:v>
                </c:pt>
                <c:pt idx="16" formatCode="_-* #,##0_-;\-* #,##0_-;_-* &quot;-&quot;??_-;_-@_-">
                  <c:v>13953.1</c:v>
                </c:pt>
                <c:pt idx="17" formatCode="_-* #,##0_-;\-* #,##0_-;_-* &quot;-&quot;??_-;_-@_-">
                  <c:v>13878.7</c:v>
                </c:pt>
              </c:numCache>
            </c:numRef>
          </c:val>
        </c:ser>
        <c:ser>
          <c:idx val="1"/>
          <c:order val="2"/>
          <c:tx>
            <c:strRef>
              <c:f>'Community musters'!$AF$1</c:f>
              <c:strCache>
                <c:ptCount val="1"/>
                <c:pt idx="0">
                  <c:v>Forecast 2014</c:v>
                </c:pt>
              </c:strCache>
            </c:strRef>
          </c:tx>
          <c:spPr>
            <a:ln w="31750">
              <a:solidFill>
                <a:srgbClr val="92D050"/>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musters'!$AF$2:$AF$19</c:f>
              <c:numCache>
                <c:formatCode>_-* #,##0_-;\-* #,##0_-;_-* "-"??_-;_-@_-</c:formatCode>
                <c:ptCount val="18"/>
                <c:pt idx="7">
                  <c:v>16216</c:v>
                </c:pt>
                <c:pt idx="8">
                  <c:v>16297</c:v>
                </c:pt>
                <c:pt idx="9">
                  <c:v>16089</c:v>
                </c:pt>
                <c:pt idx="10">
                  <c:v>15871</c:v>
                </c:pt>
                <c:pt idx="11">
                  <c:v>15792</c:v>
                </c:pt>
                <c:pt idx="12">
                  <c:v>15911</c:v>
                </c:pt>
                <c:pt idx="13">
                  <c:v>15916</c:v>
                </c:pt>
                <c:pt idx="14">
                  <c:v>15995</c:v>
                </c:pt>
                <c:pt idx="15">
                  <c:v>16001</c:v>
                </c:pt>
                <c:pt idx="16">
                  <c:v>16036</c:v>
                </c:pt>
              </c:numCache>
            </c:numRef>
          </c:val>
        </c:ser>
        <c:marker val="1"/>
        <c:axId val="53608832"/>
        <c:axId val="53610752"/>
      </c:lineChart>
      <c:catAx>
        <c:axId val="53608832"/>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3610752"/>
        <c:crosses val="autoZero"/>
        <c:auto val="1"/>
        <c:lblAlgn val="ctr"/>
        <c:lblOffset val="100"/>
        <c:tickLblSkip val="1"/>
      </c:catAx>
      <c:valAx>
        <c:axId val="53610752"/>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36088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Supervision starts</a:t>
            </a:r>
          </a:p>
        </c:rich>
      </c:tx>
    </c:title>
    <c:plotArea>
      <c:layout/>
      <c:lineChart>
        <c:grouping val="standard"/>
        <c:ser>
          <c:idx val="0"/>
          <c:order val="0"/>
          <c:tx>
            <c:strRef>
              <c:f>'Community starts'!$V$1</c:f>
              <c:strCache>
                <c:ptCount val="1"/>
                <c:pt idx="0">
                  <c:v>Supervision</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starts'!$V$2:$V$254</c:f>
              <c:numCache>
                <c:formatCode>_-* #,##0_-;\-* #,##0_-;_-* "-"??_-;_-@_-</c:formatCode>
                <c:ptCount val="253"/>
                <c:pt idx="0">
                  <c:v>446</c:v>
                </c:pt>
                <c:pt idx="1">
                  <c:v>444</c:v>
                </c:pt>
                <c:pt idx="2">
                  <c:v>426</c:v>
                </c:pt>
                <c:pt idx="3">
                  <c:v>434</c:v>
                </c:pt>
                <c:pt idx="4">
                  <c:v>392</c:v>
                </c:pt>
                <c:pt idx="5">
                  <c:v>466</c:v>
                </c:pt>
                <c:pt idx="6">
                  <c:v>395</c:v>
                </c:pt>
                <c:pt idx="7">
                  <c:v>304</c:v>
                </c:pt>
                <c:pt idx="8">
                  <c:v>446</c:v>
                </c:pt>
                <c:pt idx="9">
                  <c:v>484</c:v>
                </c:pt>
                <c:pt idx="10">
                  <c:v>506</c:v>
                </c:pt>
                <c:pt idx="11">
                  <c:v>499</c:v>
                </c:pt>
                <c:pt idx="12">
                  <c:v>509</c:v>
                </c:pt>
                <c:pt idx="13">
                  <c:v>490</c:v>
                </c:pt>
                <c:pt idx="14">
                  <c:v>521</c:v>
                </c:pt>
                <c:pt idx="15">
                  <c:v>524</c:v>
                </c:pt>
                <c:pt idx="16">
                  <c:v>413</c:v>
                </c:pt>
                <c:pt idx="17">
                  <c:v>490</c:v>
                </c:pt>
                <c:pt idx="18">
                  <c:v>415</c:v>
                </c:pt>
                <c:pt idx="19">
                  <c:v>272</c:v>
                </c:pt>
                <c:pt idx="20">
                  <c:v>461</c:v>
                </c:pt>
                <c:pt idx="21">
                  <c:v>498</c:v>
                </c:pt>
                <c:pt idx="22">
                  <c:v>431</c:v>
                </c:pt>
                <c:pt idx="23">
                  <c:v>576</c:v>
                </c:pt>
                <c:pt idx="24">
                  <c:v>466</c:v>
                </c:pt>
                <c:pt idx="25">
                  <c:v>454</c:v>
                </c:pt>
                <c:pt idx="26">
                  <c:v>589</c:v>
                </c:pt>
                <c:pt idx="27">
                  <c:v>532</c:v>
                </c:pt>
                <c:pt idx="28">
                  <c:v>526</c:v>
                </c:pt>
                <c:pt idx="29">
                  <c:v>528</c:v>
                </c:pt>
                <c:pt idx="30">
                  <c:v>445</c:v>
                </c:pt>
                <c:pt idx="31">
                  <c:v>371</c:v>
                </c:pt>
                <c:pt idx="32">
                  <c:v>496</c:v>
                </c:pt>
                <c:pt idx="33">
                  <c:v>617</c:v>
                </c:pt>
                <c:pt idx="34">
                  <c:v>504</c:v>
                </c:pt>
                <c:pt idx="35">
                  <c:v>670</c:v>
                </c:pt>
                <c:pt idx="36">
                  <c:v>621</c:v>
                </c:pt>
                <c:pt idx="37">
                  <c:v>619</c:v>
                </c:pt>
                <c:pt idx="38">
                  <c:v>711</c:v>
                </c:pt>
                <c:pt idx="39">
                  <c:v>583</c:v>
                </c:pt>
                <c:pt idx="40">
                  <c:v>656</c:v>
                </c:pt>
                <c:pt idx="41">
                  <c:v>716</c:v>
                </c:pt>
                <c:pt idx="42">
                  <c:v>596</c:v>
                </c:pt>
                <c:pt idx="43">
                  <c:v>557</c:v>
                </c:pt>
                <c:pt idx="44">
                  <c:v>731</c:v>
                </c:pt>
                <c:pt idx="45">
                  <c:v>731</c:v>
                </c:pt>
                <c:pt idx="46">
                  <c:v>837</c:v>
                </c:pt>
                <c:pt idx="47">
                  <c:v>764</c:v>
                </c:pt>
                <c:pt idx="48">
                  <c:v>799</c:v>
                </c:pt>
                <c:pt idx="49">
                  <c:v>883</c:v>
                </c:pt>
                <c:pt idx="50">
                  <c:v>742</c:v>
                </c:pt>
                <c:pt idx="51">
                  <c:v>807</c:v>
                </c:pt>
                <c:pt idx="52">
                  <c:v>766</c:v>
                </c:pt>
                <c:pt idx="53">
                  <c:v>753</c:v>
                </c:pt>
                <c:pt idx="54">
                  <c:v>745</c:v>
                </c:pt>
                <c:pt idx="55">
                  <c:v>697</c:v>
                </c:pt>
                <c:pt idx="56">
                  <c:v>845</c:v>
                </c:pt>
                <c:pt idx="57">
                  <c:v>884</c:v>
                </c:pt>
                <c:pt idx="58">
                  <c:v>790</c:v>
                </c:pt>
                <c:pt idx="59">
                  <c:v>892</c:v>
                </c:pt>
                <c:pt idx="60">
                  <c:v>863</c:v>
                </c:pt>
                <c:pt idx="61">
                  <c:v>976</c:v>
                </c:pt>
                <c:pt idx="62">
                  <c:v>830</c:v>
                </c:pt>
                <c:pt idx="63">
                  <c:v>906</c:v>
                </c:pt>
                <c:pt idx="64">
                  <c:v>904</c:v>
                </c:pt>
                <c:pt idx="65">
                  <c:v>965</c:v>
                </c:pt>
                <c:pt idx="66">
                  <c:v>818</c:v>
                </c:pt>
                <c:pt idx="67">
                  <c:v>666</c:v>
                </c:pt>
                <c:pt idx="68">
                  <c:v>880</c:v>
                </c:pt>
                <c:pt idx="69">
                  <c:v>1051</c:v>
                </c:pt>
                <c:pt idx="70">
                  <c:v>896</c:v>
                </c:pt>
                <c:pt idx="71">
                  <c:v>944</c:v>
                </c:pt>
                <c:pt idx="72">
                  <c:v>970</c:v>
                </c:pt>
                <c:pt idx="73">
                  <c:v>980</c:v>
                </c:pt>
                <c:pt idx="74">
                  <c:v>931</c:v>
                </c:pt>
                <c:pt idx="75">
                  <c:v>969</c:v>
                </c:pt>
                <c:pt idx="76">
                  <c:v>845</c:v>
                </c:pt>
                <c:pt idx="77">
                  <c:v>981</c:v>
                </c:pt>
                <c:pt idx="78">
                  <c:v>854</c:v>
                </c:pt>
                <c:pt idx="79">
                  <c:v>648</c:v>
                </c:pt>
                <c:pt idx="80">
                  <c:v>926</c:v>
                </c:pt>
                <c:pt idx="81">
                  <c:v>1112</c:v>
                </c:pt>
                <c:pt idx="82">
                  <c:v>880</c:v>
                </c:pt>
                <c:pt idx="83">
                  <c:v>1089</c:v>
                </c:pt>
                <c:pt idx="84">
                  <c:v>931</c:v>
                </c:pt>
                <c:pt idx="85">
                  <c:v>967</c:v>
                </c:pt>
                <c:pt idx="86">
                  <c:v>1030</c:v>
                </c:pt>
                <c:pt idx="87">
                  <c:v>960</c:v>
                </c:pt>
                <c:pt idx="88">
                  <c:v>974</c:v>
                </c:pt>
                <c:pt idx="89">
                  <c:v>1011</c:v>
                </c:pt>
                <c:pt idx="90">
                  <c:v>805</c:v>
                </c:pt>
                <c:pt idx="91">
                  <c:v>746</c:v>
                </c:pt>
                <c:pt idx="92">
                  <c:v>981</c:v>
                </c:pt>
                <c:pt idx="93">
                  <c:v>1155</c:v>
                </c:pt>
                <c:pt idx="94">
                  <c:v>813</c:v>
                </c:pt>
                <c:pt idx="95">
                  <c:v>1242</c:v>
                </c:pt>
                <c:pt idx="96">
                  <c:v>984</c:v>
                </c:pt>
                <c:pt idx="97">
                  <c:v>992</c:v>
                </c:pt>
                <c:pt idx="98">
                  <c:v>1244</c:v>
                </c:pt>
                <c:pt idx="99">
                  <c:v>1012</c:v>
                </c:pt>
                <c:pt idx="100">
                  <c:v>1034</c:v>
                </c:pt>
                <c:pt idx="101">
                  <c:v>1059</c:v>
                </c:pt>
                <c:pt idx="102">
                  <c:v>788</c:v>
                </c:pt>
                <c:pt idx="103">
                  <c:v>834</c:v>
                </c:pt>
                <c:pt idx="104">
                  <c:v>981</c:v>
                </c:pt>
                <c:pt idx="105">
                  <c:v>965</c:v>
                </c:pt>
                <c:pt idx="106">
                  <c:v>922</c:v>
                </c:pt>
                <c:pt idx="107">
                  <c:v>1145</c:v>
                </c:pt>
                <c:pt idx="108">
                  <c:v>968</c:v>
                </c:pt>
                <c:pt idx="109">
                  <c:v>1072</c:v>
                </c:pt>
                <c:pt idx="110">
                  <c:v>944</c:v>
                </c:pt>
                <c:pt idx="111">
                  <c:v>926</c:v>
                </c:pt>
                <c:pt idx="112">
                  <c:v>958</c:v>
                </c:pt>
                <c:pt idx="113">
                  <c:v>914</c:v>
                </c:pt>
                <c:pt idx="114">
                  <c:v>742</c:v>
                </c:pt>
                <c:pt idx="115">
                  <c:v>798</c:v>
                </c:pt>
                <c:pt idx="116">
                  <c:v>756</c:v>
                </c:pt>
                <c:pt idx="117">
                  <c:v>934</c:v>
                </c:pt>
                <c:pt idx="118">
                  <c:v>839</c:v>
                </c:pt>
                <c:pt idx="119">
                  <c:v>951</c:v>
                </c:pt>
                <c:pt idx="120">
                  <c:v>831</c:v>
                </c:pt>
                <c:pt idx="121">
                  <c:v>1087</c:v>
                </c:pt>
                <c:pt idx="122">
                  <c:v>865</c:v>
                </c:pt>
                <c:pt idx="123">
                  <c:v>930</c:v>
                </c:pt>
                <c:pt idx="124">
                  <c:v>914</c:v>
                </c:pt>
                <c:pt idx="125">
                  <c:v>850</c:v>
                </c:pt>
                <c:pt idx="126">
                  <c:v>799</c:v>
                </c:pt>
                <c:pt idx="127">
                  <c:v>644</c:v>
                </c:pt>
                <c:pt idx="128">
                  <c:v>751</c:v>
                </c:pt>
                <c:pt idx="129">
                  <c:v>993</c:v>
                </c:pt>
                <c:pt idx="130">
                  <c:v>822</c:v>
                </c:pt>
                <c:pt idx="131">
                  <c:v>878</c:v>
                </c:pt>
                <c:pt idx="132">
                  <c:v>965</c:v>
                </c:pt>
                <c:pt idx="133">
                  <c:v>1006</c:v>
                </c:pt>
                <c:pt idx="134">
                  <c:v>918</c:v>
                </c:pt>
                <c:pt idx="135">
                  <c:v>988</c:v>
                </c:pt>
                <c:pt idx="136">
                  <c:v>904</c:v>
                </c:pt>
              </c:numCache>
            </c:numRef>
          </c:val>
        </c:ser>
        <c:ser>
          <c:idx val="2"/>
          <c:order val="1"/>
          <c:tx>
            <c:strRef>
              <c:f>'Community starts'!$Z$1</c:f>
              <c:strCache>
                <c:ptCount val="1"/>
                <c:pt idx="0">
                  <c:v>Forecast 2015</c:v>
                </c:pt>
              </c:strCache>
            </c:strRef>
          </c:tx>
          <c:spPr>
            <a:ln w="31750">
              <a:solidFill>
                <a:schemeClr val="tx2">
                  <a:lumMod val="60000"/>
                  <a:lumOff val="40000"/>
                </a:schemeClr>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starts'!$Z$2:$Z$254</c:f>
              <c:numCache>
                <c:formatCode>_-* #,##0_-;\-* #,##0_-;_-* "-"??_-;_-@_-</c:formatCode>
                <c:ptCount val="253"/>
                <c:pt idx="137">
                  <c:v>915.19160812457869</c:v>
                </c:pt>
                <c:pt idx="138">
                  <c:v>794.69745167949736</c:v>
                </c:pt>
                <c:pt idx="139">
                  <c:v>676.20949209025298</c:v>
                </c:pt>
                <c:pt idx="140">
                  <c:v>824.12891670847409</c:v>
                </c:pt>
                <c:pt idx="141">
                  <c:v>976.70046729984597</c:v>
                </c:pt>
                <c:pt idx="142">
                  <c:v>821.85945251940916</c:v>
                </c:pt>
                <c:pt idx="143">
                  <c:v>975.6107068426536</c:v>
                </c:pt>
                <c:pt idx="144">
                  <c:v>911.18876299972783</c:v>
                </c:pt>
                <c:pt idx="145">
                  <c:v>1020.9959943801075</c:v>
                </c:pt>
                <c:pt idx="146">
                  <c:v>933.70945125405774</c:v>
                </c:pt>
                <c:pt idx="147">
                  <c:v>946.32535196461174</c:v>
                </c:pt>
                <c:pt idx="148">
                  <c:v>908.03253648712882</c:v>
                </c:pt>
                <c:pt idx="149">
                  <c:v>907.13972009722443</c:v>
                </c:pt>
                <c:pt idx="150">
                  <c:v>778.12142508053944</c:v>
                </c:pt>
                <c:pt idx="151">
                  <c:v>694.92141117239214</c:v>
                </c:pt>
                <c:pt idx="152">
                  <c:v>808.8122334125153</c:v>
                </c:pt>
                <c:pt idx="153">
                  <c:v>975.60905157155457</c:v>
                </c:pt>
                <c:pt idx="154">
                  <c:v>828.66994977835861</c:v>
                </c:pt>
                <c:pt idx="155">
                  <c:v>963.35905363126028</c:v>
                </c:pt>
                <c:pt idx="156">
                  <c:v>915.16311774993642</c:v>
                </c:pt>
                <c:pt idx="157">
                  <c:v>1020.0172100138155</c:v>
                </c:pt>
                <c:pt idx="158">
                  <c:v>926.99106728018307</c:v>
                </c:pt>
                <c:pt idx="159">
                  <c:v>949.7237345945415</c:v>
                </c:pt>
                <c:pt idx="160">
                  <c:v>904.01205181951468</c:v>
                </c:pt>
                <c:pt idx="161">
                  <c:v>904.50279910709935</c:v>
                </c:pt>
                <c:pt idx="162">
                  <c:v>779.21738961541882</c:v>
                </c:pt>
                <c:pt idx="163">
                  <c:v>690.84693843304785</c:v>
                </c:pt>
                <c:pt idx="164">
                  <c:v>808.06432294323349</c:v>
                </c:pt>
                <c:pt idx="165">
                  <c:v>974.78462249390941</c:v>
                </c:pt>
                <c:pt idx="166">
                  <c:v>825.64559471759094</c:v>
                </c:pt>
                <c:pt idx="167">
                  <c:v>962.96177994949164</c:v>
                </c:pt>
                <c:pt idx="168">
                  <c:v>913.38528532492842</c:v>
                </c:pt>
                <c:pt idx="169">
                  <c:v>1018.0190101283392</c:v>
                </c:pt>
                <c:pt idx="170">
                  <c:v>926.28035832953174</c:v>
                </c:pt>
                <c:pt idx="171">
                  <c:v>947.75926179210455</c:v>
                </c:pt>
                <c:pt idx="172">
                  <c:v>902.62678567050284</c:v>
                </c:pt>
                <c:pt idx="173">
                  <c:v>903.40061520129291</c:v>
                </c:pt>
                <c:pt idx="174">
                  <c:v>777.43987003719008</c:v>
                </c:pt>
                <c:pt idx="175">
                  <c:v>689.69610502629257</c:v>
                </c:pt>
                <c:pt idx="176">
                  <c:v>806.73119095352263</c:v>
                </c:pt>
                <c:pt idx="177">
                  <c:v>973.27122327283803</c:v>
                </c:pt>
                <c:pt idx="178">
                  <c:v>824.52060692012685</c:v>
                </c:pt>
                <c:pt idx="179">
                  <c:v>961.57416556333976</c:v>
                </c:pt>
                <c:pt idx="180">
                  <c:v>912.07519576663788</c:v>
                </c:pt>
                <c:pt idx="181">
                  <c:v>1016.8577383400301</c:v>
                </c:pt>
                <c:pt idx="182">
                  <c:v>924.94543047779177</c:v>
                </c:pt>
                <c:pt idx="183">
                  <c:v>946.56751152604522</c:v>
                </c:pt>
                <c:pt idx="184">
                  <c:v>901.44392376774169</c:v>
                </c:pt>
                <c:pt idx="185">
                  <c:v>902.15524189931273</c:v>
                </c:pt>
                <c:pt idx="186">
                  <c:v>776.30767772170441</c:v>
                </c:pt>
                <c:pt idx="187">
                  <c:v>688.52642187173126</c:v>
                </c:pt>
                <c:pt idx="188">
                  <c:v>805.57109170414242</c:v>
                </c:pt>
                <c:pt idx="189">
                  <c:v>972.17283094211655</c:v>
                </c:pt>
                <c:pt idx="190">
                  <c:v>823.39053347881293</c:v>
                </c:pt>
                <c:pt idx="191">
                  <c:v>960.48148842682372</c:v>
                </c:pt>
                <c:pt idx="192">
                  <c:v>911.00647446463995</c:v>
                </c:pt>
                <c:pt idx="193">
                  <c:v>1015.7788671452463</c:v>
                </c:pt>
                <c:pt idx="194">
                  <c:v>923.90421158337324</c:v>
                </c:pt>
                <c:pt idx="195">
                  <c:v>945.53290633558538</c:v>
                </c:pt>
                <c:pt idx="196">
                  <c:v>900.41696779913582</c:v>
                </c:pt>
                <c:pt idx="197">
                  <c:v>901.15610513304136</c:v>
                </c:pt>
                <c:pt idx="198">
                  <c:v>775.31203756293144</c:v>
                </c:pt>
                <c:pt idx="199">
                  <c:v>687.54720512604706</c:v>
                </c:pt>
                <c:pt idx="200">
                  <c:v>804.61017832541552</c:v>
                </c:pt>
                <c:pt idx="201">
                  <c:v>971.21838635818733</c:v>
                </c:pt>
                <c:pt idx="202">
                  <c:v>822.45418631061978</c:v>
                </c:pt>
                <c:pt idx="203">
                  <c:v>959.55779698282981</c:v>
                </c:pt>
                <c:pt idx="204">
                  <c:v>910.09289841785233</c:v>
                </c:pt>
                <c:pt idx="205">
                  <c:v>1014.8816279087033</c:v>
                </c:pt>
                <c:pt idx="206">
                  <c:v>923.01749039486367</c:v>
                </c:pt>
                <c:pt idx="207">
                  <c:v>944.65843669573667</c:v>
                </c:pt>
                <c:pt idx="208">
                  <c:v>899.55638296331881</c:v>
                </c:pt>
                <c:pt idx="209">
                  <c:v>900.30582208331543</c:v>
                </c:pt>
                <c:pt idx="210">
                  <c:v>774.47450268715511</c:v>
                </c:pt>
                <c:pt idx="211">
                  <c:v>686.72167891983577</c:v>
                </c:pt>
                <c:pt idx="212">
                  <c:v>803.79530166494931</c:v>
                </c:pt>
                <c:pt idx="213">
                  <c:v>970.41576540167034</c:v>
                </c:pt>
                <c:pt idx="214">
                  <c:v>821.66248837479634</c:v>
                </c:pt>
                <c:pt idx="215">
                  <c:v>958.77695322186617</c:v>
                </c:pt>
                <c:pt idx="216">
                  <c:v>909.32348141074294</c:v>
                </c:pt>
                <c:pt idx="217">
                  <c:v>1014.1225914221225</c:v>
                </c:pt>
                <c:pt idx="218">
                  <c:v>922.26918806657488</c:v>
                </c:pt>
                <c:pt idx="219">
                  <c:v>943.92077516400627</c:v>
                </c:pt>
                <c:pt idx="220">
                  <c:v>898.82879551442215</c:v>
                </c:pt>
                <c:pt idx="221">
                  <c:v>899.58860393761768</c:v>
                </c:pt>
                <c:pt idx="222">
                  <c:v>773.76730601425368</c:v>
                </c:pt>
                <c:pt idx="223">
                  <c:v>686.0242861725003</c:v>
                </c:pt>
                <c:pt idx="224">
                  <c:v>803.10780681444339</c:v>
                </c:pt>
                <c:pt idx="225">
                  <c:v>969.73782050829425</c:v>
                </c:pt>
                <c:pt idx="226">
                  <c:v>820.99403506220483</c:v>
                </c:pt>
                <c:pt idx="227">
                  <c:v>958.11792050371821</c:v>
                </c:pt>
                <c:pt idx="228">
                  <c:v>908.67361340621846</c:v>
                </c:pt>
                <c:pt idx="229">
                  <c:v>1013.4818574182666</c:v>
                </c:pt>
                <c:pt idx="230">
                  <c:v>921.63743633819047</c:v>
                </c:pt>
                <c:pt idx="231">
                  <c:v>943.29783806551029</c:v>
                </c:pt>
                <c:pt idx="232">
                  <c:v>898.214614168504</c:v>
                </c:pt>
                <c:pt idx="233">
                  <c:v>898.98301162240932</c:v>
                </c:pt>
                <c:pt idx="234">
                  <c:v>773.17018711732942</c:v>
                </c:pt>
                <c:pt idx="235">
                  <c:v>685.43554785364472</c:v>
                </c:pt>
                <c:pt idx="236">
                  <c:v>802.52729892648847</c:v>
                </c:pt>
                <c:pt idx="237">
                  <c:v>969.1654469259289</c:v>
                </c:pt>
                <c:pt idx="238">
                  <c:v>820.42968318955093</c:v>
                </c:pt>
                <c:pt idx="239">
                  <c:v>957.5614629557723</c:v>
                </c:pt>
                <c:pt idx="240">
                  <c:v>908.12495584751048</c:v>
                </c:pt>
                <c:pt idx="241">
                  <c:v>1012.9408827282967</c:v>
                </c:pt>
                <c:pt idx="242">
                  <c:v>921.10403444392955</c:v>
                </c:pt>
                <c:pt idx="243">
                  <c:v>942.77191130344056</c:v>
                </c:pt>
                <c:pt idx="244">
                  <c:v>897.69605002123626</c:v>
                </c:pt>
                <c:pt idx="245">
                  <c:v>898.47170997577132</c:v>
                </c:pt>
                <c:pt idx="246">
                  <c:v>772.66604837034345</c:v>
                </c:pt>
                <c:pt idx="247">
                  <c:v>684.9384671620345</c:v>
                </c:pt>
                <c:pt idx="248">
                  <c:v>802.03718111659759</c:v>
                </c:pt>
                <c:pt idx="249">
                  <c:v>968.6821934900795</c:v>
                </c:pt>
                <c:pt idx="250">
                  <c:v>819.95319652743501</c:v>
                </c:pt>
                <c:pt idx="251">
                  <c:v>957.09165067119989</c:v>
                </c:pt>
                <c:pt idx="252">
                  <c:v>907.66172279388388</c:v>
                </c:pt>
              </c:numCache>
            </c:numRef>
          </c:val>
        </c:ser>
        <c:ser>
          <c:idx val="1"/>
          <c:order val="2"/>
          <c:tx>
            <c:strRef>
              <c:f>'Community starts'!$X$1</c:f>
              <c:strCache>
                <c:ptCount val="1"/>
                <c:pt idx="0">
                  <c:v>Forecast 2014</c:v>
                </c:pt>
              </c:strCache>
            </c:strRef>
          </c:tx>
          <c:spPr>
            <a:ln w="31750">
              <a:solidFill>
                <a:srgbClr val="92D05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starts'!$X$2:$X$254</c:f>
              <c:numCache>
                <c:formatCode>_-* #,##0_-;\-* #,##0_-;_-* "-"??_-;_-@_-</c:formatCode>
                <c:ptCount val="253"/>
                <c:pt idx="123">
                  <c:v>954.6805814756309</c:v>
                </c:pt>
                <c:pt idx="124">
                  <c:v>1039.2659165099922</c:v>
                </c:pt>
                <c:pt idx="125">
                  <c:v>923.47386158495055</c:v>
                </c:pt>
                <c:pt idx="126">
                  <c:v>826.34275034910729</c:v>
                </c:pt>
                <c:pt idx="127">
                  <c:v>820.8223313282283</c:v>
                </c:pt>
                <c:pt idx="128">
                  <c:v>830.43224358076236</c:v>
                </c:pt>
                <c:pt idx="129">
                  <c:v>1039.751570709951</c:v>
                </c:pt>
                <c:pt idx="130">
                  <c:v>871.66884812303192</c:v>
                </c:pt>
                <c:pt idx="131">
                  <c:v>1051.215870260605</c:v>
                </c:pt>
                <c:pt idx="132">
                  <c:v>944.51613827849928</c:v>
                </c:pt>
                <c:pt idx="133">
                  <c:v>1035.7065232856532</c:v>
                </c:pt>
                <c:pt idx="134">
                  <c:v>974.2140818820294</c:v>
                </c:pt>
                <c:pt idx="135">
                  <c:v>954.6805814756309</c:v>
                </c:pt>
                <c:pt idx="136">
                  <c:v>1039.2659165099922</c:v>
                </c:pt>
                <c:pt idx="137">
                  <c:v>923.47386158495055</c:v>
                </c:pt>
                <c:pt idx="138">
                  <c:v>826.34275034910729</c:v>
                </c:pt>
                <c:pt idx="139">
                  <c:v>820.8223313282283</c:v>
                </c:pt>
                <c:pt idx="140">
                  <c:v>830.43224358076236</c:v>
                </c:pt>
                <c:pt idx="141">
                  <c:v>1039.751570709951</c:v>
                </c:pt>
                <c:pt idx="142">
                  <c:v>871.66884812303192</c:v>
                </c:pt>
                <c:pt idx="143">
                  <c:v>1051.215870260605</c:v>
                </c:pt>
                <c:pt idx="144">
                  <c:v>944.51613827849928</c:v>
                </c:pt>
                <c:pt idx="145">
                  <c:v>1035.7065232856532</c:v>
                </c:pt>
                <c:pt idx="146">
                  <c:v>974.2140818820294</c:v>
                </c:pt>
                <c:pt idx="147">
                  <c:v>954.6805814756309</c:v>
                </c:pt>
                <c:pt idx="148">
                  <c:v>1039.2659165099922</c:v>
                </c:pt>
                <c:pt idx="149">
                  <c:v>923.47386158495055</c:v>
                </c:pt>
                <c:pt idx="150">
                  <c:v>826.34275034910729</c:v>
                </c:pt>
                <c:pt idx="151">
                  <c:v>820.8223313282283</c:v>
                </c:pt>
                <c:pt idx="152">
                  <c:v>830.43224358076236</c:v>
                </c:pt>
                <c:pt idx="153">
                  <c:v>1039.751570709951</c:v>
                </c:pt>
                <c:pt idx="154">
                  <c:v>871.66884812303192</c:v>
                </c:pt>
                <c:pt idx="155">
                  <c:v>1051.215870260605</c:v>
                </c:pt>
                <c:pt idx="156">
                  <c:v>944.51613827849928</c:v>
                </c:pt>
                <c:pt idx="157">
                  <c:v>1035.7065232856532</c:v>
                </c:pt>
                <c:pt idx="158">
                  <c:v>974.2140818820294</c:v>
                </c:pt>
                <c:pt idx="159">
                  <c:v>954.6805814756309</c:v>
                </c:pt>
                <c:pt idx="160">
                  <c:v>1039.2659165099922</c:v>
                </c:pt>
                <c:pt idx="161">
                  <c:v>923.47386158495055</c:v>
                </c:pt>
                <c:pt idx="162">
                  <c:v>826.34275034910729</c:v>
                </c:pt>
                <c:pt idx="163">
                  <c:v>820.8223313282283</c:v>
                </c:pt>
                <c:pt idx="164">
                  <c:v>830.43224358076236</c:v>
                </c:pt>
                <c:pt idx="165">
                  <c:v>1039.751570709951</c:v>
                </c:pt>
                <c:pt idx="166">
                  <c:v>871.66884812303192</c:v>
                </c:pt>
                <c:pt idx="167">
                  <c:v>1051.215870260605</c:v>
                </c:pt>
                <c:pt idx="168">
                  <c:v>944.51613827849928</c:v>
                </c:pt>
                <c:pt idx="169">
                  <c:v>1035.7065232856532</c:v>
                </c:pt>
                <c:pt idx="170">
                  <c:v>974.2140818820294</c:v>
                </c:pt>
                <c:pt idx="171">
                  <c:v>954.6805814756309</c:v>
                </c:pt>
                <c:pt idx="172">
                  <c:v>1039.2659165099922</c:v>
                </c:pt>
                <c:pt idx="173">
                  <c:v>923.47386158495055</c:v>
                </c:pt>
                <c:pt idx="174">
                  <c:v>826.34275034910729</c:v>
                </c:pt>
                <c:pt idx="175">
                  <c:v>820.8223313282283</c:v>
                </c:pt>
                <c:pt idx="176">
                  <c:v>830.43224358076236</c:v>
                </c:pt>
                <c:pt idx="177">
                  <c:v>1039.751570709951</c:v>
                </c:pt>
                <c:pt idx="178">
                  <c:v>871.66884812303192</c:v>
                </c:pt>
                <c:pt idx="179">
                  <c:v>1051.215870260605</c:v>
                </c:pt>
                <c:pt idx="180">
                  <c:v>944.51613827849928</c:v>
                </c:pt>
                <c:pt idx="181">
                  <c:v>1035.7065232856532</c:v>
                </c:pt>
                <c:pt idx="182">
                  <c:v>974.2140818820294</c:v>
                </c:pt>
                <c:pt idx="183">
                  <c:v>954.6805814756309</c:v>
                </c:pt>
                <c:pt idx="184">
                  <c:v>1039.2659165099922</c:v>
                </c:pt>
                <c:pt idx="185">
                  <c:v>923.47386158495055</c:v>
                </c:pt>
                <c:pt idx="186">
                  <c:v>826.34275034910729</c:v>
                </c:pt>
                <c:pt idx="187">
                  <c:v>820.8223313282283</c:v>
                </c:pt>
                <c:pt idx="188">
                  <c:v>830.43224358076236</c:v>
                </c:pt>
                <c:pt idx="189">
                  <c:v>1039.751570709951</c:v>
                </c:pt>
                <c:pt idx="190">
                  <c:v>871.66884812303192</c:v>
                </c:pt>
                <c:pt idx="191">
                  <c:v>1051.215870260605</c:v>
                </c:pt>
                <c:pt idx="192">
                  <c:v>944.51613827849928</c:v>
                </c:pt>
                <c:pt idx="193">
                  <c:v>1035.7065232856532</c:v>
                </c:pt>
                <c:pt idx="194">
                  <c:v>974.2140818820294</c:v>
                </c:pt>
                <c:pt idx="195">
                  <c:v>954.6805814756309</c:v>
                </c:pt>
                <c:pt idx="196">
                  <c:v>1039.2659165099922</c:v>
                </c:pt>
                <c:pt idx="197">
                  <c:v>923.47386158495055</c:v>
                </c:pt>
                <c:pt idx="198">
                  <c:v>826.34275034910729</c:v>
                </c:pt>
                <c:pt idx="199">
                  <c:v>820.8223313282283</c:v>
                </c:pt>
                <c:pt idx="200">
                  <c:v>830.43224358076236</c:v>
                </c:pt>
                <c:pt idx="201">
                  <c:v>1039.751570709951</c:v>
                </c:pt>
                <c:pt idx="202">
                  <c:v>871.66884812303192</c:v>
                </c:pt>
                <c:pt idx="203">
                  <c:v>1051.215870260605</c:v>
                </c:pt>
                <c:pt idx="204">
                  <c:v>944.51613827849928</c:v>
                </c:pt>
                <c:pt idx="205">
                  <c:v>1035.7065232856532</c:v>
                </c:pt>
                <c:pt idx="206">
                  <c:v>974.2140818820294</c:v>
                </c:pt>
                <c:pt idx="207">
                  <c:v>954.6805814756309</c:v>
                </c:pt>
                <c:pt idx="208">
                  <c:v>1039.2659165099922</c:v>
                </c:pt>
                <c:pt idx="209">
                  <c:v>923.47386158495055</c:v>
                </c:pt>
                <c:pt idx="210">
                  <c:v>826.34275034910729</c:v>
                </c:pt>
                <c:pt idx="211">
                  <c:v>820.8223313282283</c:v>
                </c:pt>
                <c:pt idx="212">
                  <c:v>830.43224358076236</c:v>
                </c:pt>
                <c:pt idx="213">
                  <c:v>1039.751570709951</c:v>
                </c:pt>
                <c:pt idx="214">
                  <c:v>871.66884812303192</c:v>
                </c:pt>
                <c:pt idx="215">
                  <c:v>1051.215870260605</c:v>
                </c:pt>
                <c:pt idx="216">
                  <c:v>944.51613827849928</c:v>
                </c:pt>
                <c:pt idx="217">
                  <c:v>1035.7065232856532</c:v>
                </c:pt>
                <c:pt idx="218">
                  <c:v>974.2140818820294</c:v>
                </c:pt>
                <c:pt idx="219">
                  <c:v>954.6805814756309</c:v>
                </c:pt>
                <c:pt idx="220">
                  <c:v>1039.2659165099922</c:v>
                </c:pt>
                <c:pt idx="221">
                  <c:v>923.47386158495055</c:v>
                </c:pt>
                <c:pt idx="222">
                  <c:v>826.34275034910729</c:v>
                </c:pt>
                <c:pt idx="223">
                  <c:v>820.8223313282283</c:v>
                </c:pt>
                <c:pt idx="224">
                  <c:v>830.43224358076236</c:v>
                </c:pt>
                <c:pt idx="225">
                  <c:v>1039.751570709951</c:v>
                </c:pt>
                <c:pt idx="226">
                  <c:v>871.66884812303192</c:v>
                </c:pt>
                <c:pt idx="227">
                  <c:v>1051.215870260605</c:v>
                </c:pt>
                <c:pt idx="228">
                  <c:v>944.51613827849928</c:v>
                </c:pt>
                <c:pt idx="229">
                  <c:v>1035.7065232856532</c:v>
                </c:pt>
                <c:pt idx="230">
                  <c:v>974.2140818820294</c:v>
                </c:pt>
                <c:pt idx="231">
                  <c:v>954.6805814756309</c:v>
                </c:pt>
                <c:pt idx="232">
                  <c:v>1039.2659165099922</c:v>
                </c:pt>
                <c:pt idx="233">
                  <c:v>923.47386158495055</c:v>
                </c:pt>
                <c:pt idx="234">
                  <c:v>826.34275034910729</c:v>
                </c:pt>
                <c:pt idx="235">
                  <c:v>820.8223313282283</c:v>
                </c:pt>
                <c:pt idx="236">
                  <c:v>830.43224358076236</c:v>
                </c:pt>
                <c:pt idx="237">
                  <c:v>1039.751570709951</c:v>
                </c:pt>
                <c:pt idx="238">
                  <c:v>871.66884812303192</c:v>
                </c:pt>
                <c:pt idx="239">
                  <c:v>1051.215870260605</c:v>
                </c:pt>
                <c:pt idx="240">
                  <c:v>944.51613827849928</c:v>
                </c:pt>
              </c:numCache>
            </c:numRef>
          </c:val>
        </c:ser>
        <c:marker val="1"/>
        <c:axId val="55509376"/>
        <c:axId val="55511296"/>
      </c:lineChart>
      <c:dateAx>
        <c:axId val="55509376"/>
        <c:scaling>
          <c:orientation val="minMax"/>
        </c:scaling>
        <c:axPos val="b"/>
        <c:title>
          <c:tx>
            <c:rich>
              <a:bodyPr/>
              <a:lstStyle/>
              <a:p>
                <a:pPr>
                  <a:defRPr sz="1400">
                    <a:latin typeface="Arial" pitchFamily="34" charset="0"/>
                    <a:cs typeface="Arial" pitchFamily="34" charset="0"/>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511296"/>
        <c:crosses val="autoZero"/>
        <c:auto val="1"/>
        <c:lblOffset val="100"/>
        <c:majorUnit val="12"/>
        <c:majorTimeUnit val="months"/>
      </c:dateAx>
      <c:valAx>
        <c:axId val="55511296"/>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550937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Supervision muster</a:t>
            </a:r>
          </a:p>
        </c:rich>
      </c:tx>
    </c:title>
    <c:plotArea>
      <c:layout/>
      <c:lineChart>
        <c:grouping val="standard"/>
        <c:ser>
          <c:idx val="12"/>
          <c:order val="0"/>
          <c:tx>
            <c:strRef>
              <c:f>'Community times'!$N$1</c:f>
              <c:strCache>
                <c:ptCount val="1"/>
                <c:pt idx="0">
                  <c:v>Supervision</c:v>
                </c:pt>
              </c:strCache>
            </c:strRef>
          </c:tx>
          <c:spPr>
            <a:ln w="38100">
              <a:solidFill>
                <a:schemeClr val="tx2"/>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times'!$N$2:$N$218</c:f>
              <c:numCache>
                <c:formatCode>_-* #,##0_-;\-* #,##0_-;_-* "-"??_-;_-@_-</c:formatCode>
                <c:ptCount val="217"/>
                <c:pt idx="1">
                  <c:v>287.92954179138843</c:v>
                </c:pt>
                <c:pt idx="2">
                  <c:v>278.21891950531568</c:v>
                </c:pt>
                <c:pt idx="3">
                  <c:v>264.28749222153078</c:v>
                </c:pt>
                <c:pt idx="4">
                  <c:v>266.39630596265812</c:v>
                </c:pt>
                <c:pt idx="5">
                  <c:v>266.95905511811026</c:v>
                </c:pt>
                <c:pt idx="6">
                  <c:v>265.511407579273</c:v>
                </c:pt>
                <c:pt idx="7">
                  <c:v>271.78098438426565</c:v>
                </c:pt>
                <c:pt idx="8">
                  <c:v>272.36989746566064</c:v>
                </c:pt>
                <c:pt idx="9">
                  <c:v>273.7549706494982</c:v>
                </c:pt>
                <c:pt idx="10">
                  <c:v>272.5267246162382</c:v>
                </c:pt>
                <c:pt idx="11">
                  <c:v>267.27344309234076</c:v>
                </c:pt>
                <c:pt idx="12">
                  <c:v>264.37009247949749</c:v>
                </c:pt>
                <c:pt idx="13">
                  <c:v>263.52661919294678</c:v>
                </c:pt>
                <c:pt idx="14">
                  <c:v>253.00264725347452</c:v>
                </c:pt>
                <c:pt idx="15">
                  <c:v>245.00762631077217</c:v>
                </c:pt>
                <c:pt idx="16">
                  <c:v>245.50323905830305</c:v>
                </c:pt>
                <c:pt idx="17">
                  <c:v>244.9220595181861</c:v>
                </c:pt>
                <c:pt idx="18">
                  <c:v>248.953506949992</c:v>
                </c:pt>
                <c:pt idx="19">
                  <c:v>249.6689276485788</c:v>
                </c:pt>
                <c:pt idx="20">
                  <c:v>249.3496312920808</c:v>
                </c:pt>
                <c:pt idx="21">
                  <c:v>248.45279692258376</c:v>
                </c:pt>
                <c:pt idx="22">
                  <c:v>244.88690949578495</c:v>
                </c:pt>
                <c:pt idx="23">
                  <c:v>247.34745762711864</c:v>
                </c:pt>
                <c:pt idx="24">
                  <c:v>248.28474261864275</c:v>
                </c:pt>
                <c:pt idx="25">
                  <c:v>248.66467423789601</c:v>
                </c:pt>
                <c:pt idx="26">
                  <c:v>246.83665338645417</c:v>
                </c:pt>
                <c:pt idx="27">
                  <c:v>243.10850271972515</c:v>
                </c:pt>
                <c:pt idx="28">
                  <c:v>249.31227821149753</c:v>
                </c:pt>
                <c:pt idx="29">
                  <c:v>250.06062307044624</c:v>
                </c:pt>
                <c:pt idx="30">
                  <c:v>248.42465753424656</c:v>
                </c:pt>
                <c:pt idx="31">
                  <c:v>251.71911085450347</c:v>
                </c:pt>
                <c:pt idx="32">
                  <c:v>248.42332613390928</c:v>
                </c:pt>
                <c:pt idx="33">
                  <c:v>249.78461538461539</c:v>
                </c:pt>
                <c:pt idx="34">
                  <c:v>247.97657352526107</c:v>
                </c:pt>
                <c:pt idx="35">
                  <c:v>249.20802919708029</c:v>
                </c:pt>
                <c:pt idx="36">
                  <c:v>250.44812239221142</c:v>
                </c:pt>
                <c:pt idx="37">
                  <c:v>255.34392782789729</c:v>
                </c:pt>
                <c:pt idx="38">
                  <c:v>252.09838753757856</c:v>
                </c:pt>
                <c:pt idx="39">
                  <c:v>246.12806718278441</c:v>
                </c:pt>
                <c:pt idx="40">
                  <c:v>249.90904297389929</c:v>
                </c:pt>
                <c:pt idx="41">
                  <c:v>250.46035125066524</c:v>
                </c:pt>
                <c:pt idx="42">
                  <c:v>249.32700026759431</c:v>
                </c:pt>
                <c:pt idx="43">
                  <c:v>253.94260239621065</c:v>
                </c:pt>
                <c:pt idx="44">
                  <c:v>252.12867956265771</c:v>
                </c:pt>
                <c:pt idx="45">
                  <c:v>252.364161849711</c:v>
                </c:pt>
                <c:pt idx="46">
                  <c:v>250.55301455301455</c:v>
                </c:pt>
                <c:pt idx="47">
                  <c:v>250.8515337423313</c:v>
                </c:pt>
                <c:pt idx="48">
                  <c:v>250.70691281498449</c:v>
                </c:pt>
                <c:pt idx="49">
                  <c:v>256.84447144592951</c:v>
                </c:pt>
                <c:pt idx="50">
                  <c:v>251.10747725174733</c:v>
                </c:pt>
                <c:pt idx="51">
                  <c:v>244.26827105763141</c:v>
                </c:pt>
                <c:pt idx="52">
                  <c:v>250.21276595744681</c:v>
                </c:pt>
                <c:pt idx="53">
                  <c:v>251.46748278500382</c:v>
                </c:pt>
                <c:pt idx="54">
                  <c:v>249.41611947985066</c:v>
                </c:pt>
                <c:pt idx="55">
                  <c:v>257.27640086206895</c:v>
                </c:pt>
                <c:pt idx="56">
                  <c:v>251.37811078405139</c:v>
                </c:pt>
                <c:pt idx="57">
                  <c:v>248.52205690420257</c:v>
                </c:pt>
                <c:pt idx="58">
                  <c:v>249.6257891202149</c:v>
                </c:pt>
                <c:pt idx="59">
                  <c:v>248.45243949786462</c:v>
                </c:pt>
                <c:pt idx="60">
                  <c:v>252.67351686700272</c:v>
                </c:pt>
                <c:pt idx="61">
                  <c:v>255.06504275719098</c:v>
                </c:pt>
                <c:pt idx="62">
                  <c:v>247.76903273262229</c:v>
                </c:pt>
                <c:pt idx="63">
                  <c:v>242.56725632197555</c:v>
                </c:pt>
                <c:pt idx="64">
                  <c:v>246.12730061349694</c:v>
                </c:pt>
                <c:pt idx="65">
                  <c:v>247.72696897374701</c:v>
                </c:pt>
                <c:pt idx="66">
                  <c:v>243.18192698982645</c:v>
                </c:pt>
                <c:pt idx="67">
                  <c:v>253.69384673461684</c:v>
                </c:pt>
                <c:pt idx="68">
                  <c:v>248.75075528700907</c:v>
                </c:pt>
                <c:pt idx="69">
                  <c:v>247.88025767336111</c:v>
                </c:pt>
                <c:pt idx="70">
                  <c:v>257.5810401579987</c:v>
                </c:pt>
                <c:pt idx="71">
                  <c:v>254.91731366459626</c:v>
                </c:pt>
                <c:pt idx="72">
                  <c:v>259.33985904463589</c:v>
                </c:pt>
                <c:pt idx="73">
                  <c:v>263.89641693811075</c:v>
                </c:pt>
                <c:pt idx="74">
                  <c:v>254.17098710254118</c:v>
                </c:pt>
                <c:pt idx="75">
                  <c:v>251.77407547646095</c:v>
                </c:pt>
                <c:pt idx="76">
                  <c:v>253.55949367088607</c:v>
                </c:pt>
                <c:pt idx="77">
                  <c:v>250.77691425659319</c:v>
                </c:pt>
                <c:pt idx="78">
                  <c:v>251.61298735167557</c:v>
                </c:pt>
                <c:pt idx="79">
                  <c:v>256.54397705544932</c:v>
                </c:pt>
                <c:pt idx="80">
                  <c:v>254.14177215189872</c:v>
                </c:pt>
                <c:pt idx="81">
                  <c:v>256.38382099827885</c:v>
                </c:pt>
                <c:pt idx="82">
                  <c:v>253.48856851609145</c:v>
                </c:pt>
                <c:pt idx="83">
                  <c:v>254.70574579222287</c:v>
                </c:pt>
                <c:pt idx="84">
                  <c:v>259.38536585365853</c:v>
                </c:pt>
                <c:pt idx="85">
                  <c:v>262.01830498702799</c:v>
                </c:pt>
                <c:pt idx="86">
                  <c:v>256.31836850304489</c:v>
                </c:pt>
                <c:pt idx="87">
                  <c:v>252.19407757542055</c:v>
                </c:pt>
                <c:pt idx="88">
                  <c:v>248.2995510814855</c:v>
                </c:pt>
                <c:pt idx="89">
                  <c:v>251.18535846979498</c:v>
                </c:pt>
                <c:pt idx="90">
                  <c:v>249.13587934135879</c:v>
                </c:pt>
                <c:pt idx="91">
                  <c:v>253.46170520231215</c:v>
                </c:pt>
                <c:pt idx="92">
                  <c:v>251.6328947368421</c:v>
                </c:pt>
                <c:pt idx="93">
                  <c:v>256.36391935962052</c:v>
                </c:pt>
                <c:pt idx="94">
                  <c:v>255.68312695807847</c:v>
                </c:pt>
                <c:pt idx="95">
                  <c:v>261.81596752368063</c:v>
                </c:pt>
                <c:pt idx="96">
                  <c:v>263.15965383467619</c:v>
                </c:pt>
                <c:pt idx="97">
                  <c:v>260.82283464566927</c:v>
                </c:pt>
                <c:pt idx="98">
                  <c:v>255.39902536906979</c:v>
                </c:pt>
                <c:pt idx="99">
                  <c:v>247.18972817921048</c:v>
                </c:pt>
                <c:pt idx="100">
                  <c:v>250.44153063955045</c:v>
                </c:pt>
              </c:numCache>
            </c:numRef>
          </c:val>
        </c:ser>
        <c:ser>
          <c:idx val="14"/>
          <c:order val="1"/>
          <c:tx>
            <c:strRef>
              <c:f>'Community times'!$P$1</c:f>
              <c:strCache>
                <c:ptCount val="1"/>
                <c:pt idx="0">
                  <c:v>Forecast 2015</c:v>
                </c:pt>
              </c:strCache>
            </c:strRef>
          </c:tx>
          <c:spPr>
            <a:ln w="34925">
              <a:solidFill>
                <a:schemeClr val="accent1"/>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times'!$P$2:$P$218</c:f>
              <c:numCache>
                <c:formatCode>_-* #,##0_-;\-* #,##0_-;_-* "-"??_-;_-@_-</c:formatCode>
                <c:ptCount val="217"/>
                <c:pt idx="101">
                  <c:v>251.23837104674257</c:v>
                </c:pt>
                <c:pt idx="102">
                  <c:v>247.77059387067808</c:v>
                </c:pt>
                <c:pt idx="103">
                  <c:v>254.80159667347337</c:v>
                </c:pt>
                <c:pt idx="104">
                  <c:v>252.68590795972301</c:v>
                </c:pt>
                <c:pt idx="105">
                  <c:v>253.69485400778379</c:v>
                </c:pt>
                <c:pt idx="106">
                  <c:v>255.0790831208343</c:v>
                </c:pt>
                <c:pt idx="107">
                  <c:v>257.83830214305345</c:v>
                </c:pt>
                <c:pt idx="108">
                  <c:v>259.85652273716545</c:v>
                </c:pt>
                <c:pt idx="109">
                  <c:v>261.34137032327112</c:v>
                </c:pt>
                <c:pt idx="110">
                  <c:v>254.57513561693693</c:v>
                </c:pt>
                <c:pt idx="111">
                  <c:v>248.35212469325629</c:v>
                </c:pt>
                <c:pt idx="112">
                  <c:v>248.56790009664337</c:v>
                </c:pt>
                <c:pt idx="113">
                  <c:v>250.61556868347881</c:v>
                </c:pt>
                <c:pt idx="114">
                  <c:v>248.36267642663546</c:v>
                </c:pt>
                <c:pt idx="115">
                  <c:v>254.7889292074891</c:v>
                </c:pt>
                <c:pt idx="116">
                  <c:v>252.01912596424921</c:v>
                </c:pt>
                <c:pt idx="117">
                  <c:v>254.26963066206676</c:v>
                </c:pt>
                <c:pt idx="118">
                  <c:v>254.93216938451462</c:v>
                </c:pt>
                <c:pt idx="119">
                  <c:v>257.71512439675234</c:v>
                </c:pt>
                <c:pt idx="120">
                  <c:v>260.32932175777495</c:v>
                </c:pt>
                <c:pt idx="121">
                  <c:v>261.07714798899286</c:v>
                </c:pt>
                <c:pt idx="122">
                  <c:v>254.62316524756133</c:v>
                </c:pt>
                <c:pt idx="123">
                  <c:v>248.56240739995974</c:v>
                </c:pt>
                <c:pt idx="124">
                  <c:v>248.3200247587576</c:v>
                </c:pt>
                <c:pt idx="125">
                  <c:v>250.76349249761856</c:v>
                </c:pt>
                <c:pt idx="126">
                  <c:v>248.42017486700982</c:v>
                </c:pt>
                <c:pt idx="127">
                  <c:v>254.64421185921714</c:v>
                </c:pt>
                <c:pt idx="128">
                  <c:v>252.17593798765458</c:v>
                </c:pt>
                <c:pt idx="129">
                  <c:v>254.2323468908518</c:v>
                </c:pt>
                <c:pt idx="130">
                  <c:v>254.87484072298489</c:v>
                </c:pt>
                <c:pt idx="131">
                  <c:v>257.82732465169198</c:v>
                </c:pt>
                <c:pt idx="132">
                  <c:v>260.25889362512891</c:v>
                </c:pt>
                <c:pt idx="133">
                  <c:v>261.08191578365012</c:v>
                </c:pt>
                <c:pt idx="134">
                  <c:v>254.68336044061002</c:v>
                </c:pt>
                <c:pt idx="135">
                  <c:v>248.4988682559619</c:v>
                </c:pt>
                <c:pt idx="136">
                  <c:v>248.35403416850548</c:v>
                </c:pt>
                <c:pt idx="137">
                  <c:v>250.78101271745945</c:v>
                </c:pt>
                <c:pt idx="138">
                  <c:v>248.37904554553444</c:v>
                </c:pt>
                <c:pt idx="139">
                  <c:v>254.68243368481961</c:v>
                </c:pt>
                <c:pt idx="140">
                  <c:v>252.16814465787868</c:v>
                </c:pt>
                <c:pt idx="141">
                  <c:v>254.21469827699454</c:v>
                </c:pt>
                <c:pt idx="142">
                  <c:v>254.90408943472747</c:v>
                </c:pt>
                <c:pt idx="143">
                  <c:v>257.80997956671348</c:v>
                </c:pt>
                <c:pt idx="144">
                  <c:v>260.25799904517726</c:v>
                </c:pt>
                <c:pt idx="145">
                  <c:v>261.09829008472667</c:v>
                </c:pt>
                <c:pt idx="146">
                  <c:v>254.66672275032056</c:v>
                </c:pt>
                <c:pt idx="147">
                  <c:v>248.50641344782429</c:v>
                </c:pt>
                <c:pt idx="148">
                  <c:v>248.35945144329872</c:v>
                </c:pt>
                <c:pt idx="149">
                  <c:v>250.76977170789215</c:v>
                </c:pt>
                <c:pt idx="150">
                  <c:v>248.38848286767811</c:v>
                </c:pt>
                <c:pt idx="151">
                  <c:v>254.68103820949653</c:v>
                </c:pt>
                <c:pt idx="152">
                  <c:v>252.16290327981511</c:v>
                </c:pt>
                <c:pt idx="153">
                  <c:v>254.22227908515458</c:v>
                </c:pt>
                <c:pt idx="154">
                  <c:v>254.8998741730569</c:v>
                </c:pt>
                <c:pt idx="155">
                  <c:v>257.80921781819018</c:v>
                </c:pt>
                <c:pt idx="156">
                  <c:v>260.26245756232669</c:v>
                </c:pt>
                <c:pt idx="157">
                  <c:v>261.09400039592333</c:v>
                </c:pt>
                <c:pt idx="158">
                  <c:v>254.66836237987752</c:v>
                </c:pt>
                <c:pt idx="159">
                  <c:v>248.50806021443856</c:v>
                </c:pt>
                <c:pt idx="160">
                  <c:v>248.35641914421865</c:v>
                </c:pt>
                <c:pt idx="161">
                  <c:v>250.77208961326679</c:v>
                </c:pt>
                <c:pt idx="162">
                  <c:v>248.3882979713627</c:v>
                </c:pt>
                <c:pt idx="163">
                  <c:v>254.67952297285254</c:v>
                </c:pt>
                <c:pt idx="164">
                  <c:v>252.16486420261381</c:v>
                </c:pt>
                <c:pt idx="165">
                  <c:v>254.22127534942143</c:v>
                </c:pt>
                <c:pt idx="166">
                  <c:v>254.89954522675629</c:v>
                </c:pt>
                <c:pt idx="167">
                  <c:v>257.81042747665288</c:v>
                </c:pt>
                <c:pt idx="168">
                  <c:v>260.26136327346751</c:v>
                </c:pt>
                <c:pt idx="169">
                  <c:v>261.0943430558217</c:v>
                </c:pt>
                <c:pt idx="170">
                  <c:v>254.66885327851929</c:v>
                </c:pt>
                <c:pt idx="171">
                  <c:v>248.50725088839786</c:v>
                </c:pt>
                <c:pt idx="172">
                  <c:v>248.35698456565999</c:v>
                </c:pt>
                <c:pt idx="173">
                  <c:v>250.77209045257493</c:v>
                </c:pt>
                <c:pt idx="174">
                  <c:v>248.38786825768182</c:v>
                </c:pt>
                <c:pt idx="175">
                  <c:v>254.68002822029078</c:v>
                </c:pt>
                <c:pt idx="176">
                  <c:v>252.16463027253582</c:v>
                </c:pt>
                <c:pt idx="177">
                  <c:v>254.22115705018382</c:v>
                </c:pt>
                <c:pt idx="178">
                  <c:v>254.89987174146302</c:v>
                </c:pt>
                <c:pt idx="179">
                  <c:v>257.81015104109133</c:v>
                </c:pt>
                <c:pt idx="180">
                  <c:v>260.26143045993388</c:v>
                </c:pt>
                <c:pt idx="181">
                  <c:v>261.09448681383918</c:v>
                </c:pt>
                <c:pt idx="182">
                  <c:v>254.66863917347243</c:v>
                </c:pt>
                <c:pt idx="183">
                  <c:v>248.5073875430117</c:v>
                </c:pt>
                <c:pt idx="184">
                  <c:v>248.35699791329998</c:v>
                </c:pt>
                <c:pt idx="185">
                  <c:v>250.7719703459052</c:v>
                </c:pt>
                <c:pt idx="186">
                  <c:v>248.38799778235861</c:v>
                </c:pt>
                <c:pt idx="187">
                  <c:v>254.67997507217987</c:v>
                </c:pt>
                <c:pt idx="188">
                  <c:v>252.16459128373651</c:v>
                </c:pt>
                <c:pt idx="189">
                  <c:v>254.22124467144653</c:v>
                </c:pt>
                <c:pt idx="190">
                  <c:v>254.89980256972299</c:v>
                </c:pt>
                <c:pt idx="191">
                  <c:v>257.8101627501178</c:v>
                </c:pt>
                <c:pt idx="192">
                  <c:v>260.26147190184128</c:v>
                </c:pt>
                <c:pt idx="193">
                  <c:v>261.0944306146132</c:v>
                </c:pt>
                <c:pt idx="194">
                  <c:v>254.66867181609564</c:v>
                </c:pt>
                <c:pt idx="195">
                  <c:v>248.50739448233628</c:v>
                </c:pt>
                <c:pt idx="196">
                  <c:v>248.35696473461488</c:v>
                </c:pt>
                <c:pt idx="197">
                  <c:v>250.77200335599235</c:v>
                </c:pt>
                <c:pt idx="198">
                  <c:v>248.38798609594068</c:v>
                </c:pt>
                <c:pt idx="199">
                  <c:v>254.67996286924466</c:v>
                </c:pt>
                <c:pt idx="200">
                  <c:v>252.16461465324761</c:v>
                </c:pt>
                <c:pt idx="201">
                  <c:v>254.2212275307815</c:v>
                </c:pt>
                <c:pt idx="202">
                  <c:v>254.89980410000123</c:v>
                </c:pt>
                <c:pt idx="203">
                  <c:v>257.81017453343748</c:v>
                </c:pt>
                <c:pt idx="204">
                  <c:v>260.26145725718203</c:v>
                </c:pt>
                <c:pt idx="205">
                  <c:v>261.09443829881656</c:v>
                </c:pt>
                <c:pt idx="206">
                  <c:v>254.66867452591899</c:v>
                </c:pt>
                <c:pt idx="207">
                  <c:v>248.50738540756862</c:v>
                </c:pt>
                <c:pt idx="208">
                  <c:v>248.35697309229687</c:v>
                </c:pt>
                <c:pt idx="209">
                  <c:v>250.77200090114547</c:v>
                </c:pt>
                <c:pt idx="210">
                  <c:v>248.38798240647961</c:v>
                </c:pt>
                <c:pt idx="211">
                  <c:v>254.67996906328693</c:v>
                </c:pt>
                <c:pt idx="212">
                  <c:v>252.16461044997624</c:v>
                </c:pt>
                <c:pt idx="213">
                  <c:v>254.22122753166917</c:v>
                </c:pt>
                <c:pt idx="214">
                  <c:v>254.89980741014074</c:v>
                </c:pt>
                <c:pt idx="215">
                  <c:v>257.81017074387057</c:v>
                </c:pt>
                <c:pt idx="216">
                  <c:v>260.26145903309174</c:v>
                </c:pt>
              </c:numCache>
            </c:numRef>
          </c:val>
        </c:ser>
        <c:ser>
          <c:idx val="13"/>
          <c:order val="2"/>
          <c:tx>
            <c:strRef>
              <c:f>'Community times'!$O$1</c:f>
              <c:strCache>
                <c:ptCount val="1"/>
                <c:pt idx="0">
                  <c:v>Forecast 2014</c:v>
                </c:pt>
              </c:strCache>
            </c:strRef>
          </c:tx>
          <c:spPr>
            <a:ln w="34925">
              <a:solidFill>
                <a:srgbClr val="92D050"/>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times'!$O$2:$O$218</c:f>
              <c:numCache>
                <c:formatCode>_-* #,##0_-;\-* #,##0_-;_-* "-"??_-;_-@_-</c:formatCode>
                <c:ptCount val="217"/>
                <c:pt idx="87">
                  <c:v>251.90255361551303</c:v>
                </c:pt>
                <c:pt idx="88">
                  <c:v>252.98435315424541</c:v>
                </c:pt>
                <c:pt idx="89">
                  <c:v>252.07177117513359</c:v>
                </c:pt>
                <c:pt idx="90">
                  <c:v>250.688587504596</c:v>
                </c:pt>
                <c:pt idx="91">
                  <c:v>256.43882478678398</c:v>
                </c:pt>
                <c:pt idx="92">
                  <c:v>254.81762947361429</c:v>
                </c:pt>
                <c:pt idx="93">
                  <c:v>255.65339084374264</c:v>
                </c:pt>
                <c:pt idx="94">
                  <c:v>253.92719989188666</c:v>
                </c:pt>
                <c:pt idx="95">
                  <c:v>254.93389017084576</c:v>
                </c:pt>
                <c:pt idx="96">
                  <c:v>258.91488078438238</c:v>
                </c:pt>
                <c:pt idx="97">
                  <c:v>262.46992244150806</c:v>
                </c:pt>
                <c:pt idx="98">
                  <c:v>256.19340714340814</c:v>
                </c:pt>
                <c:pt idx="99">
                  <c:v>251.70842395070235</c:v>
                </c:pt>
                <c:pt idx="100">
                  <c:v>253.32596217789308</c:v>
                </c:pt>
                <c:pt idx="101">
                  <c:v>251.8519186014544</c:v>
                </c:pt>
                <c:pt idx="102">
                  <c:v>250.71030549362476</c:v>
                </c:pt>
                <c:pt idx="103">
                  <c:v>256.61733055533125</c:v>
                </c:pt>
                <c:pt idx="104">
                  <c:v>254.61721120678786</c:v>
                </c:pt>
                <c:pt idx="105">
                  <c:v>255.76558988744003</c:v>
                </c:pt>
                <c:pt idx="106">
                  <c:v>253.96660566424339</c:v>
                </c:pt>
                <c:pt idx="107">
                  <c:v>254.81084826230284</c:v>
                </c:pt>
                <c:pt idx="108">
                  <c:v>259.03798535576885</c:v>
                </c:pt>
                <c:pt idx="109">
                  <c:v>262.43259421125293</c:v>
                </c:pt>
                <c:pt idx="110">
                  <c:v>256.14965906772721</c:v>
                </c:pt>
                <c:pt idx="111">
                  <c:v>251.79681526573674</c:v>
                </c:pt>
                <c:pt idx="112">
                  <c:v>253.26370849722161</c:v>
                </c:pt>
                <c:pt idx="113">
                  <c:v>251.86079310141201</c:v>
                </c:pt>
                <c:pt idx="114">
                  <c:v>250.75338449976007</c:v>
                </c:pt>
                <c:pt idx="115">
                  <c:v>256.56406466288939</c:v>
                </c:pt>
                <c:pt idx="116">
                  <c:v>254.6491937776193</c:v>
                </c:pt>
                <c:pt idx="117">
                  <c:v>255.7731700128617</c:v>
                </c:pt>
                <c:pt idx="118">
                  <c:v>253.93543049788511</c:v>
                </c:pt>
                <c:pt idx="119">
                  <c:v>254.84369706566551</c:v>
                </c:pt>
                <c:pt idx="120">
                  <c:v>259.02610692160914</c:v>
                </c:pt>
                <c:pt idx="121">
                  <c:v>262.42244665914006</c:v>
                </c:pt>
                <c:pt idx="122">
                  <c:v>256.17233122620121</c:v>
                </c:pt>
                <c:pt idx="123">
                  <c:v>251.77959989347676</c:v>
                </c:pt>
                <c:pt idx="124">
                  <c:v>253.26717162124592</c:v>
                </c:pt>
                <c:pt idx="125">
                  <c:v>251.87124168838938</c:v>
                </c:pt>
                <c:pt idx="126">
                  <c:v>250.7393232752388</c:v>
                </c:pt>
                <c:pt idx="127">
                  <c:v>256.57303452802518</c:v>
                </c:pt>
                <c:pt idx="128">
                  <c:v>254.65038601269666</c:v>
                </c:pt>
                <c:pt idx="129">
                  <c:v>255.76529509514532</c:v>
                </c:pt>
                <c:pt idx="130">
                  <c:v>253.94417185246567</c:v>
                </c:pt>
                <c:pt idx="131">
                  <c:v>254.8400789680704</c:v>
                </c:pt>
                <c:pt idx="132">
                  <c:v>259.02383656533709</c:v>
                </c:pt>
                <c:pt idx="133">
                  <c:v>262.42824813070666</c:v>
                </c:pt>
                <c:pt idx="134">
                  <c:v>256.16760597796059</c:v>
                </c:pt>
                <c:pt idx="135">
                  <c:v>251.78080219900414</c:v>
                </c:pt>
                <c:pt idx="136">
                  <c:v>253.26967564709014</c:v>
                </c:pt>
                <c:pt idx="137">
                  <c:v>251.8675489430791</c:v>
                </c:pt>
                <c:pt idx="138">
                  <c:v>250.74182380335787</c:v>
                </c:pt>
                <c:pt idx="139">
                  <c:v>256.5731415179547</c:v>
                </c:pt>
                <c:pt idx="140">
                  <c:v>254.64841342837917</c:v>
                </c:pt>
                <c:pt idx="141">
                  <c:v>255.76761351890326</c:v>
                </c:pt>
                <c:pt idx="142">
                  <c:v>253.94309633316493</c:v>
                </c:pt>
                <c:pt idx="143">
                  <c:v>254.83959046422979</c:v>
                </c:pt>
                <c:pt idx="144">
                  <c:v>259.02531452994583</c:v>
                </c:pt>
                <c:pt idx="145">
                  <c:v>262.42696031127423</c:v>
                </c:pt>
                <c:pt idx="146">
                  <c:v>256.16799875473913</c:v>
                </c:pt>
                <c:pt idx="147">
                  <c:v>251.7813949625442</c:v>
                </c:pt>
                <c:pt idx="148">
                  <c:v>253.26871111740729</c:v>
                </c:pt>
                <c:pt idx="149">
                  <c:v>251.86824163108437</c:v>
                </c:pt>
                <c:pt idx="150">
                  <c:v>250.74179816626537</c:v>
                </c:pt>
                <c:pt idx="151">
                  <c:v>256.57265144287879</c:v>
                </c:pt>
                <c:pt idx="152">
                  <c:v>254.64902609250063</c:v>
                </c:pt>
                <c:pt idx="153">
                  <c:v>255.76729977561081</c:v>
                </c:pt>
                <c:pt idx="154">
                  <c:v>253.94299735485936</c:v>
                </c:pt>
                <c:pt idx="155">
                  <c:v>254.83996523312075</c:v>
                </c:pt>
                <c:pt idx="156">
                  <c:v>259.0249657671834</c:v>
                </c:pt>
                <c:pt idx="157">
                  <c:v>262.42708352194961</c:v>
                </c:pt>
                <c:pt idx="158">
                  <c:v>256.16813688612518</c:v>
                </c:pt>
                <c:pt idx="159">
                  <c:v>251.78114434073981</c:v>
                </c:pt>
                <c:pt idx="160">
                  <c:v>253.2689018625359</c:v>
                </c:pt>
                <c:pt idx="161">
                  <c:v>251.86822092751842</c:v>
                </c:pt>
                <c:pt idx="162">
                  <c:v>250.74167751060941</c:v>
                </c:pt>
                <c:pt idx="163">
                  <c:v>256.57281273624079</c:v>
                </c:pt>
                <c:pt idx="164">
                  <c:v>254.64893591650986</c:v>
                </c:pt>
                <c:pt idx="165">
                  <c:v>255.76728168788119</c:v>
                </c:pt>
                <c:pt idx="166">
                  <c:v>253.94309189066522</c:v>
                </c:pt>
                <c:pt idx="167">
                  <c:v>254.83987132541097</c:v>
                </c:pt>
                <c:pt idx="168">
                  <c:v>259.02500331155653</c:v>
                </c:pt>
                <c:pt idx="169">
                  <c:v>262.42711506637414</c:v>
                </c:pt>
                <c:pt idx="170">
                  <c:v>256.1680721020478</c:v>
                </c:pt>
                <c:pt idx="171">
                  <c:v>251.7811965703365</c:v>
                </c:pt>
                <c:pt idx="172">
                  <c:v>253.26889280137073</c:v>
                </c:pt>
                <c:pt idx="173">
                  <c:v>251.86819152302451</c:v>
                </c:pt>
                <c:pt idx="174">
                  <c:v>250.74171980816106</c:v>
                </c:pt>
                <c:pt idx="175">
                  <c:v>256.57278712957481</c:v>
                </c:pt>
                <c:pt idx="176">
                  <c:v>254.64893328371551</c:v>
                </c:pt>
                <c:pt idx="177">
                  <c:v>255.76730539669779</c:v>
                </c:pt>
                <c:pt idx="178">
                  <c:v>253.94306673996712</c:v>
                </c:pt>
                <c:pt idx="179">
                  <c:v>254.83988251714754</c:v>
                </c:pt>
                <c:pt idx="180">
                  <c:v>259.02501032308999</c:v>
                </c:pt>
                <c:pt idx="181">
                  <c:v>262.42709840771118</c:v>
                </c:pt>
                <c:pt idx="182">
                  <c:v>256.16808632698269</c:v>
                </c:pt>
                <c:pt idx="183">
                  <c:v>251.78119325335922</c:v>
                </c:pt>
                <c:pt idx="184">
                  <c:v>253.26888571878962</c:v>
                </c:pt>
                <c:pt idx="185">
                  <c:v>251.86820257048535</c:v>
                </c:pt>
                <c:pt idx="186">
                  <c:v>250.74171261029477</c:v>
                </c:pt>
                <c:pt idx="187">
                  <c:v>256.57278700167473</c:v>
                </c:pt>
                <c:pt idx="188">
                  <c:v>254.64893919126916</c:v>
                </c:pt>
                <c:pt idx="189">
                  <c:v>255.7672986946032</c:v>
                </c:pt>
                <c:pt idx="190">
                  <c:v>253.94307001878718</c:v>
                </c:pt>
                <c:pt idx="191">
                  <c:v>254.83988401733976</c:v>
                </c:pt>
                <c:pt idx="192">
                  <c:v>259.02500606247179</c:v>
                </c:pt>
                <c:pt idx="193">
                  <c:v>262.42710226216388</c:v>
                </c:pt>
                <c:pt idx="194">
                  <c:v>256.16808521425315</c:v>
                </c:pt>
                <c:pt idx="195">
                  <c:v>251.78119157088449</c:v>
                </c:pt>
                <c:pt idx="196">
                  <c:v>253.26888859220273</c:v>
                </c:pt>
                <c:pt idx="197">
                  <c:v>251.86820056480801</c:v>
                </c:pt>
                <c:pt idx="198">
                  <c:v>250.74171272581782</c:v>
                </c:pt>
                <c:pt idx="199">
                  <c:v>256.57278846295253</c:v>
                </c:pt>
                <c:pt idx="200">
                  <c:v>254.64893741389662</c:v>
                </c:pt>
                <c:pt idx="201">
                  <c:v>255.76729964170585</c:v>
                </c:pt>
                <c:pt idx="202">
                  <c:v>253.94307032162763</c:v>
                </c:pt>
                <c:pt idx="203">
                  <c:v>254.83988293374807</c:v>
                </c:pt>
                <c:pt idx="204">
                  <c:v>259.02500710178549</c:v>
                </c:pt>
              </c:numCache>
            </c:numRef>
          </c:val>
        </c:ser>
        <c:marker val="1"/>
        <c:axId val="55538432"/>
        <c:axId val="55540352"/>
      </c:lineChart>
      <c:dateAx>
        <c:axId val="5553843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5540352"/>
        <c:crosses val="autoZero"/>
        <c:auto val="1"/>
        <c:lblOffset val="100"/>
        <c:majorUnit val="12"/>
        <c:majorTimeUnit val="months"/>
      </c:dateAx>
      <c:valAx>
        <c:axId val="55540352"/>
        <c:scaling>
          <c:orientation val="minMax"/>
          <c:min val="0"/>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55384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Supervision muster</a:t>
            </a:r>
          </a:p>
        </c:rich>
      </c:tx>
    </c:title>
    <c:plotArea>
      <c:layout/>
      <c:lineChart>
        <c:grouping val="standard"/>
        <c:ser>
          <c:idx val="0"/>
          <c:order val="0"/>
          <c:tx>
            <c:strRef>
              <c:f>'Community musters'!$AH$1</c:f>
              <c:strCache>
                <c:ptCount val="1"/>
                <c:pt idx="0">
                  <c:v>Supervision</c:v>
                </c:pt>
              </c:strCache>
            </c:strRef>
          </c:tx>
          <c:spPr>
            <a:ln w="38100">
              <a:solidFill>
                <a:schemeClr val="tx2"/>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musters'!$AH$2:$AH$19</c:f>
              <c:numCache>
                <c:formatCode>_-* #,##0_-;\-* #,##0_-;_-* "-"??_-;_-@_-</c:formatCode>
                <c:ptCount val="18"/>
                <c:pt idx="0">
                  <c:v>6235</c:v>
                </c:pt>
                <c:pt idx="1">
                  <c:v>6637</c:v>
                </c:pt>
                <c:pt idx="2">
                  <c:v>7441</c:v>
                </c:pt>
                <c:pt idx="3">
                  <c:v>7751</c:v>
                </c:pt>
                <c:pt idx="4">
                  <c:v>8112</c:v>
                </c:pt>
                <c:pt idx="5">
                  <c:v>8515</c:v>
                </c:pt>
                <c:pt idx="6">
                  <c:v>8335</c:v>
                </c:pt>
                <c:pt idx="7">
                  <c:v>7496</c:v>
                </c:pt>
              </c:numCache>
            </c:numRef>
          </c:val>
        </c:ser>
        <c:ser>
          <c:idx val="2"/>
          <c:order val="1"/>
          <c:tx>
            <c:strRef>
              <c:f>'Community musters'!$AJ$1</c:f>
              <c:strCache>
                <c:ptCount val="1"/>
                <c:pt idx="0">
                  <c:v>Forecast 2015</c:v>
                </c:pt>
              </c:strCache>
            </c:strRef>
          </c:tx>
          <c:spPr>
            <a:ln w="31750">
              <a:solidFill>
                <a:schemeClr val="tx2">
                  <a:lumMod val="60000"/>
                  <a:lumOff val="40000"/>
                </a:schemeClr>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musters'!$AJ$2:$AJ$19</c:f>
              <c:numCache>
                <c:formatCode>General</c:formatCode>
                <c:ptCount val="18"/>
                <c:pt idx="7" formatCode="_-* #,##0_-;\-* #,##0_-;_-* &quot;-&quot;??_-;_-@_-">
                  <c:v>7496</c:v>
                </c:pt>
                <c:pt idx="8" formatCode="_-* #,##0_-;\-* #,##0_-;_-* &quot;-&quot;??_-;_-@_-">
                  <c:v>7595</c:v>
                </c:pt>
                <c:pt idx="9" formatCode="_-* #,##0_-;\-* #,##0_-;_-* &quot;-&quot;??_-;_-@_-">
                  <c:v>7645</c:v>
                </c:pt>
                <c:pt idx="10" formatCode="_-* #,##0_-;\-* #,##0_-;_-* &quot;-&quot;??_-;_-@_-">
                  <c:v>7633</c:v>
                </c:pt>
                <c:pt idx="11" formatCode="_-* #,##0_-;\-* #,##0_-;_-* &quot;-&quot;??_-;_-@_-">
                  <c:v>7620</c:v>
                </c:pt>
                <c:pt idx="12" formatCode="_-* #,##0_-;\-* #,##0_-;_-* &quot;-&quot;??_-;_-@_-">
                  <c:v>7610</c:v>
                </c:pt>
                <c:pt idx="13" formatCode="_-* #,##0_-;\-* #,##0_-;_-* &quot;-&quot;??_-;_-@_-">
                  <c:v>7601</c:v>
                </c:pt>
                <c:pt idx="14" formatCode="_-* #,##0_-;\-* #,##0_-;_-* &quot;-&quot;??_-;_-@_-">
                  <c:v>7594</c:v>
                </c:pt>
                <c:pt idx="15" formatCode="_-* #,##0_-;\-* #,##0_-;_-* &quot;-&quot;??_-;_-@_-">
                  <c:v>7588</c:v>
                </c:pt>
                <c:pt idx="16" formatCode="_-* #,##0_-;\-* #,##0_-;_-* &quot;-&quot;??_-;_-@_-">
                  <c:v>7582</c:v>
                </c:pt>
                <c:pt idx="17" formatCode="_-* #,##0_-;\-* #,##0_-;_-* &quot;-&quot;??_-;_-@_-">
                  <c:v>7578</c:v>
                </c:pt>
              </c:numCache>
            </c:numRef>
          </c:val>
        </c:ser>
        <c:ser>
          <c:idx val="1"/>
          <c:order val="2"/>
          <c:tx>
            <c:strRef>
              <c:f>'Community musters'!$AI$1</c:f>
              <c:strCache>
                <c:ptCount val="1"/>
                <c:pt idx="0">
                  <c:v>Forecast 2014</c:v>
                </c:pt>
              </c:strCache>
            </c:strRef>
          </c:tx>
          <c:spPr>
            <a:ln w="31750">
              <a:solidFill>
                <a:srgbClr val="92D050"/>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musters'!$AI$2:$AI$19</c:f>
              <c:numCache>
                <c:formatCode>_-* #,##0_-;\-* #,##0_-;_-* "-"??_-;_-@_-</c:formatCode>
                <c:ptCount val="18"/>
                <c:pt idx="7">
                  <c:v>7878</c:v>
                </c:pt>
                <c:pt idx="8">
                  <c:v>8148</c:v>
                </c:pt>
                <c:pt idx="9">
                  <c:v>8140</c:v>
                </c:pt>
                <c:pt idx="10">
                  <c:v>8148</c:v>
                </c:pt>
                <c:pt idx="11">
                  <c:v>8148</c:v>
                </c:pt>
                <c:pt idx="12">
                  <c:v>8148</c:v>
                </c:pt>
                <c:pt idx="13">
                  <c:v>8140</c:v>
                </c:pt>
                <c:pt idx="14">
                  <c:v>8148</c:v>
                </c:pt>
                <c:pt idx="15">
                  <c:v>8148</c:v>
                </c:pt>
                <c:pt idx="16">
                  <c:v>8148</c:v>
                </c:pt>
              </c:numCache>
            </c:numRef>
          </c:val>
        </c:ser>
        <c:marker val="1"/>
        <c:axId val="55567488"/>
        <c:axId val="55569408"/>
      </c:lineChart>
      <c:catAx>
        <c:axId val="55567488"/>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569408"/>
        <c:crosses val="autoZero"/>
        <c:auto val="1"/>
        <c:lblAlgn val="ctr"/>
        <c:lblOffset val="100"/>
        <c:tickLblSkip val="1"/>
      </c:catAx>
      <c:valAx>
        <c:axId val="55569408"/>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556748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community sentence starts</a:t>
            </a:r>
          </a:p>
        </c:rich>
      </c:tx>
    </c:title>
    <c:plotArea>
      <c:layout/>
      <c:lineChart>
        <c:grouping val="standard"/>
        <c:ser>
          <c:idx val="0"/>
          <c:order val="0"/>
          <c:tx>
            <c:strRef>
              <c:f>'Community starts'!$AA$1</c:f>
              <c:strCache>
                <c:ptCount val="1"/>
                <c:pt idx="0">
                  <c:v>Total</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starts'!$AA$2:$AA$254</c:f>
              <c:numCache>
                <c:formatCode>_-* #,##0_-;\-* #,##0_-;_-* "-"??_-;_-@_-</c:formatCode>
                <c:ptCount val="253"/>
                <c:pt idx="0">
                  <c:v>2934</c:v>
                </c:pt>
                <c:pt idx="1">
                  <c:v>2929</c:v>
                </c:pt>
                <c:pt idx="2">
                  <c:v>2918</c:v>
                </c:pt>
                <c:pt idx="3">
                  <c:v>3020</c:v>
                </c:pt>
                <c:pt idx="4">
                  <c:v>2645</c:v>
                </c:pt>
                <c:pt idx="5">
                  <c:v>2960</c:v>
                </c:pt>
                <c:pt idx="6">
                  <c:v>2479</c:v>
                </c:pt>
                <c:pt idx="7">
                  <c:v>2030</c:v>
                </c:pt>
                <c:pt idx="8">
                  <c:v>2828</c:v>
                </c:pt>
                <c:pt idx="9">
                  <c:v>2866</c:v>
                </c:pt>
                <c:pt idx="10">
                  <c:v>2767</c:v>
                </c:pt>
                <c:pt idx="11">
                  <c:v>3029</c:v>
                </c:pt>
                <c:pt idx="12">
                  <c:v>2809</c:v>
                </c:pt>
                <c:pt idx="13">
                  <c:v>2788</c:v>
                </c:pt>
                <c:pt idx="14">
                  <c:v>3049</c:v>
                </c:pt>
                <c:pt idx="15">
                  <c:v>2920</c:v>
                </c:pt>
                <c:pt idx="16">
                  <c:v>2630</c:v>
                </c:pt>
                <c:pt idx="17">
                  <c:v>3036</c:v>
                </c:pt>
                <c:pt idx="18">
                  <c:v>2412</c:v>
                </c:pt>
                <c:pt idx="19">
                  <c:v>2158</c:v>
                </c:pt>
                <c:pt idx="20">
                  <c:v>2951</c:v>
                </c:pt>
                <c:pt idx="21">
                  <c:v>2879</c:v>
                </c:pt>
                <c:pt idx="22">
                  <c:v>2517</c:v>
                </c:pt>
                <c:pt idx="23">
                  <c:v>3482</c:v>
                </c:pt>
                <c:pt idx="24">
                  <c:v>3089</c:v>
                </c:pt>
                <c:pt idx="25">
                  <c:v>3022</c:v>
                </c:pt>
                <c:pt idx="26">
                  <c:v>3535</c:v>
                </c:pt>
                <c:pt idx="27">
                  <c:v>3009</c:v>
                </c:pt>
                <c:pt idx="28">
                  <c:v>3087</c:v>
                </c:pt>
                <c:pt idx="29">
                  <c:v>3293</c:v>
                </c:pt>
                <c:pt idx="30">
                  <c:v>2613</c:v>
                </c:pt>
                <c:pt idx="31">
                  <c:v>2576</c:v>
                </c:pt>
                <c:pt idx="32">
                  <c:v>2954</c:v>
                </c:pt>
                <c:pt idx="33">
                  <c:v>3508</c:v>
                </c:pt>
                <c:pt idx="34">
                  <c:v>2906</c:v>
                </c:pt>
                <c:pt idx="35">
                  <c:v>3768</c:v>
                </c:pt>
                <c:pt idx="36">
                  <c:v>3325</c:v>
                </c:pt>
                <c:pt idx="37">
                  <c:v>3609</c:v>
                </c:pt>
                <c:pt idx="38">
                  <c:v>3948</c:v>
                </c:pt>
                <c:pt idx="39">
                  <c:v>3319</c:v>
                </c:pt>
                <c:pt idx="40">
                  <c:v>3757</c:v>
                </c:pt>
                <c:pt idx="41">
                  <c:v>4176</c:v>
                </c:pt>
                <c:pt idx="42">
                  <c:v>3366</c:v>
                </c:pt>
                <c:pt idx="43">
                  <c:v>3545</c:v>
                </c:pt>
                <c:pt idx="44">
                  <c:v>4151</c:v>
                </c:pt>
                <c:pt idx="45">
                  <c:v>4108</c:v>
                </c:pt>
                <c:pt idx="46">
                  <c:v>4764</c:v>
                </c:pt>
                <c:pt idx="47">
                  <c:v>4722</c:v>
                </c:pt>
                <c:pt idx="48">
                  <c:v>4786</c:v>
                </c:pt>
                <c:pt idx="49">
                  <c:v>5249</c:v>
                </c:pt>
                <c:pt idx="50">
                  <c:v>4539</c:v>
                </c:pt>
                <c:pt idx="51">
                  <c:v>4938</c:v>
                </c:pt>
                <c:pt idx="52">
                  <c:v>4766</c:v>
                </c:pt>
                <c:pt idx="53">
                  <c:v>4528</c:v>
                </c:pt>
                <c:pt idx="54">
                  <c:v>4514</c:v>
                </c:pt>
                <c:pt idx="55">
                  <c:v>3956</c:v>
                </c:pt>
                <c:pt idx="56">
                  <c:v>5024</c:v>
                </c:pt>
                <c:pt idx="57">
                  <c:v>5149</c:v>
                </c:pt>
                <c:pt idx="58">
                  <c:v>5231</c:v>
                </c:pt>
                <c:pt idx="59">
                  <c:v>5421</c:v>
                </c:pt>
                <c:pt idx="60">
                  <c:v>5541</c:v>
                </c:pt>
                <c:pt idx="61">
                  <c:v>5880</c:v>
                </c:pt>
                <c:pt idx="62">
                  <c:v>5540</c:v>
                </c:pt>
                <c:pt idx="63">
                  <c:v>5734</c:v>
                </c:pt>
                <c:pt idx="64">
                  <c:v>5385</c:v>
                </c:pt>
                <c:pt idx="65">
                  <c:v>5680</c:v>
                </c:pt>
                <c:pt idx="66">
                  <c:v>5042</c:v>
                </c:pt>
                <c:pt idx="67">
                  <c:v>4045</c:v>
                </c:pt>
                <c:pt idx="68">
                  <c:v>5112</c:v>
                </c:pt>
                <c:pt idx="69">
                  <c:v>6377</c:v>
                </c:pt>
                <c:pt idx="70">
                  <c:v>5176</c:v>
                </c:pt>
                <c:pt idx="71">
                  <c:v>5617</c:v>
                </c:pt>
                <c:pt idx="72">
                  <c:v>6043</c:v>
                </c:pt>
                <c:pt idx="73">
                  <c:v>6106</c:v>
                </c:pt>
                <c:pt idx="74">
                  <c:v>6120</c:v>
                </c:pt>
                <c:pt idx="75">
                  <c:v>5753</c:v>
                </c:pt>
                <c:pt idx="76">
                  <c:v>5099</c:v>
                </c:pt>
                <c:pt idx="77">
                  <c:v>5746</c:v>
                </c:pt>
                <c:pt idx="78">
                  <c:v>4947</c:v>
                </c:pt>
                <c:pt idx="79">
                  <c:v>3893</c:v>
                </c:pt>
                <c:pt idx="80">
                  <c:v>5274</c:v>
                </c:pt>
                <c:pt idx="81">
                  <c:v>5762</c:v>
                </c:pt>
                <c:pt idx="82">
                  <c:v>4675</c:v>
                </c:pt>
                <c:pt idx="83">
                  <c:v>5835</c:v>
                </c:pt>
                <c:pt idx="84">
                  <c:v>5254</c:v>
                </c:pt>
                <c:pt idx="85">
                  <c:v>5156</c:v>
                </c:pt>
                <c:pt idx="86">
                  <c:v>5617</c:v>
                </c:pt>
                <c:pt idx="87">
                  <c:v>5568</c:v>
                </c:pt>
                <c:pt idx="88">
                  <c:v>5155</c:v>
                </c:pt>
                <c:pt idx="89">
                  <c:v>5508</c:v>
                </c:pt>
                <c:pt idx="90">
                  <c:v>4382</c:v>
                </c:pt>
                <c:pt idx="91">
                  <c:v>4054</c:v>
                </c:pt>
                <c:pt idx="92">
                  <c:v>5351</c:v>
                </c:pt>
                <c:pt idx="93">
                  <c:v>5781</c:v>
                </c:pt>
                <c:pt idx="94">
                  <c:v>4140</c:v>
                </c:pt>
                <c:pt idx="95">
                  <c:v>6411</c:v>
                </c:pt>
                <c:pt idx="96">
                  <c:v>5052</c:v>
                </c:pt>
                <c:pt idx="97">
                  <c:v>5096</c:v>
                </c:pt>
                <c:pt idx="98">
                  <c:v>6063</c:v>
                </c:pt>
                <c:pt idx="99">
                  <c:v>5195</c:v>
                </c:pt>
                <c:pt idx="100">
                  <c:v>5218</c:v>
                </c:pt>
                <c:pt idx="101">
                  <c:v>5397</c:v>
                </c:pt>
                <c:pt idx="102">
                  <c:v>3907</c:v>
                </c:pt>
                <c:pt idx="103">
                  <c:v>4017</c:v>
                </c:pt>
                <c:pt idx="104">
                  <c:v>4679</c:v>
                </c:pt>
                <c:pt idx="105">
                  <c:v>4570</c:v>
                </c:pt>
                <c:pt idx="106">
                  <c:v>4421</c:v>
                </c:pt>
                <c:pt idx="107">
                  <c:v>5287</c:v>
                </c:pt>
                <c:pt idx="108">
                  <c:v>4439</c:v>
                </c:pt>
                <c:pt idx="109">
                  <c:v>5139</c:v>
                </c:pt>
                <c:pt idx="110">
                  <c:v>4619</c:v>
                </c:pt>
                <c:pt idx="111">
                  <c:v>4514</c:v>
                </c:pt>
                <c:pt idx="112">
                  <c:v>4887</c:v>
                </c:pt>
                <c:pt idx="113">
                  <c:v>4444</c:v>
                </c:pt>
                <c:pt idx="114">
                  <c:v>3713</c:v>
                </c:pt>
                <c:pt idx="115">
                  <c:v>3761</c:v>
                </c:pt>
                <c:pt idx="116">
                  <c:v>3908</c:v>
                </c:pt>
                <c:pt idx="117">
                  <c:v>4335</c:v>
                </c:pt>
                <c:pt idx="118">
                  <c:v>4265</c:v>
                </c:pt>
                <c:pt idx="119">
                  <c:v>4797</c:v>
                </c:pt>
                <c:pt idx="120">
                  <c:v>4088</c:v>
                </c:pt>
                <c:pt idx="121">
                  <c:v>5133</c:v>
                </c:pt>
                <c:pt idx="122">
                  <c:v>4320</c:v>
                </c:pt>
                <c:pt idx="123">
                  <c:v>4651</c:v>
                </c:pt>
                <c:pt idx="124">
                  <c:v>4638</c:v>
                </c:pt>
                <c:pt idx="125">
                  <c:v>4095</c:v>
                </c:pt>
                <c:pt idx="126">
                  <c:v>3904</c:v>
                </c:pt>
                <c:pt idx="127">
                  <c:v>3037</c:v>
                </c:pt>
                <c:pt idx="128">
                  <c:v>3560</c:v>
                </c:pt>
                <c:pt idx="129">
                  <c:v>4393</c:v>
                </c:pt>
                <c:pt idx="130">
                  <c:v>3804</c:v>
                </c:pt>
                <c:pt idx="131">
                  <c:v>3899</c:v>
                </c:pt>
                <c:pt idx="132">
                  <c:v>4298</c:v>
                </c:pt>
                <c:pt idx="133">
                  <c:v>4522</c:v>
                </c:pt>
                <c:pt idx="134">
                  <c:v>4162</c:v>
                </c:pt>
                <c:pt idx="135">
                  <c:v>4376</c:v>
                </c:pt>
                <c:pt idx="136">
                  <c:v>4225</c:v>
                </c:pt>
              </c:numCache>
            </c:numRef>
          </c:val>
        </c:ser>
        <c:ser>
          <c:idx val="2"/>
          <c:order val="1"/>
          <c:tx>
            <c:strRef>
              <c:f>'Community starts'!$AE$1</c:f>
              <c:strCache>
                <c:ptCount val="1"/>
                <c:pt idx="0">
                  <c:v>Forecast 2015</c:v>
                </c:pt>
              </c:strCache>
            </c:strRef>
          </c:tx>
          <c:spPr>
            <a:ln w="31750">
              <a:solidFill>
                <a:schemeClr val="tx2">
                  <a:lumMod val="60000"/>
                  <a:lumOff val="40000"/>
                </a:schemeClr>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starts'!$AE$2:$AE$254</c:f>
              <c:numCache>
                <c:formatCode>General</c:formatCode>
                <c:ptCount val="253"/>
                <c:pt idx="137" formatCode="_-* #,##0_-;\-* #,##0_-;_-* &quot;-&quot;??_-;_-@_-">
                  <c:v>4088.9632119024368</c:v>
                </c:pt>
                <c:pt idx="138" formatCode="_-* #,##0_-;\-* #,##0_-;_-* &quot;-&quot;??_-;_-@_-">
                  <c:v>3578.6361429185363</c:v>
                </c:pt>
                <c:pt idx="139" formatCode="_-* #,##0_-;\-* #,##0_-;_-* &quot;-&quot;??_-;_-@_-">
                  <c:v>2989.9278112576685</c:v>
                </c:pt>
                <c:pt idx="140" formatCode="_-* #,##0_-;\-* #,##0_-;_-* &quot;-&quot;??_-;_-@_-">
                  <c:v>3738.2976955682307</c:v>
                </c:pt>
                <c:pt idx="141" formatCode="_-* #,##0_-;\-* #,##0_-;_-* &quot;-&quot;??_-;_-@_-">
                  <c:v>4307.9110487119469</c:v>
                </c:pt>
                <c:pt idx="142" formatCode="_-* #,##0_-;\-* #,##0_-;_-* &quot;-&quot;??_-;_-@_-">
                  <c:v>3696.6153305174021</c:v>
                </c:pt>
                <c:pt idx="143" formatCode="_-* #,##0_-;\-* #,##0_-;_-* &quot;-&quot;??_-;_-@_-">
                  <c:v>4400.214019186933</c:v>
                </c:pt>
                <c:pt idx="144" formatCode="_-* #,##0_-;\-* #,##0_-;_-* &quot;-&quot;??_-;_-@_-">
                  <c:v>4162.0895478933671</c:v>
                </c:pt>
                <c:pt idx="145" formatCode="_-* #,##0_-;\-* #,##0_-;_-* &quot;-&quot;??_-;_-@_-">
                  <c:v>4497.8245610702825</c:v>
                </c:pt>
                <c:pt idx="146" formatCode="_-* #,##0_-;\-* #,##0_-;_-* &quot;-&quot;??_-;_-@_-">
                  <c:v>4325.8148249074193</c:v>
                </c:pt>
                <c:pt idx="147" formatCode="_-* #,##0_-;\-* #,##0_-;_-* &quot;-&quot;??_-;_-@_-">
                  <c:v>4307.5124839142973</c:v>
                </c:pt>
                <c:pt idx="148" formatCode="_-* #,##0_-;\-* #,##0_-;_-* &quot;-&quot;??_-;_-@_-">
                  <c:v>4154.8426190988102</c:v>
                </c:pt>
                <c:pt idx="149" formatCode="_-* #,##0_-;\-* #,##0_-;_-* &quot;-&quot;??_-;_-@_-">
                  <c:v>4101.557926123176</c:v>
                </c:pt>
                <c:pt idx="150" formatCode="_-* #,##0_-;\-* #,##0_-;_-* &quot;-&quot;??_-;_-@_-">
                  <c:v>3462.9505668348602</c:v>
                </c:pt>
                <c:pt idx="151" formatCode="_-* #,##0_-;\-* #,##0_-;_-* &quot;-&quot;??_-;_-@_-">
                  <c:v>2965.0813952380099</c:v>
                </c:pt>
                <c:pt idx="152" formatCode="_-* #,##0_-;\-* #,##0_-;_-* &quot;-&quot;??_-;_-@_-">
                  <c:v>3713.5846683686605</c:v>
                </c:pt>
                <c:pt idx="153" formatCode="_-* #,##0_-;\-* #,##0_-;_-* &quot;-&quot;??_-;_-@_-">
                  <c:v>4227.8625384651205</c:v>
                </c:pt>
                <c:pt idx="154" formatCode="_-* #,##0_-;\-* #,##0_-;_-* &quot;-&quot;??_-;_-@_-">
                  <c:v>3677.2663516898547</c:v>
                </c:pt>
                <c:pt idx="155" formatCode="_-* #,##0_-;\-* #,##0_-;_-* &quot;-&quot;??_-;_-@_-">
                  <c:v>4367.2899880827699</c:v>
                </c:pt>
                <c:pt idx="156" formatCode="_-* #,##0_-;\-* #,##0_-;_-* &quot;-&quot;??_-;_-@_-">
                  <c:v>4105.8104698586885</c:v>
                </c:pt>
                <c:pt idx="157" formatCode="_-* #,##0_-;\-* #,##0_-;_-* &quot;-&quot;??_-;_-@_-">
                  <c:v>4478.2219123679633</c:v>
                </c:pt>
                <c:pt idx="158" formatCode="_-* #,##0_-;\-* #,##0_-;_-* &quot;-&quot;??_-;_-@_-">
                  <c:v>4284.3790585313291</c:v>
                </c:pt>
                <c:pt idx="159" formatCode="_-* #,##0_-;\-* #,##0_-;_-* &quot;-&quot;??_-;_-@_-">
                  <c:v>4267.9293564107102</c:v>
                </c:pt>
                <c:pt idx="160" formatCode="_-* #,##0_-;\-* #,##0_-;_-* &quot;-&quot;??_-;_-@_-">
                  <c:v>4136.3614651590306</c:v>
                </c:pt>
                <c:pt idx="161" formatCode="_-* #,##0_-;\-* #,##0_-;_-* &quot;-&quot;??_-;_-@_-">
                  <c:v>4080.6649277511733</c:v>
                </c:pt>
                <c:pt idx="162" formatCode="_-* #,##0_-;\-* #,##0_-;_-* &quot;-&quot;??_-;_-@_-">
                  <c:v>3445.5350029084912</c:v>
                </c:pt>
                <c:pt idx="163" formatCode="_-* #,##0_-;\-* #,##0_-;_-* &quot;-&quot;??_-;_-@_-">
                  <c:v>2956.1844015055376</c:v>
                </c:pt>
                <c:pt idx="164" formatCode="_-* #,##0_-;\-* #,##0_-;_-* &quot;-&quot;??_-;_-@_-">
                  <c:v>3699.3718971026533</c:v>
                </c:pt>
                <c:pt idx="165" formatCode="_-* #,##0_-;\-* #,##0_-;_-* &quot;-&quot;??_-;_-@_-">
                  <c:v>4213.1750288080266</c:v>
                </c:pt>
                <c:pt idx="166" formatCode="_-* #,##0_-;\-* #,##0_-;_-* &quot;-&quot;??_-;_-@_-">
                  <c:v>3666.067824121923</c:v>
                </c:pt>
                <c:pt idx="167" formatCode="_-* #,##0_-;\-* #,##0_-;_-* &quot;-&quot;??_-;_-@_-">
                  <c:v>4351.9805791302333</c:v>
                </c:pt>
                <c:pt idx="168" formatCode="_-* #,##0_-;\-* #,##0_-;_-* &quot;-&quot;??_-;_-@_-">
                  <c:v>4090.1312323075608</c:v>
                </c:pt>
                <c:pt idx="169" formatCode="_-* #,##0_-;\-* #,##0_-;_-* &quot;-&quot;??_-;_-@_-">
                  <c:v>4464.5554695767369</c:v>
                </c:pt>
                <c:pt idx="170" formatCode="_-* #,##0_-;\-* #,##0_-;_-* &quot;-&quot;??_-;_-@_-">
                  <c:v>4267.4744486940926</c:v>
                </c:pt>
                <c:pt idx="171" formatCode="_-* #,##0_-;\-* #,##0_-;_-* &quot;-&quot;??_-;_-@_-">
                  <c:v>4251.0602653644783</c:v>
                </c:pt>
                <c:pt idx="172" formatCode="_-* #,##0_-;\-* #,##0_-;_-* &quot;-&quot;??_-;_-@_-">
                  <c:v>4120.4976066068011</c:v>
                </c:pt>
                <c:pt idx="173" formatCode="_-* #,##0_-;\-* #,##0_-;_-* &quot;-&quot;??_-;_-@_-">
                  <c:v>4062.2668815821762</c:v>
                </c:pt>
                <c:pt idx="174" formatCode="_-* #,##0_-;\-* #,##0_-;_-* &quot;-&quot;??_-;_-@_-">
                  <c:v>3427.656533852778</c:v>
                </c:pt>
                <c:pt idx="175" formatCode="_-* #,##0_-;\-* #,##0_-;_-* &quot;-&quot;??_-;_-@_-">
                  <c:v>2938.949510047175</c:v>
                </c:pt>
                <c:pt idx="176" formatCode="_-* #,##0_-;\-* #,##0_-;_-* &quot;-&quot;??_-;_-@_-">
                  <c:v>3680.997938827185</c:v>
                </c:pt>
                <c:pt idx="177" formatCode="_-* #,##0_-;\-* #,##0_-;_-* &quot;-&quot;??_-;_-@_-">
                  <c:v>4196.2175033975946</c:v>
                </c:pt>
                <c:pt idx="178" formatCode="_-* #,##0_-;\-* #,##0_-;_-* &quot;-&quot;??_-;_-@_-">
                  <c:v>3649.7759331311013</c:v>
                </c:pt>
                <c:pt idx="179" formatCode="_-* #,##0_-;\-* #,##0_-;_-* &quot;-&quot;??_-;_-@_-">
                  <c:v>4335.319582632208</c:v>
                </c:pt>
                <c:pt idx="180" formatCode="_-* #,##0_-;\-* #,##0_-;_-* &quot;-&quot;??_-;_-@_-">
                  <c:v>4074.6684026189459</c:v>
                </c:pt>
                <c:pt idx="181" formatCode="_-* #,##0_-;\-* #,##0_-;_-* &quot;-&quot;??_-;_-@_-">
                  <c:v>4449.2710507051979</c:v>
                </c:pt>
                <c:pt idx="182" formatCode="_-* #,##0_-;\-* #,##0_-;_-* &quot;-&quot;??_-;_-@_-">
                  <c:v>4252.1565761628626</c:v>
                </c:pt>
                <c:pt idx="183" formatCode="_-* #,##0_-;\-* #,##0_-;_-* &quot;-&quot;??_-;_-@_-">
                  <c:v>4236.7336765512509</c:v>
                </c:pt>
                <c:pt idx="184" formatCode="_-* #,##0_-;\-* #,##0_-;_-* &quot;-&quot;??_-;_-@_-">
                  <c:v>4106.4086189820518</c:v>
                </c:pt>
                <c:pt idx="185" formatCode="_-* #,##0_-;\-* #,##0_-;_-* &quot;-&quot;??_-;_-@_-">
                  <c:v>4048.5213030974596</c:v>
                </c:pt>
                <c:pt idx="186" formatCode="_-* #,##0_-;\-* #,##0_-;_-* &quot;-&quot;??_-;_-@_-">
                  <c:v>3414.3083843312629</c:v>
                </c:pt>
                <c:pt idx="187" formatCode="_-* #,##0_-;\-* #,##0_-;_-* &quot;-&quot;??_-;_-@_-">
                  <c:v>2924.7790845784066</c:v>
                </c:pt>
                <c:pt idx="188" formatCode="_-* #,##0_-;\-* #,##0_-;_-* &quot;-&quot;??_-;_-@_-">
                  <c:v>3665.6436747747694</c:v>
                </c:pt>
                <c:pt idx="189" formatCode="_-* #,##0_-;\-* #,##0_-;_-* &quot;-&quot;??_-;_-@_-">
                  <c:v>4179.0771177444767</c:v>
                </c:pt>
                <c:pt idx="190" formatCode="_-* #,##0_-;\-* #,##0_-;_-* &quot;-&quot;??_-;_-@_-">
                  <c:v>3630.7442557568147</c:v>
                </c:pt>
                <c:pt idx="191" formatCode="_-* #,##0_-;\-* #,##0_-;_-* &quot;-&quot;??_-;_-@_-">
                  <c:v>4316.0751585062972</c:v>
                </c:pt>
                <c:pt idx="192" formatCode="_-* #,##0_-;\-* #,##0_-;_-* &quot;-&quot;??_-;_-@_-">
                  <c:v>4057.0467805311582</c:v>
                </c:pt>
                <c:pt idx="193" formatCode="_-* #,##0_-;\-* #,##0_-;_-* &quot;-&quot;??_-;_-@_-">
                  <c:v>4440.9680308566676</c:v>
                </c:pt>
                <c:pt idx="194" formatCode="_-* #,##0_-;\-* #,##0_-;_-* &quot;-&quot;??_-;_-@_-">
                  <c:v>4243.7555374401409</c:v>
                </c:pt>
                <c:pt idx="195" formatCode="_-* #,##0_-;\-* #,##0_-;_-* &quot;-&quot;??_-;_-@_-">
                  <c:v>4225.1337153041186</c:v>
                </c:pt>
                <c:pt idx="196" formatCode="_-* #,##0_-;\-* #,##0_-;_-* &quot;-&quot;??_-;_-@_-">
                  <c:v>4089.5480456013311</c:v>
                </c:pt>
                <c:pt idx="197" formatCode="_-* #,##0_-;\-* #,##0_-;_-* &quot;-&quot;??_-;_-@_-">
                  <c:v>4026.9934113322224</c:v>
                </c:pt>
                <c:pt idx="198" formatCode="_-* #,##0_-;\-* #,##0_-;_-* &quot;-&quot;??_-;_-@_-">
                  <c:v>3390.5407756423037</c:v>
                </c:pt>
                <c:pt idx="199" formatCode="_-* #,##0_-;\-* #,##0_-;_-* &quot;-&quot;??_-;_-@_-">
                  <c:v>2901.1520349572484</c:v>
                </c:pt>
                <c:pt idx="200" formatCode="_-* #,##0_-;\-* #,##0_-;_-* &quot;-&quot;??_-;_-@_-">
                  <c:v>3643.6278154373349</c:v>
                </c:pt>
                <c:pt idx="201" formatCode="_-* #,##0_-;\-* #,##0_-;_-* &quot;-&quot;??_-;_-@_-">
                  <c:v>4159.2971310242019</c:v>
                </c:pt>
                <c:pt idx="202" formatCode="_-* #,##0_-;\-* #,##0_-;_-* &quot;-&quot;??_-;_-@_-">
                  <c:v>3613.0213058309687</c:v>
                </c:pt>
                <c:pt idx="203" formatCode="_-* #,##0_-;\-* #,##0_-;_-* &quot;-&quot;??_-;_-@_-">
                  <c:v>4298.9828981337414</c:v>
                </c:pt>
                <c:pt idx="204" formatCode="_-* #,##0_-;\-* #,##0_-;_-* &quot;-&quot;??_-;_-@_-">
                  <c:v>4038.6646072645494</c:v>
                </c:pt>
                <c:pt idx="205" formatCode="_-* #,##0_-;\-* #,##0_-;_-* &quot;-&quot;??_-;_-@_-">
                  <c:v>4421.0560127439448</c:v>
                </c:pt>
                <c:pt idx="206" formatCode="_-* #,##0_-;\-* #,##0_-;_-* &quot;-&quot;??_-;_-@_-">
                  <c:v>4224.2574015916016</c:v>
                </c:pt>
                <c:pt idx="207" formatCode="_-* #,##0_-;\-* #,##0_-;_-* &quot;-&quot;??_-;_-@_-">
                  <c:v>4208.9908401209432</c:v>
                </c:pt>
                <c:pt idx="208" formatCode="_-* #,##0_-;\-* #,##0_-;_-* &quot;-&quot;??_-;_-@_-">
                  <c:v>4078.688810648649</c:v>
                </c:pt>
                <c:pt idx="209" formatCode="_-* #,##0_-;\-* #,##0_-;_-* &quot;-&quot;??_-;_-@_-">
                  <c:v>4020.9858384769586</c:v>
                </c:pt>
                <c:pt idx="210" formatCode="_-* #,##0_-;\-* #,##0_-;_-* &quot;-&quot;??_-;_-@_-">
                  <c:v>3387.188612015555</c:v>
                </c:pt>
                <c:pt idx="211" formatCode="_-* #,##0_-;\-* #,##0_-;_-* &quot;-&quot;??_-;_-@_-">
                  <c:v>2898.5650657638189</c:v>
                </c:pt>
                <c:pt idx="212" formatCode="_-* #,##0_-;\-* #,##0_-;_-* &quot;-&quot;??_-;_-@_-">
                  <c:v>3640.9144210623344</c:v>
                </c:pt>
                <c:pt idx="213" formatCode="_-* #,##0_-;\-* #,##0_-;_-* &quot;-&quot;??_-;_-@_-">
                  <c:v>4156.491875043017</c:v>
                </c:pt>
                <c:pt idx="214" formatCode="_-* #,##0_-;\-* #,##0_-;_-* &quot;-&quot;??_-;_-@_-">
                  <c:v>3609.9503755329415</c:v>
                </c:pt>
                <c:pt idx="215" formatCode="_-* #,##0_-;\-* #,##0_-;_-* &quot;-&quot;??_-;_-@_-">
                  <c:v>4295.5700013447185</c:v>
                </c:pt>
                <c:pt idx="216" formatCode="_-* #,##0_-;\-* #,##0_-;_-* &quot;-&quot;??_-;_-@_-">
                  <c:v>4034.8140912607187</c:v>
                </c:pt>
                <c:pt idx="217" formatCode="_-* #,##0_-;\-* #,##0_-;_-* &quot;-&quot;??_-;_-@_-">
                  <c:v>4416.6812206452214</c:v>
                </c:pt>
                <c:pt idx="218" formatCode="_-* #,##0_-;\-* #,##0_-;_-* &quot;-&quot;??_-;_-@_-">
                  <c:v>4219.3550465413218</c:v>
                </c:pt>
                <c:pt idx="219" formatCode="_-* #,##0_-;\-* #,##0_-;_-* &quot;-&quot;??_-;_-@_-">
                  <c:v>4203.6367008763063</c:v>
                </c:pt>
                <c:pt idx="220" formatCode="_-* #,##0_-;\-* #,##0_-;_-* &quot;-&quot;??_-;_-@_-">
                  <c:v>4072.9612343446861</c:v>
                </c:pt>
                <c:pt idx="221" formatCode="_-* #,##0_-;\-* #,##0_-;_-* &quot;-&quot;??_-;_-@_-">
                  <c:v>4014.9409957496787</c:v>
                </c:pt>
                <c:pt idx="222" formatCode="_-* #,##0_-;\-* #,##0_-;_-* &quot;-&quot;??_-;_-@_-">
                  <c:v>3380.9095490206455</c:v>
                </c:pt>
                <c:pt idx="223" formatCode="_-* #,##0_-;\-* #,##0_-;_-* &quot;-&quot;??_-;_-@_-">
                  <c:v>2892.2258573362196</c:v>
                </c:pt>
                <c:pt idx="224" formatCode="_-* #,##0_-;\-* #,##0_-;_-* &quot;-&quot;??_-;_-@_-">
                  <c:v>3634.568425356294</c:v>
                </c:pt>
                <c:pt idx="225" formatCode="_-* #,##0_-;\-* #,##0_-;_-* &quot;-&quot;??_-;_-@_-">
                  <c:v>4150.1024145835008</c:v>
                </c:pt>
                <c:pt idx="226" formatCode="_-* #,##0_-;\-* #,##0_-;_-* &quot;-&quot;??_-;_-@_-">
                  <c:v>3603.6780941051748</c:v>
                </c:pt>
                <c:pt idx="227" formatCode="_-* #,##0_-;\-* #,##0_-;_-* &quot;-&quot;??_-;_-@_-">
                  <c:v>4289.6974437026729</c:v>
                </c:pt>
                <c:pt idx="228" formatCode="_-* #,##0_-;\-* #,##0_-;_-* &quot;-&quot;??_-;_-@_-">
                  <c:v>4029.6256840670103</c:v>
                </c:pt>
                <c:pt idx="229" formatCode="_-* #,##0_-;\-* #,##0_-;_-* &quot;-&quot;??_-;_-@_-">
                  <c:v>4412.3219588971588</c:v>
                </c:pt>
                <c:pt idx="230" formatCode="_-* #,##0_-;\-* #,##0_-;_-* &quot;-&quot;??_-;_-@_-">
                  <c:v>4215.7357800696691</c:v>
                </c:pt>
                <c:pt idx="231" formatCode="_-* #,##0_-;\-* #,##0_-;_-* &quot;-&quot;??_-;_-@_-">
                  <c:v>4200.4935004203926</c:v>
                </c:pt>
                <c:pt idx="232" formatCode="_-* #,##0_-;\-* #,##0_-;_-* &quot;-&quot;??_-;_-@_-">
                  <c:v>4070.0394177962057</c:v>
                </c:pt>
                <c:pt idx="233" formatCode="_-* #,##0_-;\-* #,##0_-;_-* &quot;-&quot;??_-;_-@_-">
                  <c:v>4012.0473469182925</c:v>
                </c:pt>
                <c:pt idx="234" formatCode="_-* #,##0_-;\-* #,##0_-;_-* &quot;-&quot;??_-;_-@_-">
                  <c:v>3377.7988210774879</c:v>
                </c:pt>
                <c:pt idx="235" formatCode="_-* #,##0_-;\-* #,##0_-;_-* &quot;-&quot;??_-;_-@_-">
                  <c:v>2888.4510954940433</c:v>
                </c:pt>
                <c:pt idx="236" formatCode="_-* #,##0_-;\-* #,##0_-;_-* &quot;-&quot;??_-;_-@_-">
                  <c:v>3629.7898875899364</c:v>
                </c:pt>
                <c:pt idx="237" formatCode="_-* #,##0_-;\-* #,##0_-;_-* &quot;-&quot;??_-;_-@_-">
                  <c:v>4143.8373643062805</c:v>
                </c:pt>
                <c:pt idx="238" formatCode="_-* #,##0_-;\-* #,##0_-;_-* &quot;-&quot;??_-;_-@_-">
                  <c:v>3596.1514293871119</c:v>
                </c:pt>
                <c:pt idx="239" formatCode="_-* #,##0_-;\-* #,##0_-;_-* &quot;-&quot;??_-;_-@_-">
                  <c:v>4282.1105718619674</c:v>
                </c:pt>
                <c:pt idx="240" formatCode="_-* #,##0_-;\-* #,##0_-;_-* &quot;-&quot;??_-;_-@_-">
                  <c:v>4023.6418062942516</c:v>
                </c:pt>
                <c:pt idx="241" formatCode="_-* #,##0_-;\-* #,##0_-;_-* &quot;-&quot;??_-;_-@_-">
                  <c:v>4408.122089690658</c:v>
                </c:pt>
                <c:pt idx="242" formatCode="_-* #,##0_-;\-* #,##0_-;_-* &quot;-&quot;??_-;_-@_-">
                  <c:v>4211.5108101492415</c:v>
                </c:pt>
                <c:pt idx="243" formatCode="_-* #,##0_-;\-* #,##0_-;_-* &quot;-&quot;??_-;_-@_-">
                  <c:v>4193.5597593598468</c:v>
                </c:pt>
                <c:pt idx="244" formatCode="_-* #,##0_-;\-* #,##0_-;_-* &quot;-&quot;??_-;_-@_-">
                  <c:v>4058.7020798604508</c:v>
                </c:pt>
                <c:pt idx="245" formatCode="_-* #,##0_-;\-* #,##0_-;_-* &quot;-&quot;??_-;_-@_-">
                  <c:v>3996.7314973032721</c:v>
                </c:pt>
                <c:pt idx="246" formatCode="_-* #,##0_-;\-* #,##0_-;_-* &quot;-&quot;??_-;_-@_-">
                  <c:v>3360.4703080719473</c:v>
                </c:pt>
                <c:pt idx="247" formatCode="_-* #,##0_-;\-* #,##0_-;_-* &quot;-&quot;??_-;_-@_-">
                  <c:v>2870.753385708525</c:v>
                </c:pt>
                <c:pt idx="248" formatCode="_-* #,##0_-;\-* #,##0_-;_-* &quot;-&quot;??_-;_-@_-">
                  <c:v>3612.4162696169114</c:v>
                </c:pt>
                <c:pt idx="249" formatCode="_-* #,##0_-;\-* #,##0_-;_-* &quot;-&quot;??_-;_-@_-">
                  <c:v>4126.9382812507674</c:v>
                </c:pt>
                <c:pt idx="250" formatCode="_-* #,##0_-;\-* #,##0_-;_-* &quot;-&quot;??_-;_-@_-">
                  <c:v>3579.5195431427705</c:v>
                </c:pt>
                <c:pt idx="251" formatCode="_-* #,##0_-;\-* #,##0_-;_-* &quot;-&quot;??_-;_-@_-">
                  <c:v>4264.7060910334985</c:v>
                </c:pt>
                <c:pt idx="252" formatCode="_-* #,##0_-;\-* #,##0_-;_-* &quot;-&quot;??_-;_-@_-">
                  <c:v>4004.1411895500869</c:v>
                </c:pt>
              </c:numCache>
            </c:numRef>
          </c:val>
        </c:ser>
        <c:ser>
          <c:idx val="1"/>
          <c:order val="2"/>
          <c:tx>
            <c:strRef>
              <c:f>'Community starts'!$AC$1</c:f>
              <c:strCache>
                <c:ptCount val="1"/>
                <c:pt idx="0">
                  <c:v>Forecast 2014</c:v>
                </c:pt>
              </c:strCache>
            </c:strRef>
          </c:tx>
          <c:spPr>
            <a:ln w="31750">
              <a:solidFill>
                <a:srgbClr val="92D05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starts'!$AC$2:$AC$254</c:f>
              <c:numCache>
                <c:formatCode>_-* #,##0_-;\-* #,##0_-;_-* "-"??_-;_-@_-</c:formatCode>
                <c:ptCount val="253"/>
                <c:pt idx="123">
                  <c:v>4240.5656040337599</c:v>
                </c:pt>
                <c:pt idx="124">
                  <c:v>4800.2423711799784</c:v>
                </c:pt>
                <c:pt idx="125">
                  <c:v>4326.2305894683504</c:v>
                </c:pt>
                <c:pt idx="126">
                  <c:v>3709.9685910959088</c:v>
                </c:pt>
                <c:pt idx="127">
                  <c:v>3627.0057699599934</c:v>
                </c:pt>
                <c:pt idx="128">
                  <c:v>4000.7212761846449</c:v>
                </c:pt>
                <c:pt idx="129">
                  <c:v>4582.4294495289432</c:v>
                </c:pt>
                <c:pt idx="130">
                  <c:v>4091.4514175935155</c:v>
                </c:pt>
                <c:pt idx="131">
                  <c:v>4894.2038668637124</c:v>
                </c:pt>
                <c:pt idx="132">
                  <c:v>4298.680954145183</c:v>
                </c:pt>
                <c:pt idx="133">
                  <c:v>4866.9255908558171</c:v>
                </c:pt>
                <c:pt idx="134">
                  <c:v>4533.6431382936034</c:v>
                </c:pt>
                <c:pt idx="135">
                  <c:v>4465.7857359332284</c:v>
                </c:pt>
                <c:pt idx="136">
                  <c:v>4670.8947592940085</c:v>
                </c:pt>
                <c:pt idx="137">
                  <c:v>4451.0733916241315</c:v>
                </c:pt>
                <c:pt idx="138">
                  <c:v>3725.2376463150358</c:v>
                </c:pt>
                <c:pt idx="139">
                  <c:v>3579.43447589995</c:v>
                </c:pt>
                <c:pt idx="140">
                  <c:v>4091.6923517332334</c:v>
                </c:pt>
                <c:pt idx="141">
                  <c:v>4565.1080221008451</c:v>
                </c:pt>
                <c:pt idx="142">
                  <c:v>4071.2882105185745</c:v>
                </c:pt>
                <c:pt idx="143">
                  <c:v>4944.0849615144016</c:v>
                </c:pt>
                <c:pt idx="144">
                  <c:v>4267.4806416831552</c:v>
                </c:pt>
                <c:pt idx="145">
                  <c:v>4867.5488117797358</c:v>
                </c:pt>
                <c:pt idx="146">
                  <c:v>4560.7623189087335</c:v>
                </c:pt>
                <c:pt idx="147">
                  <c:v>4436.0873463989665</c:v>
                </c:pt>
                <c:pt idx="148">
                  <c:v>4666.6861356162863</c:v>
                </c:pt>
                <c:pt idx="149">
                  <c:v>4441.2323144902803</c:v>
                </c:pt>
                <c:pt idx="150">
                  <c:v>3684.5741589777908</c:v>
                </c:pt>
                <c:pt idx="151">
                  <c:v>3563.4056793496261</c:v>
                </c:pt>
                <c:pt idx="152">
                  <c:v>4067.2661860586177</c:v>
                </c:pt>
                <c:pt idx="153">
                  <c:v>4531.2799602159366</c:v>
                </c:pt>
                <c:pt idx="154">
                  <c:v>4056.8469041083781</c:v>
                </c:pt>
                <c:pt idx="155">
                  <c:v>4918.9089357633802</c:v>
                </c:pt>
                <c:pt idx="156">
                  <c:v>4238.4572310822796</c:v>
                </c:pt>
                <c:pt idx="157">
                  <c:v>4845.60704444771</c:v>
                </c:pt>
                <c:pt idx="158">
                  <c:v>4528.7605541274188</c:v>
                </c:pt>
                <c:pt idx="159">
                  <c:v>4409.8397299913113</c:v>
                </c:pt>
                <c:pt idx="160">
                  <c:v>4649.172080530725</c:v>
                </c:pt>
                <c:pt idx="161">
                  <c:v>4421.3551363044735</c:v>
                </c:pt>
                <c:pt idx="162">
                  <c:v>3671.0017411942845</c:v>
                </c:pt>
                <c:pt idx="163">
                  <c:v>3551.1523751075001</c:v>
                </c:pt>
                <c:pt idx="164">
                  <c:v>4051.3745476308404</c:v>
                </c:pt>
                <c:pt idx="165">
                  <c:v>4519.7199670857535</c:v>
                </c:pt>
                <c:pt idx="166">
                  <c:v>4044.9291340168247</c:v>
                </c:pt>
                <c:pt idx="167">
                  <c:v>4905.6548050097854</c:v>
                </c:pt>
                <c:pt idx="168">
                  <c:v>4228.5972672189346</c:v>
                </c:pt>
                <c:pt idx="169">
                  <c:v>4834.7917345751976</c:v>
                </c:pt>
                <c:pt idx="170">
                  <c:v>4517.8232044335236</c:v>
                </c:pt>
                <c:pt idx="171">
                  <c:v>4401.2534202734141</c:v>
                </c:pt>
                <c:pt idx="172">
                  <c:v>4639.6889682942219</c:v>
                </c:pt>
                <c:pt idx="173">
                  <c:v>4412.4624395327228</c:v>
                </c:pt>
                <c:pt idx="174">
                  <c:v>3663.8994696862028</c:v>
                </c:pt>
                <c:pt idx="175">
                  <c:v>3544.1208000510501</c:v>
                </c:pt>
                <c:pt idx="176">
                  <c:v>4046.1803113100086</c:v>
                </c:pt>
                <c:pt idx="177">
                  <c:v>4516.772907628364</c:v>
                </c:pt>
                <c:pt idx="178">
                  <c:v>4043.0637383112089</c:v>
                </c:pt>
                <c:pt idx="179">
                  <c:v>4905.8719713069886</c:v>
                </c:pt>
                <c:pt idx="180">
                  <c:v>4230.7360769930547</c:v>
                </c:pt>
                <c:pt idx="181">
                  <c:v>4838.2461465256029</c:v>
                </c:pt>
                <c:pt idx="182">
                  <c:v>4523.2397721929374</c:v>
                </c:pt>
                <c:pt idx="183">
                  <c:v>4408.4130104150927</c:v>
                </c:pt>
                <c:pt idx="184">
                  <c:v>4648.4249097175943</c:v>
                </c:pt>
                <c:pt idx="185">
                  <c:v>4423.0273285053645</c:v>
                </c:pt>
                <c:pt idx="186">
                  <c:v>3675.6014934813593</c:v>
                </c:pt>
                <c:pt idx="187">
                  <c:v>3556.0728648480185</c:v>
                </c:pt>
                <c:pt idx="188">
                  <c:v>4057.5867478211558</c:v>
                </c:pt>
                <c:pt idx="189">
                  <c:v>4526.7032718639957</c:v>
                </c:pt>
                <c:pt idx="190">
                  <c:v>4051.8652433811139</c:v>
                </c:pt>
                <c:pt idx="191">
                  <c:v>4915.1406685683996</c:v>
                </c:pt>
                <c:pt idx="192">
                  <c:v>4242.3272365570756</c:v>
                </c:pt>
                <c:pt idx="193">
                  <c:v>4852.322221487937</c:v>
                </c:pt>
                <c:pt idx="194">
                  <c:v>4537.5875051520488</c:v>
                </c:pt>
                <c:pt idx="195">
                  <c:v>4419.8536417205642</c:v>
                </c:pt>
                <c:pt idx="196">
                  <c:v>4654.9632930756243</c:v>
                </c:pt>
                <c:pt idx="197">
                  <c:v>4425.1248029981143</c:v>
                </c:pt>
                <c:pt idx="198">
                  <c:v>3675.6655295965347</c:v>
                </c:pt>
                <c:pt idx="199">
                  <c:v>3556.2966531055072</c:v>
                </c:pt>
                <c:pt idx="200">
                  <c:v>4059.137830040776</c:v>
                </c:pt>
                <c:pt idx="201">
                  <c:v>4530.0801377022544</c:v>
                </c:pt>
                <c:pt idx="202">
                  <c:v>4056.561930329608</c:v>
                </c:pt>
                <c:pt idx="203">
                  <c:v>4919.5189673307077</c:v>
                </c:pt>
                <c:pt idx="204">
                  <c:v>4244.5842800983264</c:v>
                </c:pt>
                <c:pt idx="205">
                  <c:v>4852.2957702841386</c:v>
                </c:pt>
                <c:pt idx="206">
                  <c:v>4537.3087946940705</c:v>
                </c:pt>
                <c:pt idx="207">
                  <c:v>4422.4152301813619</c:v>
                </c:pt>
                <c:pt idx="208">
                  <c:v>4662.2840808164401</c:v>
                </c:pt>
                <c:pt idx="209">
                  <c:v>4436.7222538573214</c:v>
                </c:pt>
                <c:pt idx="210">
                  <c:v>3689.4255088107921</c:v>
                </c:pt>
                <c:pt idx="211">
                  <c:v>3570.2528615232454</c:v>
                </c:pt>
                <c:pt idx="212">
                  <c:v>4072.157066141237</c:v>
                </c:pt>
                <c:pt idx="213">
                  <c:v>4541.9050575833262</c:v>
                </c:pt>
                <c:pt idx="214">
                  <c:v>4067.2602431106297</c:v>
                </c:pt>
                <c:pt idx="215">
                  <c:v>4929.6036364281781</c:v>
                </c:pt>
                <c:pt idx="216">
                  <c:v>4254.6268384430405</c:v>
                </c:pt>
                <c:pt idx="217">
                  <c:v>4862.4640384161257</c:v>
                </c:pt>
                <c:pt idx="218">
                  <c:v>4547.313180837411</c:v>
                </c:pt>
                <c:pt idx="219">
                  <c:v>4431.6892078029441</c:v>
                </c:pt>
                <c:pt idx="220">
                  <c:v>4670.3478056801869</c:v>
                </c:pt>
                <c:pt idx="221">
                  <c:v>4443.5455866150787</c:v>
                </c:pt>
                <c:pt idx="222">
                  <c:v>3695.3841077435636</c:v>
                </c:pt>
                <c:pt idx="223">
                  <c:v>3575.7176467262102</c:v>
                </c:pt>
                <c:pt idx="224">
                  <c:v>4077.4954046409503</c:v>
                </c:pt>
                <c:pt idx="225">
                  <c:v>4547.3271989922723</c:v>
                </c:pt>
                <c:pt idx="226">
                  <c:v>4072.7912282296711</c:v>
                </c:pt>
                <c:pt idx="227">
                  <c:v>4935.3269269622288</c:v>
                </c:pt>
                <c:pt idx="228">
                  <c:v>4260.6810363884615</c:v>
                </c:pt>
                <c:pt idx="229">
                  <c:v>4868.8776096693291</c:v>
                </c:pt>
                <c:pt idx="230">
                  <c:v>4553.9332153636115</c:v>
                </c:pt>
                <c:pt idx="231">
                  <c:v>4438.2971454412091</c:v>
                </c:pt>
                <c:pt idx="232">
                  <c:v>4676.8089378139048</c:v>
                </c:pt>
                <c:pt idx="233">
                  <c:v>4449.9058716321488</c:v>
                </c:pt>
                <c:pt idx="234">
                  <c:v>3701.8175142837626</c:v>
                </c:pt>
                <c:pt idx="235">
                  <c:v>3582.3475201037345</c:v>
                </c:pt>
                <c:pt idx="236">
                  <c:v>4084.2720459788252</c:v>
                </c:pt>
                <c:pt idx="237">
                  <c:v>4554.2530253510877</c:v>
                </c:pt>
                <c:pt idx="238">
                  <c:v>4079.8990762641897</c:v>
                </c:pt>
                <c:pt idx="239">
                  <c:v>4942.4106537890284</c:v>
                </c:pt>
                <c:pt idx="240">
                  <c:v>4267.4924273595507</c:v>
                </c:pt>
              </c:numCache>
            </c:numRef>
          </c:val>
        </c:ser>
        <c:marker val="1"/>
        <c:axId val="55624832"/>
        <c:axId val="55626752"/>
      </c:lineChart>
      <c:dateAx>
        <c:axId val="55624832"/>
        <c:scaling>
          <c:orientation val="minMax"/>
        </c:scaling>
        <c:axPos val="b"/>
        <c:title>
          <c:tx>
            <c:rich>
              <a:bodyPr/>
              <a:lstStyle/>
              <a:p>
                <a:pPr>
                  <a:defRPr/>
                </a:pPr>
                <a:r>
                  <a:rPr lang="en-NZ" sz="1400">
                    <a:latin typeface="Arial" pitchFamily="34" charset="0"/>
                    <a:cs typeface="Arial" pitchFamily="34" charset="0"/>
                  </a:rPr>
                  <a:t>Monthly</a:t>
                </a:r>
                <a:r>
                  <a:rPr lang="en-NZ" sz="1400" baseline="0">
                    <a:latin typeface="Arial" pitchFamily="34" charset="0"/>
                    <a:cs typeface="Arial" pitchFamily="34" charset="0"/>
                  </a:rPr>
                  <a:t> data</a:t>
                </a:r>
                <a:endParaRPr lang="en-NZ" sz="1400">
                  <a:latin typeface="Arial" pitchFamily="34" charset="0"/>
                  <a:cs typeface="Arial" pitchFamily="34" charset="0"/>
                </a:endParaRP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626752"/>
        <c:crosses val="autoZero"/>
        <c:auto val="1"/>
        <c:lblOffset val="100"/>
        <c:majorUnit val="12"/>
        <c:majorTimeUnit val="months"/>
      </c:dateAx>
      <c:valAx>
        <c:axId val="55626752"/>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56248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community sentence muster</a:t>
            </a:r>
          </a:p>
        </c:rich>
      </c:tx>
    </c:title>
    <c:plotArea>
      <c:layout/>
      <c:lineChart>
        <c:grouping val="standard"/>
        <c:ser>
          <c:idx val="0"/>
          <c:order val="0"/>
          <c:tx>
            <c:strRef>
              <c:f>'Community musters'!$AK$1</c:f>
              <c:strCache>
                <c:ptCount val="1"/>
                <c:pt idx="0">
                  <c:v>Total</c:v>
                </c:pt>
              </c:strCache>
            </c:strRef>
          </c:tx>
          <c:spPr>
            <a:ln w="38100">
              <a:solidFill>
                <a:schemeClr val="tx2"/>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musters'!$AK$2:$AK$19</c:f>
              <c:numCache>
                <c:formatCode>_-* #,##0_-;\-* #,##0_-;_-* "-"??_-;_-@_-</c:formatCode>
                <c:ptCount val="18"/>
                <c:pt idx="0">
                  <c:v>33267</c:v>
                </c:pt>
                <c:pt idx="1">
                  <c:v>37326</c:v>
                </c:pt>
                <c:pt idx="2">
                  <c:v>38838</c:v>
                </c:pt>
                <c:pt idx="3">
                  <c:v>39196</c:v>
                </c:pt>
                <c:pt idx="4">
                  <c:v>35849</c:v>
                </c:pt>
                <c:pt idx="5">
                  <c:v>33440</c:v>
                </c:pt>
                <c:pt idx="6">
                  <c:v>30559</c:v>
                </c:pt>
                <c:pt idx="7">
                  <c:v>29712</c:v>
                </c:pt>
              </c:numCache>
            </c:numRef>
          </c:val>
        </c:ser>
        <c:ser>
          <c:idx val="2"/>
          <c:order val="1"/>
          <c:tx>
            <c:strRef>
              <c:f>'Community musters'!$AM$1</c:f>
              <c:strCache>
                <c:ptCount val="1"/>
                <c:pt idx="0">
                  <c:v>Forecast 2015</c:v>
                </c:pt>
              </c:strCache>
            </c:strRef>
          </c:tx>
          <c:spPr>
            <a:ln w="31750">
              <a:solidFill>
                <a:schemeClr val="tx2">
                  <a:lumMod val="60000"/>
                  <a:lumOff val="40000"/>
                </a:schemeClr>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musters'!$AM$2:$AM$19</c:f>
              <c:numCache>
                <c:formatCode>General</c:formatCode>
                <c:ptCount val="18"/>
                <c:pt idx="7" formatCode="_-* #,##0_-;\-* #,##0_-;_-* &quot;-&quot;??_-;_-@_-">
                  <c:v>29712</c:v>
                </c:pt>
                <c:pt idx="8" formatCode="_-* #,##0_-;\-* #,##0_-;_-* &quot;-&quot;??_-;_-@_-">
                  <c:v>28934.5</c:v>
                </c:pt>
                <c:pt idx="9" formatCode="_-* #,##0_-;\-* #,##0_-;_-* &quot;-&quot;??_-;_-@_-">
                  <c:v>29262</c:v>
                </c:pt>
                <c:pt idx="10" formatCode="_-* #,##0_-;\-* #,##0_-;_-* &quot;-&quot;??_-;_-@_-">
                  <c:v>28637.7</c:v>
                </c:pt>
                <c:pt idx="11" formatCode="_-* #,##0_-;\-* #,##0_-;_-* &quot;-&quot;??_-;_-@_-">
                  <c:v>28289.599999999999</c:v>
                </c:pt>
                <c:pt idx="12" formatCode="_-* #,##0_-;\-* #,##0_-;_-* &quot;-&quot;??_-;_-@_-">
                  <c:v>28277.4</c:v>
                </c:pt>
                <c:pt idx="13" formatCode="_-* #,##0_-;\-* #,##0_-;_-* &quot;-&quot;??_-;_-@_-">
                  <c:v>28289.7</c:v>
                </c:pt>
                <c:pt idx="14" formatCode="_-* #,##0_-;\-* #,##0_-;_-* &quot;-&quot;??_-;_-@_-">
                  <c:v>28240.799999999999</c:v>
                </c:pt>
                <c:pt idx="15" formatCode="_-* #,##0_-;\-* #,##0_-;_-* &quot;-&quot;??_-;_-@_-">
                  <c:v>28154.7</c:v>
                </c:pt>
                <c:pt idx="16" formatCode="_-* #,##0_-;\-* #,##0_-;_-* &quot;-&quot;??_-;_-@_-">
                  <c:v>28075.7</c:v>
                </c:pt>
                <c:pt idx="17" formatCode="_-* #,##0_-;\-* #,##0_-;_-* &quot;-&quot;??_-;_-@_-">
                  <c:v>28003.7</c:v>
                </c:pt>
              </c:numCache>
            </c:numRef>
          </c:val>
        </c:ser>
        <c:ser>
          <c:idx val="1"/>
          <c:order val="2"/>
          <c:tx>
            <c:strRef>
              <c:f>'Community musters'!$AL$1</c:f>
              <c:strCache>
                <c:ptCount val="1"/>
                <c:pt idx="0">
                  <c:v>Forecast 2014</c:v>
                </c:pt>
              </c:strCache>
            </c:strRef>
          </c:tx>
          <c:spPr>
            <a:ln w="31750">
              <a:solidFill>
                <a:srgbClr val="92D050"/>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musters'!$AL$2:$AL$19</c:f>
              <c:numCache>
                <c:formatCode>_-* #,##0_-;\-* #,##0_-;_-* "-"??_-;_-@_-</c:formatCode>
                <c:ptCount val="18"/>
                <c:pt idx="7">
                  <c:v>29680</c:v>
                </c:pt>
                <c:pt idx="8">
                  <c:v>30375</c:v>
                </c:pt>
                <c:pt idx="9">
                  <c:v>30107</c:v>
                </c:pt>
                <c:pt idx="10">
                  <c:v>29941</c:v>
                </c:pt>
                <c:pt idx="11">
                  <c:v>29867</c:v>
                </c:pt>
                <c:pt idx="12">
                  <c:v>29991</c:v>
                </c:pt>
                <c:pt idx="13">
                  <c:v>29958</c:v>
                </c:pt>
                <c:pt idx="14">
                  <c:v>30084</c:v>
                </c:pt>
                <c:pt idx="15">
                  <c:v>30094</c:v>
                </c:pt>
                <c:pt idx="16">
                  <c:v>30132</c:v>
                </c:pt>
              </c:numCache>
            </c:numRef>
          </c:val>
        </c:ser>
        <c:marker val="1"/>
        <c:axId val="55653504"/>
        <c:axId val="55655424"/>
      </c:lineChart>
      <c:catAx>
        <c:axId val="55653504"/>
        <c:scaling>
          <c:orientation val="minMax"/>
        </c:scaling>
        <c:axPos val="b"/>
        <c:title>
          <c:tx>
            <c:rich>
              <a:bodyPr/>
              <a:lstStyle/>
              <a:p>
                <a:pPr>
                  <a:defRPr/>
                </a:pPr>
                <a:r>
                  <a:rPr lang="en-NZ" sz="1400">
                    <a:latin typeface="Arial" pitchFamily="34" charset="0"/>
                    <a:cs typeface="Arial" pitchFamily="34" charset="0"/>
                  </a:rPr>
                  <a:t>Annual </a:t>
                </a:r>
                <a:r>
                  <a:rPr lang="en-NZ" sz="1400" baseline="0">
                    <a:latin typeface="Arial" pitchFamily="34" charset="0"/>
                    <a:cs typeface="Arial" pitchFamily="34" charset="0"/>
                  </a:rPr>
                  <a:t>data</a:t>
                </a:r>
                <a:endParaRPr lang="en-NZ" sz="1400">
                  <a:latin typeface="Arial" pitchFamily="34" charset="0"/>
                  <a:cs typeface="Arial" pitchFamily="34" charset="0"/>
                </a:endParaRP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655424"/>
        <c:crosses val="autoZero"/>
        <c:auto val="1"/>
        <c:lblAlgn val="ctr"/>
        <c:lblOffset val="100"/>
        <c:tickLblSkip val="1"/>
      </c:catAx>
      <c:valAx>
        <c:axId val="55655424"/>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565350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starts</a:t>
            </a:r>
          </a:p>
        </c:rich>
      </c:tx>
    </c:title>
    <c:plotArea>
      <c:layout/>
      <c:lineChart>
        <c:grouping val="standard"/>
        <c:ser>
          <c:idx val="0"/>
          <c:order val="0"/>
          <c:tx>
            <c:strRef>
              <c:f>'Post-sent starts'!$B$1</c:f>
              <c:strCache>
                <c:ptCount val="1"/>
                <c:pt idx="0">
                  <c:v>Parole</c:v>
                </c:pt>
              </c:strCache>
            </c:strRef>
          </c:tx>
          <c:spPr>
            <a:ln w="38100">
              <a:solidFill>
                <a:schemeClr val="tx2"/>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starts'!$B$2:$B$254</c:f>
              <c:numCache>
                <c:formatCode>General</c:formatCode>
                <c:ptCount val="253"/>
                <c:pt idx="0">
                  <c:v>118</c:v>
                </c:pt>
                <c:pt idx="1">
                  <c:v>95</c:v>
                </c:pt>
                <c:pt idx="2">
                  <c:v>119</c:v>
                </c:pt>
                <c:pt idx="3">
                  <c:v>91</c:v>
                </c:pt>
                <c:pt idx="4">
                  <c:v>80</c:v>
                </c:pt>
                <c:pt idx="5">
                  <c:v>117</c:v>
                </c:pt>
                <c:pt idx="6">
                  <c:v>94</c:v>
                </c:pt>
                <c:pt idx="7">
                  <c:v>76</c:v>
                </c:pt>
                <c:pt idx="8">
                  <c:v>135</c:v>
                </c:pt>
                <c:pt idx="9">
                  <c:v>76</c:v>
                </c:pt>
                <c:pt idx="10">
                  <c:v>82</c:v>
                </c:pt>
                <c:pt idx="11">
                  <c:v>108</c:v>
                </c:pt>
                <c:pt idx="12">
                  <c:v>95</c:v>
                </c:pt>
                <c:pt idx="13">
                  <c:v>109</c:v>
                </c:pt>
                <c:pt idx="14">
                  <c:v>122</c:v>
                </c:pt>
                <c:pt idx="15">
                  <c:v>72</c:v>
                </c:pt>
                <c:pt idx="16">
                  <c:v>108</c:v>
                </c:pt>
                <c:pt idx="17">
                  <c:v>109</c:v>
                </c:pt>
                <c:pt idx="18">
                  <c:v>84</c:v>
                </c:pt>
                <c:pt idx="19">
                  <c:v>100</c:v>
                </c:pt>
                <c:pt idx="20">
                  <c:v>118</c:v>
                </c:pt>
                <c:pt idx="21">
                  <c:v>102</c:v>
                </c:pt>
                <c:pt idx="22">
                  <c:v>99</c:v>
                </c:pt>
                <c:pt idx="23">
                  <c:v>125</c:v>
                </c:pt>
                <c:pt idx="24">
                  <c:v>104</c:v>
                </c:pt>
                <c:pt idx="25">
                  <c:v>153</c:v>
                </c:pt>
                <c:pt idx="26">
                  <c:v>155</c:v>
                </c:pt>
                <c:pt idx="27">
                  <c:v>108</c:v>
                </c:pt>
                <c:pt idx="28">
                  <c:v>135</c:v>
                </c:pt>
                <c:pt idx="29">
                  <c:v>126</c:v>
                </c:pt>
                <c:pt idx="30">
                  <c:v>95</c:v>
                </c:pt>
                <c:pt idx="31">
                  <c:v>130</c:v>
                </c:pt>
                <c:pt idx="32">
                  <c:v>113</c:v>
                </c:pt>
                <c:pt idx="33">
                  <c:v>97</c:v>
                </c:pt>
                <c:pt idx="34">
                  <c:v>105</c:v>
                </c:pt>
                <c:pt idx="35">
                  <c:v>127</c:v>
                </c:pt>
                <c:pt idx="36">
                  <c:v>94</c:v>
                </c:pt>
                <c:pt idx="37">
                  <c:v>126</c:v>
                </c:pt>
                <c:pt idx="38">
                  <c:v>118</c:v>
                </c:pt>
                <c:pt idx="39">
                  <c:v>90</c:v>
                </c:pt>
                <c:pt idx="40">
                  <c:v>143</c:v>
                </c:pt>
                <c:pt idx="41" formatCode="#,##0">
                  <c:v>132</c:v>
                </c:pt>
                <c:pt idx="42" formatCode="#,##0">
                  <c:v>97</c:v>
                </c:pt>
                <c:pt idx="43" formatCode="#,##0">
                  <c:v>179</c:v>
                </c:pt>
                <c:pt idx="44" formatCode="#,##0">
                  <c:v>131</c:v>
                </c:pt>
                <c:pt idx="45" formatCode="#,##0">
                  <c:v>137</c:v>
                </c:pt>
                <c:pt idx="46" formatCode="#,##0">
                  <c:v>170</c:v>
                </c:pt>
                <c:pt idx="47" formatCode="#,##0">
                  <c:v>150</c:v>
                </c:pt>
                <c:pt idx="48" formatCode="#,##0">
                  <c:v>149</c:v>
                </c:pt>
                <c:pt idx="49" formatCode="#,##0">
                  <c:v>179</c:v>
                </c:pt>
                <c:pt idx="50" formatCode="#,##0">
                  <c:v>159</c:v>
                </c:pt>
                <c:pt idx="51" formatCode="#,##0">
                  <c:v>161</c:v>
                </c:pt>
                <c:pt idx="52" formatCode="#,##0">
                  <c:v>145</c:v>
                </c:pt>
                <c:pt idx="53" formatCode="#,##0">
                  <c:v>142</c:v>
                </c:pt>
                <c:pt idx="54" formatCode="#,##0">
                  <c:v>142</c:v>
                </c:pt>
                <c:pt idx="55" formatCode="#,##0">
                  <c:v>143</c:v>
                </c:pt>
                <c:pt idx="56" formatCode="#,##0">
                  <c:v>144</c:v>
                </c:pt>
                <c:pt idx="57" formatCode="#,##0">
                  <c:v>142</c:v>
                </c:pt>
                <c:pt idx="58" formatCode="#,##0">
                  <c:v>136</c:v>
                </c:pt>
                <c:pt idx="59" formatCode="#,##0">
                  <c:v>149</c:v>
                </c:pt>
                <c:pt idx="60" formatCode="#,##0">
                  <c:v>126</c:v>
                </c:pt>
                <c:pt idx="61" formatCode="#,##0">
                  <c:v>160</c:v>
                </c:pt>
                <c:pt idx="62" formatCode="#,##0">
                  <c:v>146</c:v>
                </c:pt>
                <c:pt idx="63" formatCode="#,##0">
                  <c:v>163</c:v>
                </c:pt>
                <c:pt idx="64" formatCode="#,##0">
                  <c:v>123</c:v>
                </c:pt>
                <c:pt idx="65" formatCode="#,##0">
                  <c:v>165</c:v>
                </c:pt>
                <c:pt idx="66" formatCode="#,##0">
                  <c:v>183</c:v>
                </c:pt>
                <c:pt idx="67" formatCode="#,##0">
                  <c:v>106</c:v>
                </c:pt>
                <c:pt idx="68" formatCode="#,##0">
                  <c:v>142</c:v>
                </c:pt>
                <c:pt idx="69" formatCode="#,##0">
                  <c:v>179</c:v>
                </c:pt>
                <c:pt idx="70" formatCode="#,##0">
                  <c:v>138</c:v>
                </c:pt>
                <c:pt idx="71" formatCode="#,##0">
                  <c:v>154</c:v>
                </c:pt>
                <c:pt idx="72" formatCode="#,##0">
                  <c:v>159</c:v>
                </c:pt>
                <c:pt idx="73" formatCode="#,##0">
                  <c:v>131</c:v>
                </c:pt>
                <c:pt idx="74" formatCode="#,##0">
                  <c:v>207</c:v>
                </c:pt>
                <c:pt idx="75" formatCode="#,##0">
                  <c:v>166</c:v>
                </c:pt>
                <c:pt idx="76" formatCode="#,##0">
                  <c:v>158</c:v>
                </c:pt>
                <c:pt idx="77" formatCode="#,##0">
                  <c:v>171</c:v>
                </c:pt>
                <c:pt idx="78" formatCode="#,##0">
                  <c:v>172</c:v>
                </c:pt>
                <c:pt idx="79" formatCode="#,##0">
                  <c:v>148</c:v>
                </c:pt>
                <c:pt idx="80" formatCode="#,##0">
                  <c:v>191</c:v>
                </c:pt>
                <c:pt idx="81" formatCode="#,##0">
                  <c:v>188</c:v>
                </c:pt>
                <c:pt idx="82" formatCode="#,##0">
                  <c:v>157</c:v>
                </c:pt>
                <c:pt idx="83" formatCode="#,##0">
                  <c:v>169</c:v>
                </c:pt>
                <c:pt idx="84" formatCode="#,##0">
                  <c:v>166</c:v>
                </c:pt>
                <c:pt idx="85" formatCode="#,##0">
                  <c:v>158</c:v>
                </c:pt>
                <c:pt idx="86" formatCode="#,##0">
                  <c:v>182</c:v>
                </c:pt>
                <c:pt idx="87" formatCode="#,##0">
                  <c:v>171</c:v>
                </c:pt>
                <c:pt idx="88" formatCode="#,##0">
                  <c:v>180</c:v>
                </c:pt>
                <c:pt idx="89" formatCode="#,##0">
                  <c:v>171</c:v>
                </c:pt>
                <c:pt idx="90" formatCode="#,##0">
                  <c:v>156</c:v>
                </c:pt>
                <c:pt idx="91" formatCode="#,##0">
                  <c:v>150</c:v>
                </c:pt>
                <c:pt idx="92" formatCode="#,##0">
                  <c:v>172</c:v>
                </c:pt>
                <c:pt idx="93" formatCode="#,##0">
                  <c:v>145</c:v>
                </c:pt>
                <c:pt idx="94" formatCode="#,##0">
                  <c:v>186</c:v>
                </c:pt>
                <c:pt idx="95" formatCode="#,##0">
                  <c:v>220</c:v>
                </c:pt>
                <c:pt idx="96" formatCode="#,##0">
                  <c:v>119</c:v>
                </c:pt>
                <c:pt idx="97" formatCode="#,##0">
                  <c:v>189</c:v>
                </c:pt>
                <c:pt idx="98" formatCode="#,##0">
                  <c:v>162</c:v>
                </c:pt>
                <c:pt idx="99" formatCode="#,##0">
                  <c:v>177</c:v>
                </c:pt>
                <c:pt idx="100" formatCode="#,##0">
                  <c:v>203</c:v>
                </c:pt>
                <c:pt idx="101" formatCode="#,##0">
                  <c:v>145</c:v>
                </c:pt>
                <c:pt idx="102" formatCode="#,##0">
                  <c:v>149</c:v>
                </c:pt>
                <c:pt idx="103" formatCode="#,##0">
                  <c:v>168</c:v>
                </c:pt>
                <c:pt idx="104" formatCode="#,##0">
                  <c:v>136</c:v>
                </c:pt>
                <c:pt idx="105" formatCode="#,##0">
                  <c:v>193</c:v>
                </c:pt>
                <c:pt idx="106" formatCode="#,##0">
                  <c:v>185</c:v>
                </c:pt>
                <c:pt idx="107" formatCode="#,##0">
                  <c:v>151</c:v>
                </c:pt>
                <c:pt idx="108" formatCode="#,##0">
                  <c:v>155</c:v>
                </c:pt>
                <c:pt idx="109" formatCode="#,##0">
                  <c:v>212</c:v>
                </c:pt>
                <c:pt idx="110" formatCode="#,##0">
                  <c:v>173</c:v>
                </c:pt>
                <c:pt idx="111" formatCode="#,##0">
                  <c:v>211</c:v>
                </c:pt>
                <c:pt idx="112" formatCode="#,##0">
                  <c:v>245</c:v>
                </c:pt>
                <c:pt idx="113" formatCode="#,##0">
                  <c:v>183</c:v>
                </c:pt>
                <c:pt idx="114" formatCode="#,##0">
                  <c:v>174</c:v>
                </c:pt>
                <c:pt idx="115" formatCode="#,##0">
                  <c:v>209</c:v>
                </c:pt>
                <c:pt idx="116" formatCode="#,##0">
                  <c:v>182</c:v>
                </c:pt>
                <c:pt idx="117" formatCode="#,##0">
                  <c:v>232</c:v>
                </c:pt>
                <c:pt idx="118" formatCode="#,##0">
                  <c:v>203</c:v>
                </c:pt>
                <c:pt idx="119" formatCode="#,##0">
                  <c:v>176</c:v>
                </c:pt>
                <c:pt idx="120" formatCode="#,##0">
                  <c:v>200</c:v>
                </c:pt>
                <c:pt idx="121" formatCode="#,##0">
                  <c:v>204</c:v>
                </c:pt>
                <c:pt idx="122" formatCode="#,##0">
                  <c:v>141</c:v>
                </c:pt>
                <c:pt idx="123" formatCode="#,##0">
                  <c:v>194</c:v>
                </c:pt>
                <c:pt idx="124" formatCode="#,##0">
                  <c:v>215</c:v>
                </c:pt>
                <c:pt idx="125" formatCode="#,##0">
                  <c:v>159</c:v>
                </c:pt>
                <c:pt idx="126" formatCode="#,##0">
                  <c:v>156</c:v>
                </c:pt>
                <c:pt idx="127" formatCode="#,##0">
                  <c:v>126</c:v>
                </c:pt>
                <c:pt idx="128" formatCode="#,##0">
                  <c:v>173</c:v>
                </c:pt>
                <c:pt idx="129" formatCode="#,##0">
                  <c:v>188</c:v>
                </c:pt>
                <c:pt idx="130" formatCode="#,##0">
                  <c:v>168</c:v>
                </c:pt>
                <c:pt idx="131" formatCode="#,##0">
                  <c:v>100</c:v>
                </c:pt>
                <c:pt idx="132" formatCode="#,##0">
                  <c:v>203</c:v>
                </c:pt>
                <c:pt idx="133" formatCode="#,##0">
                  <c:v>170</c:v>
                </c:pt>
                <c:pt idx="134" formatCode="#,##0">
                  <c:v>139</c:v>
                </c:pt>
                <c:pt idx="135" formatCode="#,##0">
                  <c:v>187</c:v>
                </c:pt>
                <c:pt idx="136" formatCode="#,##0">
                  <c:v>98</c:v>
                </c:pt>
              </c:numCache>
            </c:numRef>
          </c:val>
        </c:ser>
        <c:ser>
          <c:idx val="2"/>
          <c:order val="1"/>
          <c:tx>
            <c:strRef>
              <c:f>'Post-sent starts'!$F$1</c:f>
              <c:strCache>
                <c:ptCount val="1"/>
                <c:pt idx="0">
                  <c:v>Forecast 2015</c:v>
                </c:pt>
              </c:strCache>
            </c:strRef>
          </c:tx>
          <c:spPr>
            <a:ln w="31750">
              <a:solidFill>
                <a:schemeClr val="tx2">
                  <a:lumMod val="60000"/>
                  <a:lumOff val="40000"/>
                </a:schemeClr>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starts'!$F$2:$F$254</c:f>
              <c:numCache>
                <c:formatCode>General</c:formatCode>
                <c:ptCount val="253"/>
                <c:pt idx="137" formatCode="#,##0">
                  <c:v>153.42539291778692</c:v>
                </c:pt>
                <c:pt idx="138" formatCode="#,##0">
                  <c:v>174.09823754436962</c:v>
                </c:pt>
                <c:pt idx="139" formatCode="#,##0">
                  <c:v>135.82439092927726</c:v>
                </c:pt>
                <c:pt idx="140" formatCode="#,##0">
                  <c:v>174.15537189440576</c:v>
                </c:pt>
                <c:pt idx="141" formatCode="#,##0">
                  <c:v>203.46634461688791</c:v>
                </c:pt>
                <c:pt idx="142" formatCode="#,##0">
                  <c:v>173.95023461783788</c:v>
                </c:pt>
                <c:pt idx="143" formatCode="#,##0">
                  <c:v>137.98429071907623</c:v>
                </c:pt>
                <c:pt idx="144" formatCode="#,##0">
                  <c:v>196.35088878567109</c:v>
                </c:pt>
                <c:pt idx="145" formatCode="#,##0">
                  <c:v>178.55788398470327</c:v>
                </c:pt>
                <c:pt idx="146" formatCode="#,##0">
                  <c:v>155.02239411561479</c:v>
                </c:pt>
                <c:pt idx="147" formatCode="#,##0">
                  <c:v>192.43636597944797</c:v>
                </c:pt>
                <c:pt idx="148" formatCode="#,##0">
                  <c:v>208.86642241301604</c:v>
                </c:pt>
                <c:pt idx="149" formatCode="#,##0">
                  <c:v>164.18646531524018</c:v>
                </c:pt>
                <c:pt idx="150" formatCode="#,##0">
                  <c:v>169.38632648214306</c:v>
                </c:pt>
                <c:pt idx="151" formatCode="#,##0">
                  <c:v>142.91554099832342</c:v>
                </c:pt>
                <c:pt idx="152" formatCode="#,##0">
                  <c:v>177.26045541581226</c:v>
                </c:pt>
                <c:pt idx="153" formatCode="#,##0">
                  <c:v>199.61755223095653</c:v>
                </c:pt>
                <c:pt idx="154" formatCode="#,##0">
                  <c:v>176.05105185143805</c:v>
                </c:pt>
                <c:pt idx="155" formatCode="#,##0">
                  <c:v>139.85490594714094</c:v>
                </c:pt>
                <c:pt idx="156" formatCode="#,##0">
                  <c:v>191.82789323779866</c:v>
                </c:pt>
                <c:pt idx="157" formatCode="#,##0">
                  <c:v>180.84640133999372</c:v>
                </c:pt>
                <c:pt idx="158" formatCode="#,##0">
                  <c:v>153.33795250354248</c:v>
                </c:pt>
                <c:pt idx="159" formatCode="#,##0">
                  <c:v>189.70898522855626</c:v>
                </c:pt>
                <c:pt idx="160" formatCode="#,##0">
                  <c:v>210.04063495031008</c:v>
                </c:pt>
                <c:pt idx="161" formatCode="#,##0">
                  <c:v>162.42795553776145</c:v>
                </c:pt>
                <c:pt idx="162" formatCode="#,##0">
                  <c:v>167.05806745105707</c:v>
                </c:pt>
                <c:pt idx="163" formatCode="#,##0">
                  <c:v>144.03470806068802</c:v>
                </c:pt>
                <c:pt idx="164" formatCode="#,##0">
                  <c:v>175.23527307076895</c:v>
                </c:pt>
                <c:pt idx="165" formatCode="#,##0">
                  <c:v>198.62620669631545</c:v>
                </c:pt>
                <c:pt idx="166" formatCode="#,##0">
                  <c:v>176.59768860939232</c:v>
                </c:pt>
                <c:pt idx="167" formatCode="#,##0">
                  <c:v>138.31357527840905</c:v>
                </c:pt>
                <c:pt idx="168" formatCode="#,##0">
                  <c:v>191.46286602277118</c:v>
                </c:pt>
                <c:pt idx="169" formatCode="#,##0">
                  <c:v>181.33903113947196</c:v>
                </c:pt>
                <c:pt idx="170" formatCode="#,##0">
                  <c:v>152.11144959778133</c:v>
                </c:pt>
                <c:pt idx="171" formatCode="#,##0">
                  <c:v>189.89729091692914</c:v>
                </c:pt>
                <c:pt idx="172" formatCode="#,##0">
                  <c:v>210.28922106460394</c:v>
                </c:pt>
                <c:pt idx="173" formatCode="#,##0">
                  <c:v>161.68184774730005</c:v>
                </c:pt>
                <c:pt idx="174" formatCode="#,##0">
                  <c:v>167.43697132371321</c:v>
                </c:pt>
                <c:pt idx="175" formatCode="#,##0">
                  <c:v>144.17311913360493</c:v>
                </c:pt>
                <c:pt idx="176" formatCode="#,##0">
                  <c:v>174.77829440821171</c:v>
                </c:pt>
                <c:pt idx="177" formatCode="#,##0">
                  <c:v>199.10219470117411</c:v>
                </c:pt>
                <c:pt idx="178" formatCode="#,##0">
                  <c:v>176.60317221378946</c:v>
                </c:pt>
                <c:pt idx="179" formatCode="#,##0">
                  <c:v>138.10219921405701</c:v>
                </c:pt>
                <c:pt idx="180" formatCode="#,##0">
                  <c:v>191.87944197706224</c:v>
                </c:pt>
                <c:pt idx="181" formatCode="#,##0">
                  <c:v>181.28238961877875</c:v>
                </c:pt>
                <c:pt idx="182" formatCode="#,##0">
                  <c:v>152.03705539754796</c:v>
                </c:pt>
                <c:pt idx="183" formatCode="#,##0">
                  <c:v>190.2285668799272</c:v>
                </c:pt>
                <c:pt idx="184" formatCode="#,##0">
                  <c:v>210.18221438934484</c:v>
                </c:pt>
                <c:pt idx="185" formatCode="#,##0">
                  <c:v>161.69757939150324</c:v>
                </c:pt>
                <c:pt idx="186" formatCode="#,##0">
                  <c:v>167.6594457717876</c:v>
                </c:pt>
                <c:pt idx="187" formatCode="#,##0">
                  <c:v>144.05604814514692</c:v>
                </c:pt>
                <c:pt idx="188" formatCode="#,##0">
                  <c:v>174.83129170709859</c:v>
                </c:pt>
                <c:pt idx="189" formatCode="#,##0">
                  <c:v>199.23488425879108</c:v>
                </c:pt>
                <c:pt idx="190" formatCode="#,##0">
                  <c:v>176.49093217107691</c:v>
                </c:pt>
                <c:pt idx="191" formatCode="#,##0">
                  <c:v>138.17082916095455</c:v>
                </c:pt>
                <c:pt idx="192" formatCode="#,##0">
                  <c:v>191.93985261797999</c:v>
                </c:pt>
                <c:pt idx="193" formatCode="#,##0">
                  <c:v>181.19072712874092</c:v>
                </c:pt>
                <c:pt idx="194" formatCode="#,##0">
                  <c:v>152.10300859456223</c:v>
                </c:pt>
                <c:pt idx="195" formatCode="#,##0">
                  <c:v>190.24249277042205</c:v>
                </c:pt>
                <c:pt idx="196" formatCode="#,##0">
                  <c:v>210.11427301342155</c:v>
                </c:pt>
                <c:pt idx="197" formatCode="#,##0">
                  <c:v>161.75464222022845</c:v>
                </c:pt>
                <c:pt idx="198" formatCode="#,##0">
                  <c:v>167.64559108939687</c:v>
                </c:pt>
                <c:pt idx="199" formatCode="#,##0">
                  <c:v>144.01258307264769</c:v>
                </c:pt>
                <c:pt idx="200" formatCode="#,##0">
                  <c:v>174.87569317944678</c:v>
                </c:pt>
                <c:pt idx="201" formatCode="#,##0">
                  <c:v>199.20890536577002</c:v>
                </c:pt>
                <c:pt idx="202" formatCode="#,##0">
                  <c:v>176.46759039911467</c:v>
                </c:pt>
                <c:pt idx="203" formatCode="#,##0">
                  <c:v>138.20302369787487</c:v>
                </c:pt>
                <c:pt idx="204" formatCode="#,##0">
                  <c:v>191.91116415077136</c:v>
                </c:pt>
                <c:pt idx="205" formatCode="#,##0">
                  <c:v>181.1826405127384</c:v>
                </c:pt>
                <c:pt idx="206" formatCode="#,##0">
                  <c:v>152.12415188923737</c:v>
                </c:pt>
                <c:pt idx="207" formatCode="#,##0">
                  <c:v>190.21687915112258</c:v>
                </c:pt>
                <c:pt idx="208" formatCode="#,##0">
                  <c:v>210.11597833622929</c:v>
                </c:pt>
                <c:pt idx="209" formatCode="#,##0">
                  <c:v>161.76699653813961</c:v>
                </c:pt>
                <c:pt idx="210" formatCode="#,##0">
                  <c:v>167.62536938318635</c:v>
                </c:pt>
                <c:pt idx="211" formatCode="#,##0">
                  <c:v>144.01967304834233</c:v>
                </c:pt>
                <c:pt idx="212" formatCode="#,##0">
                  <c:v>174.88142632508317</c:v>
                </c:pt>
                <c:pt idx="213" formatCode="#,##0">
                  <c:v>199.19460425881491</c:v>
                </c:pt>
                <c:pt idx="214" formatCode="#,##0">
                  <c:v>176.47662894409973</c:v>
                </c:pt>
                <c:pt idx="215" formatCode="#,##0">
                  <c:v>138.20427459057302</c:v>
                </c:pt>
                <c:pt idx="216" formatCode="#,##0">
                  <c:v>191.9020981148125</c:v>
                </c:pt>
                <c:pt idx="217" formatCode="#,##0">
                  <c:v>181.19145640913607</c:v>
                </c:pt>
                <c:pt idx="218" formatCode="#,##0">
                  <c:v>152.12265447133638</c:v>
                </c:pt>
                <c:pt idx="219" formatCode="#,##0">
                  <c:v>190.2119509779499</c:v>
                </c:pt>
                <c:pt idx="220" formatCode="#,##0">
                  <c:v>210.12335143886813</c:v>
                </c:pt>
                <c:pt idx="221" formatCode="#,##0">
                  <c:v>161.76413076619741</c:v>
                </c:pt>
                <c:pt idx="222" formatCode="#,##0">
                  <c:v>167.62336890003957</c:v>
                </c:pt>
                <c:pt idx="223" formatCode="#,##0">
                  <c:v>144.02515948223348</c:v>
                </c:pt>
                <c:pt idx="224" formatCode="#,##0">
                  <c:v>174.87815094558837</c:v>
                </c:pt>
                <c:pt idx="225" formatCode="#,##0">
                  <c:v>199.19447707941342</c:v>
                </c:pt>
                <c:pt idx="226" formatCode="#,##0">
                  <c:v>176.48025522035988</c:v>
                </c:pt>
                <c:pt idx="227" formatCode="#,##0">
                  <c:v>138.20120772982716</c:v>
                </c:pt>
                <c:pt idx="228" formatCode="#,##0">
                  <c:v>191.90300467930936</c:v>
                </c:pt>
                <c:pt idx="229" formatCode="#,##0">
                  <c:v>181.19352239396201</c:v>
                </c:pt>
                <c:pt idx="230" formatCode="#,##0">
                  <c:v>152.1201207819588</c:v>
                </c:pt>
                <c:pt idx="231" formatCode="#,##0">
                  <c:v>190.21329692281876</c:v>
                </c:pt>
                <c:pt idx="232" formatCode="#,##0">
                  <c:v>210.12425223417065</c:v>
                </c:pt>
                <c:pt idx="233" formatCode="#,##0">
                  <c:v>161.76224867455412</c:v>
                </c:pt>
                <c:pt idx="234" formatCode="#,##0">
                  <c:v>167.62476813646234</c:v>
                </c:pt>
                <c:pt idx="235" formatCode="#,##0">
                  <c:v>144.02528764738938</c:v>
                </c:pt>
                <c:pt idx="236" formatCode="#,##0">
                  <c:v>174.87689824065077</c:v>
                </c:pt>
                <c:pt idx="237" formatCode="#,##0">
                  <c:v>199.19571278001959</c:v>
                </c:pt>
                <c:pt idx="238" formatCode="#,##0">
                  <c:v>176.47993956097926</c:v>
                </c:pt>
                <c:pt idx="239" formatCode="#,##0">
                  <c:v>138.2004860700508</c:v>
                </c:pt>
                <c:pt idx="240" formatCode="#,##0">
                  <c:v>191.90397958095224</c:v>
                </c:pt>
                <c:pt idx="241" formatCode="#,##0">
                  <c:v>181.19300907437358</c:v>
                </c:pt>
                <c:pt idx="242" formatCode="#,##0">
                  <c:v>152.11979992766817</c:v>
                </c:pt>
                <c:pt idx="243" formatCode="#,##0">
                  <c:v>190.21399344184977</c:v>
                </c:pt>
                <c:pt idx="244" formatCode="#,##0">
                  <c:v>210.12370464613139</c:v>
                </c:pt>
                <c:pt idx="245" formatCode="#,##0">
                  <c:v>161.76219889662684</c:v>
                </c:pt>
                <c:pt idx="246" formatCode="#,##0">
                  <c:v>167.62521425196735</c:v>
                </c:pt>
                <c:pt idx="247" formatCode="#,##0">
                  <c:v>144.02480035385983</c:v>
                </c:pt>
                <c:pt idx="248" formatCode="#,##0">
                  <c:v>174.8770078270671</c:v>
                </c:pt>
                <c:pt idx="249" formatCode="#,##0">
                  <c:v>199.19595825418463</c:v>
                </c:pt>
                <c:pt idx="250" formatCode="#,##0">
                  <c:v>176.47955542053472</c:v>
                </c:pt>
                <c:pt idx="251" formatCode="#,##0">
                  <c:v>138.20066956004743</c:v>
                </c:pt>
                <c:pt idx="252" formatCode="#,##0">
                  <c:v>191.90407939281172</c:v>
                </c:pt>
              </c:numCache>
            </c:numRef>
          </c:val>
        </c:ser>
        <c:ser>
          <c:idx val="1"/>
          <c:order val="2"/>
          <c:tx>
            <c:strRef>
              <c:f>'Post-sent starts'!$D$1</c:f>
              <c:strCache>
                <c:ptCount val="1"/>
                <c:pt idx="0">
                  <c:v>Forecast 2014</c:v>
                </c:pt>
              </c:strCache>
            </c:strRef>
          </c:tx>
          <c:spPr>
            <a:ln w="31750">
              <a:solidFill>
                <a:srgbClr val="92D050"/>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starts'!$D$2:$D$254</c:f>
              <c:numCache>
                <c:formatCode>General</c:formatCode>
                <c:ptCount val="253"/>
                <c:pt idx="123" formatCode="#,##0">
                  <c:v>164.38432440910015</c:v>
                </c:pt>
                <c:pt idx="124" formatCode="#,##0">
                  <c:v>219.06425205564554</c:v>
                </c:pt>
                <c:pt idx="125" formatCode="#,##0">
                  <c:v>145.5106242948132</c:v>
                </c:pt>
                <c:pt idx="126" formatCode="#,##0">
                  <c:v>174.32639052121431</c:v>
                </c:pt>
                <c:pt idx="127" formatCode="#,##0">
                  <c:v>185.90673479439897</c:v>
                </c:pt>
                <c:pt idx="128" formatCode="#,##0">
                  <c:v>150.41940608505766</c:v>
                </c:pt>
                <c:pt idx="129" formatCode="#,##0">
                  <c:v>199.63362011344745</c:v>
                </c:pt>
                <c:pt idx="130" formatCode="#,##0">
                  <c:v>189.36982142879458</c:v>
                </c:pt>
                <c:pt idx="131" formatCode="#,##0">
                  <c:v>147.72653882341535</c:v>
                </c:pt>
                <c:pt idx="132" formatCode="#,##0">
                  <c:v>161.54769972706723</c:v>
                </c:pt>
                <c:pt idx="133" formatCode="#,##0">
                  <c:v>197.66300271126445</c:v>
                </c:pt>
                <c:pt idx="134" formatCode="#,##0">
                  <c:v>149.14651318969874</c:v>
                </c:pt>
                <c:pt idx="135" formatCode="#,##0">
                  <c:v>199.2250794053362</c:v>
                </c:pt>
                <c:pt idx="136" formatCode="#,##0">
                  <c:v>216.06173863378083</c:v>
                </c:pt>
                <c:pt idx="137" formatCode="#,##0">
                  <c:v>152.53507923655923</c:v>
                </c:pt>
                <c:pt idx="138" formatCode="#,##0">
                  <c:v>170.75463307263956</c:v>
                </c:pt>
                <c:pt idx="139" formatCode="#,##0">
                  <c:v>183.82808769173823</c:v>
                </c:pt>
                <c:pt idx="140" formatCode="#,##0">
                  <c:v>155.28245275992089</c:v>
                </c:pt>
                <c:pt idx="141" formatCode="#,##0">
                  <c:v>197.16088403246238</c:v>
                </c:pt>
                <c:pt idx="142" formatCode="#,##0">
                  <c:v>187.93076915148069</c:v>
                </c:pt>
                <c:pt idx="143" formatCode="#,##0">
                  <c:v>151.0932374723528</c:v>
                </c:pt>
                <c:pt idx="144" formatCode="#,##0">
                  <c:v>159.83581872332064</c:v>
                </c:pt>
                <c:pt idx="145" formatCode="#,##0">
                  <c:v>196.66674343560794</c:v>
                </c:pt>
                <c:pt idx="146" formatCode="#,##0">
                  <c:v>151.47728658147912</c:v>
                </c:pt>
                <c:pt idx="147" formatCode="#,##0">
                  <c:v>198.03994016078693</c:v>
                </c:pt>
                <c:pt idx="148" formatCode="#,##0">
                  <c:v>215.37202599444277</c:v>
                </c:pt>
                <c:pt idx="149" formatCode="#,##0">
                  <c:v>154.14867913673024</c:v>
                </c:pt>
                <c:pt idx="150" formatCode="#,##0">
                  <c:v>169.93415838666732</c:v>
                </c:pt>
                <c:pt idx="151" formatCode="#,##0">
                  <c:v>183.3505980095978</c:v>
                </c:pt>
                <c:pt idx="152" formatCode="#,##0">
                  <c:v>156.39955176534718</c:v>
                </c:pt>
                <c:pt idx="153" formatCode="#,##0">
                  <c:v>196.59286747793738</c:v>
                </c:pt>
                <c:pt idx="154" formatCode="#,##0">
                  <c:v>187.60020192167119</c:v>
                </c:pt>
                <c:pt idx="155" formatCode="#,##0">
                  <c:v>151.86660774077694</c:v>
                </c:pt>
                <c:pt idx="156" formatCode="#,##0">
                  <c:v>159.44257952687653</c:v>
                </c:pt>
                <c:pt idx="157" formatCode="#,##0">
                  <c:v>196.43789096504969</c:v>
                </c:pt>
                <c:pt idx="158" formatCode="#,##0">
                  <c:v>152.01269263696494</c:v>
                </c:pt>
                <c:pt idx="159" formatCode="#,##0">
                  <c:v>197.76769974034826</c:v>
                </c:pt>
                <c:pt idx="160" formatCode="#,##0">
                  <c:v>215.21359089090632</c:v>
                </c:pt>
                <c:pt idx="161" formatCode="#,##0">
                  <c:v>154.51934200800275</c:v>
                </c:pt>
                <c:pt idx="162" formatCode="#,##0">
                  <c:v>169.74568570339767</c:v>
                </c:pt>
                <c:pt idx="163" formatCode="#,##0">
                  <c:v>183.2409130148439</c:v>
                </c:pt>
                <c:pt idx="164" formatCode="#,##0">
                  <c:v>156.65616254277913</c:v>
                </c:pt>
                <c:pt idx="165" formatCode="#,##0">
                  <c:v>196.46238739609785</c:v>
                </c:pt>
                <c:pt idx="166" formatCode="#,##0">
                  <c:v>187.52426674186808</c:v>
                </c:pt>
                <c:pt idx="167" formatCode="#,##0">
                  <c:v>152.0442599854384</c:v>
                </c:pt>
                <c:pt idx="168" formatCode="#,##0">
                  <c:v>159.35224785938237</c:v>
                </c:pt>
                <c:pt idx="169" formatCode="#,##0">
                  <c:v>196.385320861503</c:v>
                </c:pt>
                <c:pt idx="170" formatCode="#,##0">
                  <c:v>152.13568170371067</c:v>
                </c:pt>
                <c:pt idx="171" formatCode="#,##0">
                  <c:v>197.7051629145183</c:v>
                </c:pt>
                <c:pt idx="172" formatCode="#,##0">
                  <c:v>215.1771964845972</c:v>
                </c:pt>
                <c:pt idx="173" formatCode="#,##0">
                  <c:v>154.60448762813164</c:v>
                </c:pt>
                <c:pt idx="174" formatCode="#,##0">
                  <c:v>169.70239131181413</c:v>
                </c:pt>
                <c:pt idx="175" formatCode="#,##0">
                  <c:v>183.21571708177109</c:v>
                </c:pt>
                <c:pt idx="176" formatCode="#,##0">
                  <c:v>156.71510905582261</c:v>
                </c:pt>
                <c:pt idx="177" formatCode="#,##0">
                  <c:v>196.43241458699359</c:v>
                </c:pt>
                <c:pt idx="178" formatCode="#,##0">
                  <c:v>187.50682353815108</c:v>
                </c:pt>
                <c:pt idx="179" formatCode="#,##0">
                  <c:v>152.0850687950369</c:v>
                </c:pt>
                <c:pt idx="180" formatCode="#,##0">
                  <c:v>159.33149761315548</c:v>
                </c:pt>
                <c:pt idx="181" formatCode="#,##0">
                  <c:v>196.37324489055032</c:v>
                </c:pt>
                <c:pt idx="182" formatCode="#,##0">
                  <c:v>152.16393373856161</c:v>
                </c:pt>
                <c:pt idx="183" formatCode="#,##0">
                  <c:v>197.69079747025918</c:v>
                </c:pt>
                <c:pt idx="184" formatCode="#,##0">
                  <c:v>215.16883626150883</c:v>
                </c:pt>
                <c:pt idx="185" formatCode="#,##0">
                  <c:v>154.62404657829637</c:v>
                </c:pt>
                <c:pt idx="186" formatCode="#,##0">
                  <c:v>169.69244608097179</c:v>
                </c:pt>
                <c:pt idx="187" formatCode="#,##0">
                  <c:v>183.20992927966714</c:v>
                </c:pt>
                <c:pt idx="188" formatCode="#,##0">
                  <c:v>156.72864976301642</c:v>
                </c:pt>
                <c:pt idx="189" formatCode="#,##0">
                  <c:v>196.42552948029427</c:v>
                </c:pt>
                <c:pt idx="190" formatCode="#,##0">
                  <c:v>187.50281662914392</c:v>
                </c:pt>
                <c:pt idx="191" formatCode="#,##0">
                  <c:v>152.09444305846949</c:v>
                </c:pt>
                <c:pt idx="192" formatCode="#,##0">
                  <c:v>159.32673103759655</c:v>
                </c:pt>
                <c:pt idx="193" formatCode="#,##0">
                  <c:v>196.37047089802203</c:v>
                </c:pt>
                <c:pt idx="194" formatCode="#,##0">
                  <c:v>152.17042356318049</c:v>
                </c:pt>
                <c:pt idx="195" formatCode="#,##0">
                  <c:v>197.68749755879065</c:v>
                </c:pt>
                <c:pt idx="196" formatCode="#,##0">
                  <c:v>215.16691581995818</c:v>
                </c:pt>
                <c:pt idx="197" formatCode="#,##0">
                  <c:v>154.62853949914148</c:v>
                </c:pt>
                <c:pt idx="198" formatCode="#,##0">
                  <c:v>169.69016154450208</c:v>
                </c:pt>
                <c:pt idx="199" formatCode="#,##0">
                  <c:v>183.20859975346551</c:v>
                </c:pt>
                <c:pt idx="200" formatCode="#,##0">
                  <c:v>156.73176022268302</c:v>
                </c:pt>
                <c:pt idx="201" formatCode="#,##0">
                  <c:v>196.42394789032397</c:v>
                </c:pt>
                <c:pt idx="202" formatCode="#,##0">
                  <c:v>187.50189619502802</c:v>
                </c:pt>
                <c:pt idx="203" formatCode="#,##0">
                  <c:v>152.09659643701124</c:v>
                </c:pt>
                <c:pt idx="204" formatCode="#,##0">
                  <c:v>159.32563609914084</c:v>
                </c:pt>
                <c:pt idx="205" formatCode="#,##0">
                  <c:v>196.3698336793191</c:v>
                </c:pt>
                <c:pt idx="206" formatCode="#,##0">
                  <c:v>152.17191435220883</c:v>
                </c:pt>
                <c:pt idx="207" formatCode="#,##0">
                  <c:v>197.68673953032291</c:v>
                </c:pt>
                <c:pt idx="208" formatCode="#,##0">
                  <c:v>215.16647467195165</c:v>
                </c:pt>
                <c:pt idx="209" formatCode="#,##0">
                  <c:v>154.62957157589153</c:v>
                </c:pt>
                <c:pt idx="210" formatCode="#,##0">
                  <c:v>169.68963675961129</c:v>
                </c:pt>
                <c:pt idx="211" formatCode="#,##0">
                  <c:v>183.20829434566321</c:v>
                </c:pt>
                <c:pt idx="212" formatCode="#,##0">
                  <c:v>156.73247473184412</c:v>
                </c:pt>
                <c:pt idx="213" formatCode="#,##0">
                  <c:v>196.42358458050998</c:v>
                </c:pt>
                <c:pt idx="214" formatCode="#,##0">
                  <c:v>187.50168476048827</c:v>
                </c:pt>
                <c:pt idx="215" formatCode="#,##0">
                  <c:v>152.09709109338371</c:v>
                </c:pt>
                <c:pt idx="216" formatCode="#,##0">
                  <c:v>159.32538457890226</c:v>
                </c:pt>
                <c:pt idx="217" formatCode="#,##0">
                  <c:v>196.36968730269004</c:v>
                </c:pt>
                <c:pt idx="218" formatCode="#,##0">
                  <c:v>152.17225680397871</c:v>
                </c:pt>
                <c:pt idx="219" formatCode="#,##0">
                  <c:v>197.68656540227028</c:v>
                </c:pt>
                <c:pt idx="220" formatCode="#,##0">
                  <c:v>215.16637333506714</c:v>
                </c:pt>
                <c:pt idx="221" formatCode="#,##0">
                  <c:v>154.62980865605712</c:v>
                </c:pt>
                <c:pt idx="222" formatCode="#,##0">
                  <c:v>169.68951621035097</c:v>
                </c:pt>
                <c:pt idx="223" formatCode="#,##0">
                  <c:v>183.20822418989974</c:v>
                </c:pt>
                <c:pt idx="224" formatCode="#,##0">
                  <c:v>156.73263886300029</c:v>
                </c:pt>
                <c:pt idx="225" formatCode="#,##0">
                  <c:v>196.42350112397358</c:v>
                </c:pt>
                <c:pt idx="226" formatCode="#,##0">
                  <c:v>187.50163619148825</c:v>
                </c:pt>
                <c:pt idx="227" formatCode="#,##0">
                  <c:v>152.09720472176909</c:v>
                </c:pt>
                <c:pt idx="228" formatCode="#,##0">
                  <c:v>159.32532680174586</c:v>
                </c:pt>
                <c:pt idx="229" formatCode="#,##0">
                  <c:v>196.36965367825712</c:v>
                </c:pt>
                <c:pt idx="230" formatCode="#,##0">
                  <c:v>152.17233546917711</c:v>
                </c:pt>
                <c:pt idx="231" formatCode="#,##0">
                  <c:v>197.68652540300903</c:v>
                </c:pt>
                <c:pt idx="232" formatCode="#,##0">
                  <c:v>215.16635005679314</c:v>
                </c:pt>
                <c:pt idx="233" formatCode="#,##0">
                  <c:v>154.62986311615896</c:v>
                </c:pt>
                <c:pt idx="234" formatCode="#,##0">
                  <c:v>169.68948851876834</c:v>
                </c:pt>
                <c:pt idx="235" formatCode="#,##0">
                  <c:v>183.20820807429592</c:v>
                </c:pt>
                <c:pt idx="236" formatCode="#,##0">
                  <c:v>156.73267656585688</c:v>
                </c:pt>
                <c:pt idx="237" formatCode="#,##0">
                  <c:v>196.4234819530258</c:v>
                </c:pt>
                <c:pt idx="238" formatCode="#,##0">
                  <c:v>187.50162503461783</c:v>
                </c:pt>
                <c:pt idx="239" formatCode="#,##0">
                  <c:v>152.09723082354535</c:v>
                </c:pt>
                <c:pt idx="240" formatCode="#,##0">
                  <c:v>159.32531352965364</c:v>
                </c:pt>
              </c:numCache>
            </c:numRef>
          </c:val>
        </c:ser>
        <c:marker val="1"/>
        <c:axId val="55805440"/>
        <c:axId val="55807360"/>
      </c:lineChart>
      <c:dateAx>
        <c:axId val="5580544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807360"/>
        <c:crosses val="autoZero"/>
        <c:auto val="1"/>
        <c:lblOffset val="100"/>
        <c:majorUnit val="12"/>
        <c:majorTimeUnit val="months"/>
      </c:dateAx>
      <c:valAx>
        <c:axId val="55807360"/>
        <c:scaling>
          <c:orientation val="minMax"/>
        </c:scaling>
        <c:axPos val="l"/>
        <c:majorGridlines/>
        <c:title>
          <c:tx>
            <c:rich>
              <a:bodyPr rot="-5400000" vert="horz"/>
              <a:lstStyle/>
              <a:p>
                <a:pPr>
                  <a:defRPr/>
                </a:pPr>
                <a:r>
                  <a:rPr lang="en-NZ" sz="1200">
                    <a:latin typeface="Arial" pitchFamily="34" charset="0"/>
                    <a:cs typeface="Arial" pitchFamily="34" charset="0"/>
                  </a:rPr>
                  <a:t>Starts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580544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Time on Parole muster</a:t>
            </a:r>
          </a:p>
        </c:rich>
      </c:tx>
    </c:title>
    <c:plotArea>
      <c:layout/>
      <c:lineChart>
        <c:grouping val="standard"/>
        <c:ser>
          <c:idx val="0"/>
          <c:order val="0"/>
          <c:tx>
            <c:strRef>
              <c:f>'Post-sent times'!$B$1</c:f>
              <c:strCache>
                <c:ptCount val="1"/>
                <c:pt idx="0">
                  <c:v>Parole</c:v>
                </c:pt>
              </c:strCache>
            </c:strRef>
          </c:tx>
          <c:spPr>
            <a:ln w="38100">
              <a:solidFill>
                <a:schemeClr val="tx2"/>
              </a:solidFill>
            </a:ln>
          </c:spPr>
          <c:marker>
            <c:symbol val="none"/>
          </c:marker>
          <c:cat>
            <c:numRef>
              <c:f>'Post-sent times'!$A$2:$A$206</c:f>
              <c:numCache>
                <c:formatCode>mmm\-yy</c:formatCode>
                <c:ptCount val="205"/>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numCache>
            </c:numRef>
          </c:cat>
          <c:val>
            <c:numRef>
              <c:f>'Post-sent times'!$B$2:$B$206</c:f>
              <c:numCache>
                <c:formatCode>#,##0</c:formatCode>
                <c:ptCount val="205"/>
                <c:pt idx="1">
                  <c:v>413.11481218993623</c:v>
                </c:pt>
                <c:pt idx="2">
                  <c:v>421.84861717612807</c:v>
                </c:pt>
                <c:pt idx="3">
                  <c:v>422.87241887905606</c:v>
                </c:pt>
                <c:pt idx="4">
                  <c:v>427.61730205278593</c:v>
                </c:pt>
                <c:pt idx="5">
                  <c:v>434.80291970802921</c:v>
                </c:pt>
                <c:pt idx="6">
                  <c:v>427.51822157434401</c:v>
                </c:pt>
                <c:pt idx="7">
                  <c:v>425.61928219563686</c:v>
                </c:pt>
                <c:pt idx="8">
                  <c:v>425.26198749131339</c:v>
                </c:pt>
                <c:pt idx="9">
                  <c:v>423.16430020283974</c:v>
                </c:pt>
                <c:pt idx="10">
                  <c:v>415.06865284974094</c:v>
                </c:pt>
                <c:pt idx="11">
                  <c:v>404.30504148053603</c:v>
                </c:pt>
                <c:pt idx="12">
                  <c:v>398.94451294697905</c:v>
                </c:pt>
                <c:pt idx="13">
                  <c:v>392.22089552238805</c:v>
                </c:pt>
                <c:pt idx="14">
                  <c:v>386.6888111888112</c:v>
                </c:pt>
                <c:pt idx="15">
                  <c:v>377.26468942361498</c:v>
                </c:pt>
                <c:pt idx="16">
                  <c:v>374.18334264952489</c:v>
                </c:pt>
                <c:pt idx="17">
                  <c:v>374.95163979988882</c:v>
                </c:pt>
                <c:pt idx="18">
                  <c:v>365.40455531453364</c:v>
                </c:pt>
                <c:pt idx="19">
                  <c:v>367.4170353982301</c:v>
                </c:pt>
                <c:pt idx="20">
                  <c:v>357.38330587589235</c:v>
                </c:pt>
                <c:pt idx="21">
                  <c:v>352.80668127053667</c:v>
                </c:pt>
                <c:pt idx="22">
                  <c:v>359.296875</c:v>
                </c:pt>
                <c:pt idx="23">
                  <c:v>350.12283640424346</c:v>
                </c:pt>
                <c:pt idx="24">
                  <c:v>347.65837104072398</c:v>
                </c:pt>
                <c:pt idx="25">
                  <c:v>357.06975414522583</c:v>
                </c:pt>
                <c:pt idx="26">
                  <c:v>358.48214285714283</c:v>
                </c:pt>
                <c:pt idx="27">
                  <c:v>362.05983889528193</c:v>
                </c:pt>
                <c:pt idx="28">
                  <c:v>357.34265734265733</c:v>
                </c:pt>
                <c:pt idx="29">
                  <c:v>354.71535365152386</c:v>
                </c:pt>
                <c:pt idx="30">
                  <c:v>353.31179775280901</c:v>
                </c:pt>
                <c:pt idx="31">
                  <c:v>357.67068273092372</c:v>
                </c:pt>
                <c:pt idx="32">
                  <c:v>351.79207352096495</c:v>
                </c:pt>
                <c:pt idx="33">
                  <c:v>352.88807649043872</c:v>
                </c:pt>
                <c:pt idx="34">
                  <c:v>348.18539325842698</c:v>
                </c:pt>
                <c:pt idx="35">
                  <c:v>344.96078431372547</c:v>
                </c:pt>
                <c:pt idx="36">
                  <c:v>338.09680968096808</c:v>
                </c:pt>
                <c:pt idx="37">
                  <c:v>344.80156512017885</c:v>
                </c:pt>
                <c:pt idx="38">
                  <c:v>344.87567567567567</c:v>
                </c:pt>
                <c:pt idx="39">
                  <c:v>348.84781435509984</c:v>
                </c:pt>
                <c:pt idx="40">
                  <c:v>345.47404661016947</c:v>
                </c:pt>
                <c:pt idx="41">
                  <c:v>348.04118268215416</c:v>
                </c:pt>
                <c:pt idx="42">
                  <c:v>354.14498141263942</c:v>
                </c:pt>
                <c:pt idx="43">
                  <c:v>350.96883116883117</c:v>
                </c:pt>
                <c:pt idx="44">
                  <c:v>347.80395136778117</c:v>
                </c:pt>
                <c:pt idx="45">
                  <c:v>355.79677256681794</c:v>
                </c:pt>
                <c:pt idx="46">
                  <c:v>354.06093906093906</c:v>
                </c:pt>
                <c:pt idx="47">
                  <c:v>351.60882498760537</c:v>
                </c:pt>
                <c:pt idx="48">
                  <c:v>354.36017786561263</c:v>
                </c:pt>
                <c:pt idx="49">
                  <c:v>352.18673817649926</c:v>
                </c:pt>
                <c:pt idx="50">
                  <c:v>362.65794669299112</c:v>
                </c:pt>
                <c:pt idx="51">
                  <c:v>367.51600196947317</c:v>
                </c:pt>
                <c:pt idx="52">
                  <c:v>368.37798343886993</c:v>
                </c:pt>
                <c:pt idx="53">
                  <c:v>370.33365806137363</c:v>
                </c:pt>
                <c:pt idx="54">
                  <c:v>374.13843888070693</c:v>
                </c:pt>
                <c:pt idx="55">
                  <c:v>366.61108386463951</c:v>
                </c:pt>
                <c:pt idx="56">
                  <c:v>374.69702970297027</c:v>
                </c:pt>
                <c:pt idx="57">
                  <c:v>376.18209408194235</c:v>
                </c:pt>
                <c:pt idx="58">
                  <c:v>374.02791625124627</c:v>
                </c:pt>
                <c:pt idx="59">
                  <c:v>367.77929022848809</c:v>
                </c:pt>
                <c:pt idx="60">
                  <c:v>367.09253731343284</c:v>
                </c:pt>
                <c:pt idx="61">
                  <c:v>364.20676139147474</c:v>
                </c:pt>
                <c:pt idx="62">
                  <c:v>367.81098466105885</c:v>
                </c:pt>
                <c:pt idx="63">
                  <c:v>368.70843611248148</c:v>
                </c:pt>
                <c:pt idx="64">
                  <c:v>370.46341463414632</c:v>
                </c:pt>
                <c:pt idx="65">
                  <c:v>386.07213438735175</c:v>
                </c:pt>
                <c:pt idx="66">
                  <c:v>389.22657411998017</c:v>
                </c:pt>
                <c:pt idx="67">
                  <c:v>406.10712530712533</c:v>
                </c:pt>
                <c:pt idx="68">
                  <c:v>405.35267633816909</c:v>
                </c:pt>
                <c:pt idx="69">
                  <c:v>403.51489985344409</c:v>
                </c:pt>
                <c:pt idx="70">
                  <c:v>413.34555229716523</c:v>
                </c:pt>
                <c:pt idx="71">
                  <c:v>423.34092058674759</c:v>
                </c:pt>
                <c:pt idx="72">
                  <c:v>410.33035270740191</c:v>
                </c:pt>
                <c:pt idx="73">
                  <c:v>406.23280943025543</c:v>
                </c:pt>
                <c:pt idx="74">
                  <c:v>407.6160234489497</c:v>
                </c:pt>
                <c:pt idx="75">
                  <c:v>400.43008169149448</c:v>
                </c:pt>
                <c:pt idx="76">
                  <c:v>398.52567121997174</c:v>
                </c:pt>
                <c:pt idx="77">
                  <c:v>390.67329939842665</c:v>
                </c:pt>
                <c:pt idx="78">
                  <c:v>385.37053979871911</c:v>
                </c:pt>
                <c:pt idx="79">
                  <c:v>384.66771441400988</c:v>
                </c:pt>
                <c:pt idx="80">
                  <c:v>377.84645842498901</c:v>
                </c:pt>
                <c:pt idx="81">
                  <c:v>374.78806228373702</c:v>
                </c:pt>
                <c:pt idx="82">
                  <c:v>372.04935622317595</c:v>
                </c:pt>
                <c:pt idx="83">
                  <c:v>362.83014861995753</c:v>
                </c:pt>
                <c:pt idx="84">
                  <c:v>357.09166666666664</c:v>
                </c:pt>
                <c:pt idx="85">
                  <c:v>364.84740802675583</c:v>
                </c:pt>
                <c:pt idx="86">
                  <c:v>368.40254237288133</c:v>
                </c:pt>
                <c:pt idx="87">
                  <c:v>377.61843790012801</c:v>
                </c:pt>
                <c:pt idx="88">
                  <c:v>385.9878945092953</c:v>
                </c:pt>
                <c:pt idx="89">
                  <c:v>386.52686762778507</c:v>
                </c:pt>
                <c:pt idx="90">
                  <c:v>386.21532364597095</c:v>
                </c:pt>
                <c:pt idx="91">
                  <c:v>394.1933272394881</c:v>
                </c:pt>
                <c:pt idx="92">
                  <c:v>399.33914639743</c:v>
                </c:pt>
                <c:pt idx="93">
                  <c:v>411.67213114754099</c:v>
                </c:pt>
                <c:pt idx="94">
                  <c:v>411.40714285714284</c:v>
                </c:pt>
                <c:pt idx="95">
                  <c:v>411.88735177865613</c:v>
                </c:pt>
                <c:pt idx="96">
                  <c:v>418.8406512086828</c:v>
                </c:pt>
                <c:pt idx="97">
                  <c:v>425.43652784746615</c:v>
                </c:pt>
                <c:pt idx="98">
                  <c:v>422.56403817177301</c:v>
                </c:pt>
                <c:pt idx="99">
                  <c:v>424.23891129032256</c:v>
                </c:pt>
                <c:pt idx="100">
                  <c:v>437.72629887520088</c:v>
                </c:pt>
              </c:numCache>
            </c:numRef>
          </c:val>
        </c:ser>
        <c:ser>
          <c:idx val="2"/>
          <c:order val="1"/>
          <c:tx>
            <c:strRef>
              <c:f>'Post-sent times'!$D$1</c:f>
              <c:strCache>
                <c:ptCount val="1"/>
                <c:pt idx="0">
                  <c:v>Forecast 2015</c:v>
                </c:pt>
              </c:strCache>
            </c:strRef>
          </c:tx>
          <c:spPr>
            <a:ln w="34925">
              <a:solidFill>
                <a:schemeClr val="accent1"/>
              </a:solidFill>
            </a:ln>
          </c:spPr>
          <c:marker>
            <c:symbol val="none"/>
          </c:marker>
          <c:cat>
            <c:numRef>
              <c:f>'Post-sent times'!$A$2:$A$206</c:f>
              <c:numCache>
                <c:formatCode>mmm\-yy</c:formatCode>
                <c:ptCount val="205"/>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numCache>
            </c:numRef>
          </c:cat>
          <c:val>
            <c:numRef>
              <c:f>'Post-sent times'!$D$2:$D$206</c:f>
              <c:numCache>
                <c:formatCode>General</c:formatCode>
                <c:ptCount val="205"/>
                <c:pt idx="101" formatCode="#,##0">
                  <c:v>422.02867471407052</c:v>
                </c:pt>
                <c:pt idx="102" formatCode="#,##0">
                  <c:v>421.26802765858247</c:v>
                </c:pt>
                <c:pt idx="103" formatCode="#,##0">
                  <c:v>418.81304079658901</c:v>
                </c:pt>
                <c:pt idx="104" formatCode="#,##0">
                  <c:v>416.3648235934611</c:v>
                </c:pt>
                <c:pt idx="105" formatCode="#,##0">
                  <c:v>416.10864259379321</c:v>
                </c:pt>
                <c:pt idx="106" formatCode="#,##0">
                  <c:v>414.29304236212391</c:v>
                </c:pt>
                <c:pt idx="107" formatCode="#,##0">
                  <c:v>412.88805002879542</c:v>
                </c:pt>
                <c:pt idx="108" formatCode="#,##0">
                  <c:v>412.19270213301047</c:v>
                </c:pt>
                <c:pt idx="109" formatCode="#,##0">
                  <c:v>410.91424175619397</c:v>
                </c:pt>
                <c:pt idx="110" formatCode="#,##0">
                  <c:v>410.14425454768451</c:v>
                </c:pt>
                <c:pt idx="111" formatCode="#,##0">
                  <c:v>409.60609848349338</c:v>
                </c:pt>
                <c:pt idx="112" formatCode="#,##0">
                  <c:v>408.39304839202669</c:v>
                </c:pt>
                <c:pt idx="113" formatCode="#,##0">
                  <c:v>407.69090903469089</c:v>
                </c:pt>
                <c:pt idx="114" formatCode="#,##0">
                  <c:v>406.97448620301259</c:v>
                </c:pt>
                <c:pt idx="115" formatCode="#,##0">
                  <c:v>405.87974434721104</c:v>
                </c:pt>
                <c:pt idx="116" formatCode="#,##0">
                  <c:v>405.08151517498715</c:v>
                </c:pt>
                <c:pt idx="117" formatCode="#,##0">
                  <c:v>404.16651107536939</c:v>
                </c:pt>
                <c:pt idx="118" formatCode="#,##0">
                  <c:v>403.07601913359395</c:v>
                </c:pt>
                <c:pt idx="119" formatCode="#,##0">
                  <c:v>402.23177881513971</c:v>
                </c:pt>
                <c:pt idx="120" formatCode="#,##0">
                  <c:v>401.23652820783479</c:v>
                </c:pt>
                <c:pt idx="121" formatCode="#,##0">
                  <c:v>401.13910846271062</c:v>
                </c:pt>
                <c:pt idx="122" formatCode="#,##0">
                  <c:v>401.20604339621559</c:v>
                </c:pt>
                <c:pt idx="123" formatCode="#,##0">
                  <c:v>401.15796987767186</c:v>
                </c:pt>
                <c:pt idx="124" formatCode="#,##0">
                  <c:v>401.11770065046403</c:v>
                </c:pt>
                <c:pt idx="125" formatCode="#,##0">
                  <c:v>401.17015082595555</c:v>
                </c:pt>
                <c:pt idx="126" formatCode="#,##0">
                  <c:v>401.13050820328641</c:v>
                </c:pt>
                <c:pt idx="127" formatCode="#,##0">
                  <c:v>401.12671753747361</c:v>
                </c:pt>
                <c:pt idx="128" formatCode="#,##0">
                  <c:v>401.16543603720879</c:v>
                </c:pt>
                <c:pt idx="129" formatCode="#,##0">
                  <c:v>401.13764804412466</c:v>
                </c:pt>
                <c:pt idx="130" formatCode="#,##0">
                  <c:v>401.14699817622375</c:v>
                </c:pt>
                <c:pt idx="131" formatCode="#,##0">
                  <c:v>401.16860461924352</c:v>
                </c:pt>
                <c:pt idx="132" formatCode="#,##0">
                  <c:v>401.14790705811572</c:v>
                </c:pt>
                <c:pt idx="133" formatCode="#,##0">
                  <c:v>401.15971938577445</c:v>
                </c:pt>
                <c:pt idx="134" formatCode="#,##0">
                  <c:v>401.16765889399556</c:v>
                </c:pt>
                <c:pt idx="135" formatCode="#,##0">
                  <c:v>401.15231935286965</c:v>
                </c:pt>
                <c:pt idx="136" formatCode="#,##0">
                  <c:v>401.16232820221705</c:v>
                </c:pt>
                <c:pt idx="137" formatCode="#,##0">
                  <c:v>401.16287765074355</c:v>
                </c:pt>
                <c:pt idx="138" formatCode="#,##0">
                  <c:v>401.15307164188738</c:v>
                </c:pt>
                <c:pt idx="139" formatCode="#,##0">
                  <c:v>401.16092464004265</c:v>
                </c:pt>
                <c:pt idx="140" formatCode="#,##0">
                  <c:v>401.1585015957117</c:v>
                </c:pt>
                <c:pt idx="141" formatCode="#,##0">
                  <c:v>401.15352744494407</c:v>
                </c:pt>
                <c:pt idx="142" formatCode="#,##0">
                  <c:v>401.1594905972832</c:v>
                </c:pt>
                <c:pt idx="143" formatCode="#,##0">
                  <c:v>401.15648775613846</c:v>
                </c:pt>
                <c:pt idx="144" formatCode="#,##0">
                  <c:v>401.15473119924519</c:v>
                </c:pt>
                <c:pt idx="145" formatCode="#,##0">
                  <c:v>401.15885327865851</c:v>
                </c:pt>
                <c:pt idx="146" formatCode="#,##0">
                  <c:v>401.1561350037166</c:v>
                </c:pt>
                <c:pt idx="147" formatCode="#,##0">
                  <c:v>401.15609155932987</c:v>
                </c:pt>
                <c:pt idx="148" formatCode="#,##0">
                  <c:v>401.15854326624276</c:v>
                </c:pt>
                <c:pt idx="149" formatCode="#,##0">
                  <c:v>401.15633511716624</c:v>
                </c:pt>
                <c:pt idx="150" formatCode="#,##0">
                  <c:v>401.15698272540533</c:v>
                </c:pt>
                <c:pt idx="151" formatCode="#,##0">
                  <c:v>401.15817600361117</c:v>
                </c:pt>
                <c:pt idx="152" formatCode="#,##0">
                  <c:v>401.15654139133056</c:v>
                </c:pt>
                <c:pt idx="153" formatCode="#,##0">
                  <c:v>401.15735348545735</c:v>
                </c:pt>
                <c:pt idx="154" formatCode="#,##0">
                  <c:v>401.15775539837358</c:v>
                </c:pt>
                <c:pt idx="155" formatCode="#,##0">
                  <c:v>401.15667754557825</c:v>
                </c:pt>
                <c:pt idx="156" formatCode="#,##0">
                  <c:v>401.15743127789699</c:v>
                </c:pt>
                <c:pt idx="157" formatCode="#,##0">
                  <c:v>401.15742067535695</c:v>
                </c:pt>
                <c:pt idx="158" formatCode="#,##0">
                  <c:v>401.15680326437217</c:v>
                </c:pt>
                <c:pt idx="159" formatCode="#,##0">
                  <c:v>401.1574113878342</c:v>
                </c:pt>
                <c:pt idx="160" formatCode="#,##0">
                  <c:v>401.15722889841607</c:v>
                </c:pt>
                <c:pt idx="161" formatCode="#,##0">
                  <c:v>401.15693730998754</c:v>
                </c:pt>
                <c:pt idx="162" formatCode="#,##0">
                  <c:v>401.15737483680641</c:v>
                </c:pt>
                <c:pt idx="163" formatCode="#,##0">
                  <c:v>401.15714869709052</c:v>
                </c:pt>
                <c:pt idx="164" formatCode="#,##0">
                  <c:v>401.15705516303893</c:v>
                </c:pt>
                <c:pt idx="165" formatCode="#,##0">
                  <c:v>401.15733510803921</c:v>
                </c:pt>
                <c:pt idx="166" formatCode="#,##0">
                  <c:v>401.1571267119798</c:v>
                </c:pt>
                <c:pt idx="167" formatCode="#,##0">
                  <c:v>401.15713618369125</c:v>
                </c:pt>
                <c:pt idx="168" formatCode="#,##0">
                  <c:v>401.15729249905144</c:v>
                </c:pt>
                <c:pt idx="169" formatCode="#,##0">
                  <c:v>401.15712754016693</c:v>
                </c:pt>
                <c:pt idx="170" formatCode="#,##0">
                  <c:v>401.15718050053255</c:v>
                </c:pt>
                <c:pt idx="171" formatCode="#,##0">
                  <c:v>401.15725251227616</c:v>
                </c:pt>
                <c:pt idx="172" formatCode="#,##0">
                  <c:v>401.15713656956052</c:v>
                </c:pt>
                <c:pt idx="173" formatCode="#,##0">
                  <c:v>401.15719991742736</c:v>
                </c:pt>
                <c:pt idx="174" formatCode="#,##0">
                  <c:v>401.15722150632701</c:v>
                </c:pt>
                <c:pt idx="175" formatCode="#,##0">
                  <c:v>401.15714893028502</c:v>
                </c:pt>
                <c:pt idx="176" formatCode="#,##0">
                  <c:v>401.1572061189392</c:v>
                </c:pt>
                <c:pt idx="177" formatCode="#,##0">
                  <c:v>401.15720154350299</c:v>
                </c:pt>
                <c:pt idx="178" formatCode="#,##0">
                  <c:v>401.15716180832129</c:v>
                </c:pt>
                <c:pt idx="179" formatCode="#,##0">
                  <c:v>401.15720616765134</c:v>
                </c:pt>
                <c:pt idx="180" formatCode="#,##0">
                  <c:v>401.15719070003388</c:v>
                </c:pt>
                <c:pt idx="181" formatCode="#,##0">
                  <c:v>401.15717287687227</c:v>
                </c:pt>
                <c:pt idx="182" formatCode="#,##0">
                  <c:v>401.15720345909159</c:v>
                </c:pt>
                <c:pt idx="183" formatCode="#,##0">
                  <c:v>401.15718576787015</c:v>
                </c:pt>
                <c:pt idx="184" formatCode="#,##0">
                  <c:v>401.15718091633647</c:v>
                </c:pt>
                <c:pt idx="185" formatCode="#,##0">
                  <c:v>401.15719972994413</c:v>
                </c:pt>
                <c:pt idx="186" formatCode="#,##0">
                  <c:v>401.15718413549143</c:v>
                </c:pt>
                <c:pt idx="187" formatCode="#,##0">
                  <c:v>401.15718594976357</c:v>
                </c:pt>
                <c:pt idx="188" formatCode="#,##0">
                  <c:v>401.15719606408902</c:v>
                </c:pt>
                <c:pt idx="189" formatCode="#,##0">
                  <c:v>401.15718419580941</c:v>
                </c:pt>
                <c:pt idx="190" formatCode="#,##0">
                  <c:v>401.15718869185679</c:v>
                </c:pt>
                <c:pt idx="191" formatCode="#,##0">
                  <c:v>401.15719308672112</c:v>
                </c:pt>
                <c:pt idx="192" formatCode="#,##0">
                  <c:v>401.15718503762747</c:v>
                </c:pt>
                <c:pt idx="193" formatCode="#,##0">
                  <c:v>401.15718995323925</c:v>
                </c:pt>
                <c:pt idx="194" formatCode="#,##0">
                  <c:v>401.15719099831705</c:v>
                </c:pt>
                <c:pt idx="195" formatCode="#,##0">
                  <c:v>401.15718612244319</c:v>
                </c:pt>
                <c:pt idx="196" formatCode="#,##0">
                  <c:v>401.15719035467259</c:v>
                </c:pt>
                <c:pt idx="197" formatCode="#,##0">
                  <c:v>401.15718970725493</c:v>
                </c:pt>
                <c:pt idx="198" formatCode="#,##0">
                  <c:v>401.15718713539616</c:v>
                </c:pt>
                <c:pt idx="199" formatCode="#,##0">
                  <c:v>401.15719030110427</c:v>
                </c:pt>
                <c:pt idx="200" formatCode="#,##0">
                  <c:v>401.15718900473138</c:v>
                </c:pt>
                <c:pt idx="201" formatCode="#,##0">
                  <c:v>401.15718792877419</c:v>
                </c:pt>
                <c:pt idx="202" formatCode="#,##0">
                  <c:v>401.15719004437432</c:v>
                </c:pt>
                <c:pt idx="203" formatCode="#,##0">
                  <c:v>401.1571886852646</c:v>
                </c:pt>
                <c:pt idx="204" formatCode="#,##0">
                  <c:v>401.15718847420675</c:v>
                </c:pt>
              </c:numCache>
            </c:numRef>
          </c:val>
        </c:ser>
        <c:ser>
          <c:idx val="1"/>
          <c:order val="2"/>
          <c:tx>
            <c:strRef>
              <c:f>'Post-sent times'!$C$1</c:f>
              <c:strCache>
                <c:ptCount val="1"/>
                <c:pt idx="0">
                  <c:v>Forecast 2014</c:v>
                </c:pt>
              </c:strCache>
            </c:strRef>
          </c:tx>
          <c:spPr>
            <a:ln w="34925">
              <a:solidFill>
                <a:srgbClr val="92D050"/>
              </a:solidFill>
            </a:ln>
          </c:spPr>
          <c:marker>
            <c:symbol val="none"/>
          </c:marker>
          <c:cat>
            <c:numRef>
              <c:f>'Post-sent times'!$A$2:$A$206</c:f>
              <c:numCache>
                <c:formatCode>mmm\-yy</c:formatCode>
                <c:ptCount val="205"/>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numCache>
            </c:numRef>
          </c:cat>
          <c:val>
            <c:numRef>
              <c:f>'Post-sent times'!$C$2:$C$206</c:f>
              <c:numCache>
                <c:formatCode>#,##0</c:formatCode>
                <c:ptCount val="205"/>
                <c:pt idx="87">
                  <c:v>397.87247612162548</c:v>
                </c:pt>
                <c:pt idx="88">
                  <c:v>385.91738324393452</c:v>
                </c:pt>
                <c:pt idx="89">
                  <c:v>392.99245435910132</c:v>
                </c:pt>
                <c:pt idx="90">
                  <c:v>397.33541104891691</c:v>
                </c:pt>
                <c:pt idx="91">
                  <c:v>402.63290493577398</c:v>
                </c:pt>
                <c:pt idx="92">
                  <c:v>398.56124065878799</c:v>
                </c:pt>
                <c:pt idx="93">
                  <c:v>399.04533764947143</c:v>
                </c:pt>
                <c:pt idx="94">
                  <c:v>401.8065803631257</c:v>
                </c:pt>
                <c:pt idx="95">
                  <c:v>403.7601016732122</c:v>
                </c:pt>
                <c:pt idx="96">
                  <c:v>393.05940608646927</c:v>
                </c:pt>
                <c:pt idx="97">
                  <c:v>393.97120838483607</c:v>
                </c:pt>
                <c:pt idx="98">
                  <c:v>396.61640956835623</c:v>
                </c:pt>
                <c:pt idx="99">
                  <c:v>390.84283065890514</c:v>
                </c:pt>
                <c:pt idx="100">
                  <c:v>389.26428479844526</c:v>
                </c:pt>
                <c:pt idx="101">
                  <c:v>387.63941828574434</c:v>
                </c:pt>
                <c:pt idx="102">
                  <c:v>384.24754595948792</c:v>
                </c:pt>
                <c:pt idx="103">
                  <c:v>388.48706683770371</c:v>
                </c:pt>
                <c:pt idx="104">
                  <c:v>383.24312710082523</c:v>
                </c:pt>
                <c:pt idx="105">
                  <c:v>382.26429344431068</c:v>
                </c:pt>
                <c:pt idx="106">
                  <c:v>384.33933254481758</c:v>
                </c:pt>
                <c:pt idx="107">
                  <c:v>383.99388473377161</c:v>
                </c:pt>
                <c:pt idx="108">
                  <c:v>379.8531655863876</c:v>
                </c:pt>
                <c:pt idx="109">
                  <c:v>386.26161400567406</c:v>
                </c:pt>
                <c:pt idx="110">
                  <c:v>389.44202542078602</c:v>
                </c:pt>
                <c:pt idx="111">
                  <c:v>388.55894937120144</c:v>
                </c:pt>
                <c:pt idx="112">
                  <c:v>390.28854168413756</c:v>
                </c:pt>
                <c:pt idx="113">
                  <c:v>393.09155520540708</c:v>
                </c:pt>
                <c:pt idx="114">
                  <c:v>395.05147117241859</c:v>
                </c:pt>
                <c:pt idx="115">
                  <c:v>398.74399206056211</c:v>
                </c:pt>
                <c:pt idx="116">
                  <c:v>393.53733874818863</c:v>
                </c:pt>
                <c:pt idx="117">
                  <c:v>394.27180601702673</c:v>
                </c:pt>
                <c:pt idx="118">
                  <c:v>395.23524549082293</c:v>
                </c:pt>
                <c:pt idx="119">
                  <c:v>395.09670525747566</c:v>
                </c:pt>
                <c:pt idx="120">
                  <c:v>387.02353589272133</c:v>
                </c:pt>
                <c:pt idx="121">
                  <c:v>389.14064186777995</c:v>
                </c:pt>
                <c:pt idx="122">
                  <c:v>392.25961469311233</c:v>
                </c:pt>
                <c:pt idx="123">
                  <c:v>388.19177817963748</c:v>
                </c:pt>
                <c:pt idx="124">
                  <c:v>386.95738355605005</c:v>
                </c:pt>
                <c:pt idx="125">
                  <c:v>387.94641729634077</c:v>
                </c:pt>
                <c:pt idx="126">
                  <c:v>386.61963073560554</c:v>
                </c:pt>
                <c:pt idx="127">
                  <c:v>390.98705196826467</c:v>
                </c:pt>
                <c:pt idx="128">
                  <c:v>386.52494339501447</c:v>
                </c:pt>
                <c:pt idx="129">
                  <c:v>385.74867728735893</c:v>
                </c:pt>
                <c:pt idx="130">
                  <c:v>388.24450927830941</c:v>
                </c:pt>
                <c:pt idx="131">
                  <c:v>388.9686049781393</c:v>
                </c:pt>
                <c:pt idx="132">
                  <c:v>382.92111494324934</c:v>
                </c:pt>
                <c:pt idx="133">
                  <c:v>388.2927532160582</c:v>
                </c:pt>
                <c:pt idx="134">
                  <c:v>391.44652705271619</c:v>
                </c:pt>
                <c:pt idx="135">
                  <c:v>389.12905899991136</c:v>
                </c:pt>
                <c:pt idx="136">
                  <c:v>390.41537766725685</c:v>
                </c:pt>
                <c:pt idx="137">
                  <c:v>391.85935742207045</c:v>
                </c:pt>
                <c:pt idx="138">
                  <c:v>392.23960132066196</c:v>
                </c:pt>
                <c:pt idx="139">
                  <c:v>396.28900821097625</c:v>
                </c:pt>
                <c:pt idx="140">
                  <c:v>390.69546966392346</c:v>
                </c:pt>
                <c:pt idx="141">
                  <c:v>390.99756067364467</c:v>
                </c:pt>
                <c:pt idx="142">
                  <c:v>392.22562225039616</c:v>
                </c:pt>
                <c:pt idx="143">
                  <c:v>391.61513038039061</c:v>
                </c:pt>
                <c:pt idx="144">
                  <c:v>384.7186693480549</c:v>
                </c:pt>
                <c:pt idx="145">
                  <c:v>387.81086384461224</c:v>
                </c:pt>
                <c:pt idx="146">
                  <c:v>390.74366123555927</c:v>
                </c:pt>
                <c:pt idx="147">
                  <c:v>387.71631927716243</c:v>
                </c:pt>
                <c:pt idx="148">
                  <c:v>387.02073429874071</c:v>
                </c:pt>
                <c:pt idx="149">
                  <c:v>388.54258009724691</c:v>
                </c:pt>
                <c:pt idx="150">
                  <c:v>388.31850789998623</c:v>
                </c:pt>
                <c:pt idx="151">
                  <c:v>392.31664672938376</c:v>
                </c:pt>
                <c:pt idx="152">
                  <c:v>387.8910800471308</c:v>
                </c:pt>
                <c:pt idx="153">
                  <c:v>387.60984608922411</c:v>
                </c:pt>
                <c:pt idx="154">
                  <c:v>389.61942225611057</c:v>
                </c:pt>
                <c:pt idx="155">
                  <c:v>390.43009342819676</c:v>
                </c:pt>
                <c:pt idx="156">
                  <c:v>383.7884943770207</c:v>
                </c:pt>
                <c:pt idx="157">
                  <c:v>388.29468427670218</c:v>
                </c:pt>
                <c:pt idx="158">
                  <c:v>391.6551224199045</c:v>
                </c:pt>
                <c:pt idx="159">
                  <c:v>388.70509848990048</c:v>
                </c:pt>
                <c:pt idx="160">
                  <c:v>389.41424463445759</c:v>
                </c:pt>
                <c:pt idx="161">
                  <c:v>390.78149795392568</c:v>
                </c:pt>
                <c:pt idx="162">
                  <c:v>390.47782861828421</c:v>
                </c:pt>
                <c:pt idx="163">
                  <c:v>394.73702765783065</c:v>
                </c:pt>
                <c:pt idx="164">
                  <c:v>389.34273903442079</c:v>
                </c:pt>
                <c:pt idx="165">
                  <c:v>389.2056180828323</c:v>
                </c:pt>
                <c:pt idx="166">
                  <c:v>390.88042998032114</c:v>
                </c:pt>
                <c:pt idx="167">
                  <c:v>390.42776334191768</c:v>
                </c:pt>
                <c:pt idx="168">
                  <c:v>383.73828071394337</c:v>
                </c:pt>
                <c:pt idx="169">
                  <c:v>387.52244924684123</c:v>
                </c:pt>
                <c:pt idx="170">
                  <c:v>390.33499263212417</c:v>
                </c:pt>
                <c:pt idx="171">
                  <c:v>387.59898455777511</c:v>
                </c:pt>
                <c:pt idx="172">
                  <c:v>387.44600391108651</c:v>
                </c:pt>
                <c:pt idx="173">
                  <c:v>388.85768212608372</c:v>
                </c:pt>
                <c:pt idx="174">
                  <c:v>388.97881061298546</c:v>
                </c:pt>
                <c:pt idx="175">
                  <c:v>392.93963421033362</c:v>
                </c:pt>
                <c:pt idx="176">
                  <c:v>388.20909652554838</c:v>
                </c:pt>
                <c:pt idx="177">
                  <c:v>388.24366006819542</c:v>
                </c:pt>
                <c:pt idx="178">
                  <c:v>389.9546964669434</c:v>
                </c:pt>
                <c:pt idx="179">
                  <c:v>390.47794815239911</c:v>
                </c:pt>
                <c:pt idx="180">
                  <c:v>383.83653377267035</c:v>
                </c:pt>
                <c:pt idx="181">
                  <c:v>387.85655157695436</c:v>
                </c:pt>
                <c:pt idx="182">
                  <c:v>391.22159150534895</c:v>
                </c:pt>
                <c:pt idx="183">
                  <c:v>388.21562147679197</c:v>
                </c:pt>
                <c:pt idx="184">
                  <c:v>388.47657202405816</c:v>
                </c:pt>
                <c:pt idx="185">
                  <c:v>389.97754640916878</c:v>
                </c:pt>
                <c:pt idx="186">
                  <c:v>389.57544546893718</c:v>
                </c:pt>
                <c:pt idx="187">
                  <c:v>393.75484122333188</c:v>
                </c:pt>
                <c:pt idx="188">
                  <c:v>388.66532048489216</c:v>
                </c:pt>
                <c:pt idx="189">
                  <c:v>388.35576779872014</c:v>
                </c:pt>
                <c:pt idx="190">
                  <c:v>390.16991035336758</c:v>
                </c:pt>
                <c:pt idx="191">
                  <c:v>390.04064207136895</c:v>
                </c:pt>
                <c:pt idx="192">
                  <c:v>383.27753735636838</c:v>
                </c:pt>
                <c:pt idx="193">
                  <c:v>387.3491325976226</c:v>
                </c:pt>
                <c:pt idx="194">
                  <c:v>390.25132047607707</c:v>
                </c:pt>
                <c:pt idx="195">
                  <c:v>387.44369634998299</c:v>
                </c:pt>
                <c:pt idx="196">
                  <c:v>387.61227583586577</c:v>
                </c:pt>
                <c:pt idx="197">
                  <c:v>388.94246525721769</c:v>
                </c:pt>
                <c:pt idx="198">
                  <c:v>389.00754410057192</c:v>
                </c:pt>
                <c:pt idx="199">
                  <c:v>393.0959814811194</c:v>
                </c:pt>
                <c:pt idx="200">
                  <c:v>388.12569740990222</c:v>
                </c:pt>
                <c:pt idx="201">
                  <c:v>388.20569968310673</c:v>
                </c:pt>
                <c:pt idx="202">
                  <c:v>389.89769908629341</c:v>
                </c:pt>
                <c:pt idx="203">
                  <c:v>390.1287570074843</c:v>
                </c:pt>
                <c:pt idx="204">
                  <c:v>383.55410674473518</c:v>
                </c:pt>
              </c:numCache>
            </c:numRef>
          </c:val>
        </c:ser>
        <c:marker val="1"/>
        <c:axId val="55936512"/>
        <c:axId val="55938432"/>
      </c:lineChart>
      <c:dateAx>
        <c:axId val="5593651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5938432"/>
        <c:crosses val="autoZero"/>
        <c:auto val="1"/>
        <c:lblOffset val="100"/>
        <c:majorUnit val="12"/>
        <c:majorTimeUnit val="months"/>
      </c:dateAx>
      <c:valAx>
        <c:axId val="55938432"/>
        <c:scaling>
          <c:orientation val="minMax"/>
        </c:scaling>
        <c:axPos val="l"/>
        <c:majorGridlines/>
        <c:title>
          <c:tx>
            <c:rich>
              <a:bodyPr rot="-5400000" vert="horz"/>
              <a:lstStyle/>
              <a:p>
                <a:pPr>
                  <a:defRPr/>
                </a:pPr>
                <a:r>
                  <a:rPr lang="en-NZ" sz="1400">
                    <a:latin typeface="Arial" pitchFamily="34" charset="0"/>
                    <a:cs typeface="Arial" pitchFamily="34" charset="0"/>
                  </a:rPr>
                  <a:t>Days</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593651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Time on Home Detention muster</a:t>
            </a:r>
          </a:p>
        </c:rich>
      </c:tx>
    </c:title>
    <c:plotArea>
      <c:layout/>
      <c:lineChart>
        <c:grouping val="standard"/>
        <c:ser>
          <c:idx val="0"/>
          <c:order val="0"/>
          <c:tx>
            <c:strRef>
              <c:f>'Community times'!$B$1</c:f>
              <c:strCache>
                <c:ptCount val="1"/>
                <c:pt idx="0">
                  <c:v>Home Detention</c:v>
                </c:pt>
              </c:strCache>
            </c:strRef>
          </c:tx>
          <c:spPr>
            <a:ln w="38100">
              <a:solidFill>
                <a:schemeClr val="tx2"/>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times'!$B$2:$B$218</c:f>
              <c:numCache>
                <c:formatCode>_-* #,##0_-;\-* #,##0_-;_-* "-"??_-;_-@_-</c:formatCode>
                <c:ptCount val="217"/>
                <c:pt idx="10">
                  <c:v>152.34910783553141</c:v>
                </c:pt>
                <c:pt idx="11">
                  <c:v>160.07472527472527</c:v>
                </c:pt>
                <c:pt idx="12">
                  <c:v>165.15745856353593</c:v>
                </c:pt>
                <c:pt idx="13">
                  <c:v>162.47553324968632</c:v>
                </c:pt>
                <c:pt idx="14">
                  <c:v>167.39678615574783</c:v>
                </c:pt>
                <c:pt idx="15">
                  <c:v>166.21787383177571</c:v>
                </c:pt>
                <c:pt idx="16">
                  <c:v>169.59234907352061</c:v>
                </c:pt>
                <c:pt idx="17">
                  <c:v>169.49364791288565</c:v>
                </c:pt>
                <c:pt idx="18">
                  <c:v>168.13600485731632</c:v>
                </c:pt>
                <c:pt idx="19">
                  <c:v>173.16923076923078</c:v>
                </c:pt>
                <c:pt idx="20">
                  <c:v>172.09441489361703</c:v>
                </c:pt>
                <c:pt idx="21">
                  <c:v>177.16701607267646</c:v>
                </c:pt>
                <c:pt idx="22">
                  <c:v>168.53478566408995</c:v>
                </c:pt>
                <c:pt idx="23">
                  <c:v>170.49354180829368</c:v>
                </c:pt>
                <c:pt idx="24">
                  <c:v>170.91777188328913</c:v>
                </c:pt>
                <c:pt idx="25">
                  <c:v>159.80975609756098</c:v>
                </c:pt>
                <c:pt idx="26">
                  <c:v>165.83546617915906</c:v>
                </c:pt>
                <c:pt idx="27">
                  <c:v>164.03513996426443</c:v>
                </c:pt>
                <c:pt idx="28">
                  <c:v>159.77262180974478</c:v>
                </c:pt>
                <c:pt idx="29">
                  <c:v>162.43227665706053</c:v>
                </c:pt>
                <c:pt idx="30">
                  <c:v>167.0385064177363</c:v>
                </c:pt>
                <c:pt idx="31">
                  <c:v>170.84079601990049</c:v>
                </c:pt>
                <c:pt idx="32">
                  <c:v>167.15548589341694</c:v>
                </c:pt>
                <c:pt idx="33">
                  <c:v>166.87932080048515</c:v>
                </c:pt>
                <c:pt idx="34">
                  <c:v>165.71652593486127</c:v>
                </c:pt>
                <c:pt idx="35">
                  <c:v>171.5661938534279</c:v>
                </c:pt>
                <c:pt idx="36">
                  <c:v>170.16657255787692</c:v>
                </c:pt>
                <c:pt idx="37">
                  <c:v>162.72640080767289</c:v>
                </c:pt>
                <c:pt idx="38">
                  <c:v>162.89386006663494</c:v>
                </c:pt>
                <c:pt idx="39">
                  <c:v>162.42448785135778</c:v>
                </c:pt>
                <c:pt idx="40">
                  <c:v>160.69906542056074</c:v>
                </c:pt>
                <c:pt idx="41">
                  <c:v>158.1078799249531</c:v>
                </c:pt>
                <c:pt idx="42">
                  <c:v>155.97350993377484</c:v>
                </c:pt>
                <c:pt idx="43">
                  <c:v>160.69398616285258</c:v>
                </c:pt>
                <c:pt idx="44">
                  <c:v>165.3228346456693</c:v>
                </c:pt>
                <c:pt idx="45">
                  <c:v>164.14457831325302</c:v>
                </c:pt>
                <c:pt idx="46">
                  <c:v>160.55048076923077</c:v>
                </c:pt>
                <c:pt idx="47">
                  <c:v>163.80000000000001</c:v>
                </c:pt>
                <c:pt idx="48">
                  <c:v>169.14669286182055</c:v>
                </c:pt>
                <c:pt idx="49">
                  <c:v>159.35990190067443</c:v>
                </c:pt>
                <c:pt idx="50">
                  <c:v>162.10047846889952</c:v>
                </c:pt>
                <c:pt idx="51">
                  <c:v>162.54380664652567</c:v>
                </c:pt>
                <c:pt idx="52">
                  <c:v>159.7350680070964</c:v>
                </c:pt>
                <c:pt idx="53">
                  <c:v>160.46041055718476</c:v>
                </c:pt>
                <c:pt idx="54">
                  <c:v>158.24638519375361</c:v>
                </c:pt>
                <c:pt idx="55">
                  <c:v>158.3698296836983</c:v>
                </c:pt>
                <c:pt idx="56">
                  <c:v>161.615099009901</c:v>
                </c:pt>
                <c:pt idx="57">
                  <c:v>166.36363636363637</c:v>
                </c:pt>
                <c:pt idx="58">
                  <c:v>166.66879387364389</c:v>
                </c:pt>
                <c:pt idx="59">
                  <c:v>171.76813391196529</c:v>
                </c:pt>
                <c:pt idx="60">
                  <c:v>169.20660146699265</c:v>
                </c:pt>
                <c:pt idx="61">
                  <c:v>160.47761194029852</c:v>
                </c:pt>
                <c:pt idx="62">
                  <c:v>164.01343784994401</c:v>
                </c:pt>
                <c:pt idx="63">
                  <c:v>167.70752089136491</c:v>
                </c:pt>
                <c:pt idx="64">
                  <c:v>164.28571428571428</c:v>
                </c:pt>
                <c:pt idx="65">
                  <c:v>164.90109890109889</c:v>
                </c:pt>
                <c:pt idx="66">
                  <c:v>164.72380952380954</c:v>
                </c:pt>
                <c:pt idx="67">
                  <c:v>162.40088593576965</c:v>
                </c:pt>
                <c:pt idx="68">
                  <c:v>164.91575302942874</c:v>
                </c:pt>
                <c:pt idx="69">
                  <c:v>162.08870490833826</c:v>
                </c:pt>
                <c:pt idx="70">
                  <c:v>168.49849849849849</c:v>
                </c:pt>
                <c:pt idx="71">
                  <c:v>176.06521739130434</c:v>
                </c:pt>
                <c:pt idx="72">
                  <c:v>176.59610705596108</c:v>
                </c:pt>
                <c:pt idx="73">
                  <c:v>167.95402951191826</c:v>
                </c:pt>
                <c:pt idx="74">
                  <c:v>171.7130242825607</c:v>
                </c:pt>
                <c:pt idx="75">
                  <c:v>169.44072447859494</c:v>
                </c:pt>
                <c:pt idx="76">
                  <c:v>172.59829059829059</c:v>
                </c:pt>
                <c:pt idx="77">
                  <c:v>175.12686155543298</c:v>
                </c:pt>
                <c:pt idx="78">
                  <c:v>173.10592069527431</c:v>
                </c:pt>
                <c:pt idx="79">
                  <c:v>174.66743515850143</c:v>
                </c:pt>
                <c:pt idx="80">
                  <c:v>174.3447860156721</c:v>
                </c:pt>
                <c:pt idx="81">
                  <c:v>170.32325724861198</c:v>
                </c:pt>
                <c:pt idx="82">
                  <c:v>175.23490378234905</c:v>
                </c:pt>
                <c:pt idx="83">
                  <c:v>175.41880341880341</c:v>
                </c:pt>
                <c:pt idx="84">
                  <c:v>180.87876758204956</c:v>
                </c:pt>
                <c:pt idx="85">
                  <c:v>178.0788330229671</c:v>
                </c:pt>
                <c:pt idx="86">
                  <c:v>176.71942446043167</c:v>
                </c:pt>
                <c:pt idx="87">
                  <c:v>174.85062006764375</c:v>
                </c:pt>
                <c:pt idx="88">
                  <c:v>173.80581459133296</c:v>
                </c:pt>
                <c:pt idx="89">
                  <c:v>172.07310267857142</c:v>
                </c:pt>
                <c:pt idx="90">
                  <c:v>170.57080610021785</c:v>
                </c:pt>
                <c:pt idx="91">
                  <c:v>175.60583941605839</c:v>
                </c:pt>
                <c:pt idx="92">
                  <c:v>172.19078520441272</c:v>
                </c:pt>
                <c:pt idx="93">
                  <c:v>170.47169811320754</c:v>
                </c:pt>
                <c:pt idx="94">
                  <c:v>175.4424284717376</c:v>
                </c:pt>
                <c:pt idx="95">
                  <c:v>180.07339449541286</c:v>
                </c:pt>
                <c:pt idx="96">
                  <c:v>188.13802816901409</c:v>
                </c:pt>
                <c:pt idx="97">
                  <c:v>177.00735294117646</c:v>
                </c:pt>
                <c:pt idx="98">
                  <c:v>171.08771929824562</c:v>
                </c:pt>
                <c:pt idx="99">
                  <c:v>172.24132138857783</c:v>
                </c:pt>
                <c:pt idx="100">
                  <c:v>169.83858898984499</c:v>
                </c:pt>
              </c:numCache>
            </c:numRef>
          </c:val>
        </c:ser>
        <c:ser>
          <c:idx val="2"/>
          <c:order val="1"/>
          <c:tx>
            <c:strRef>
              <c:f>'Community times'!$D$1</c:f>
              <c:strCache>
                <c:ptCount val="1"/>
                <c:pt idx="0">
                  <c:v>Forecast 2015</c:v>
                </c:pt>
              </c:strCache>
            </c:strRef>
          </c:tx>
          <c:spPr>
            <a:ln w="34925">
              <a:solidFill>
                <a:schemeClr val="accent1"/>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times'!$D$2:$D$218</c:f>
              <c:numCache>
                <c:formatCode>_-* #,##0_-;\-* #,##0_-;_-* "-"??_-;_-@_-</c:formatCode>
                <c:ptCount val="217"/>
                <c:pt idx="101">
                  <c:v>169.66059899861096</c:v>
                </c:pt>
                <c:pt idx="102">
                  <c:v>172.37174266865543</c:v>
                </c:pt>
                <c:pt idx="103">
                  <c:v>171.16242942689885</c:v>
                </c:pt>
                <c:pt idx="104">
                  <c:v>169.2126386577167</c:v>
                </c:pt>
                <c:pt idx="105">
                  <c:v>173.31590706789828</c:v>
                </c:pt>
                <c:pt idx="106">
                  <c:v>177.1566116061733</c:v>
                </c:pt>
                <c:pt idx="107">
                  <c:v>182.47412472178084</c:v>
                </c:pt>
                <c:pt idx="108">
                  <c:v>174.04187709019104</c:v>
                </c:pt>
                <c:pt idx="109">
                  <c:v>171.74695444176376</c:v>
                </c:pt>
                <c:pt idx="110">
                  <c:v>171.75753521453024</c:v>
                </c:pt>
                <c:pt idx="111">
                  <c:v>171.08518983717104</c:v>
                </c:pt>
                <c:pt idx="112">
                  <c:v>170.86499791928227</c:v>
                </c:pt>
                <c:pt idx="113">
                  <c:v>169.36878754403944</c:v>
                </c:pt>
                <c:pt idx="114">
                  <c:v>172.12518493485172</c:v>
                </c:pt>
                <c:pt idx="115">
                  <c:v>170.95410752881682</c:v>
                </c:pt>
                <c:pt idx="116">
                  <c:v>169.03662303431284</c:v>
                </c:pt>
                <c:pt idx="117">
                  <c:v>173.1671877063358</c:v>
                </c:pt>
                <c:pt idx="118">
                  <c:v>177.03095543954535</c:v>
                </c:pt>
                <c:pt idx="119">
                  <c:v>182.36795514139979</c:v>
                </c:pt>
                <c:pt idx="120">
                  <c:v>173.95217214294667</c:v>
                </c:pt>
                <c:pt idx="121">
                  <c:v>171.67116081489593</c:v>
                </c:pt>
                <c:pt idx="122">
                  <c:v>171.69349555952513</c:v>
                </c:pt>
                <c:pt idx="123">
                  <c:v>171.03108136416813</c:v>
                </c:pt>
                <c:pt idx="124">
                  <c:v>170.8192805141764</c:v>
                </c:pt>
                <c:pt idx="125">
                  <c:v>169.33015993151187</c:v>
                </c:pt>
                <c:pt idx="126">
                  <c:v>172.09254763957821</c:v>
                </c:pt>
                <c:pt idx="127">
                  <c:v>170.92653158060077</c:v>
                </c:pt>
                <c:pt idx="128">
                  <c:v>169.01332352638357</c:v>
                </c:pt>
                <c:pt idx="129">
                  <c:v>173.14750145418981</c:v>
                </c:pt>
                <c:pt idx="130">
                  <c:v>177.01432210442377</c:v>
                </c:pt>
                <c:pt idx="131">
                  <c:v>182.35390128111115</c:v>
                </c:pt>
                <c:pt idx="132">
                  <c:v>173.94029773606621</c:v>
                </c:pt>
                <c:pt idx="133">
                  <c:v>171.66112787477365</c:v>
                </c:pt>
                <c:pt idx="134">
                  <c:v>171.68501851401791</c:v>
                </c:pt>
                <c:pt idx="135">
                  <c:v>171.02391892726968</c:v>
                </c:pt>
                <c:pt idx="136">
                  <c:v>170.81322881818392</c:v>
                </c:pt>
                <c:pt idx="137">
                  <c:v>169.3250467242467</c:v>
                </c:pt>
                <c:pt idx="138">
                  <c:v>172.08822738149368</c:v>
                </c:pt>
                <c:pt idx="139">
                  <c:v>170.9228813022238</c:v>
                </c:pt>
                <c:pt idx="140">
                  <c:v>169.01023932817861</c:v>
                </c:pt>
                <c:pt idx="141">
                  <c:v>173.14489554921897</c:v>
                </c:pt>
                <c:pt idx="142">
                  <c:v>177.01212031962729</c:v>
                </c:pt>
                <c:pt idx="143">
                  <c:v>182.35204094608576</c:v>
                </c:pt>
                <c:pt idx="144">
                  <c:v>173.93872589924902</c:v>
                </c:pt>
                <c:pt idx="145">
                  <c:v>171.6597997962576</c:v>
                </c:pt>
                <c:pt idx="146">
                  <c:v>171.68389639209946</c:v>
                </c:pt>
                <c:pt idx="147">
                  <c:v>171.02297082248171</c:v>
                </c:pt>
                <c:pt idx="148">
                  <c:v>170.81242774418811</c:v>
                </c:pt>
                <c:pt idx="149">
                  <c:v>169.3243698797092</c:v>
                </c:pt>
                <c:pt idx="150">
                  <c:v>172.08765550108018</c:v>
                </c:pt>
                <c:pt idx="151">
                  <c:v>170.92239810824168</c:v>
                </c:pt>
                <c:pt idx="152">
                  <c:v>169.00983106725755</c:v>
                </c:pt>
                <c:pt idx="153">
                  <c:v>173.14455060084248</c:v>
                </c:pt>
                <c:pt idx="154">
                  <c:v>177.01182886537265</c:v>
                </c:pt>
                <c:pt idx="155">
                  <c:v>182.35179469015782</c:v>
                </c:pt>
                <c:pt idx="156">
                  <c:v>173.93851783235314</c:v>
                </c:pt>
                <c:pt idx="157">
                  <c:v>171.65962399609103</c:v>
                </c:pt>
                <c:pt idx="158">
                  <c:v>171.68374785478196</c:v>
                </c:pt>
                <c:pt idx="159">
                  <c:v>171.022845320128</c:v>
                </c:pt>
                <c:pt idx="160">
                  <c:v>170.81232170456755</c:v>
                </c:pt>
                <c:pt idx="161">
                  <c:v>169.32428028456778</c:v>
                </c:pt>
                <c:pt idx="162">
                  <c:v>172.0875798002306</c:v>
                </c:pt>
                <c:pt idx="163">
                  <c:v>170.9223341469762</c:v>
                </c:pt>
                <c:pt idx="164">
                  <c:v>169.00977702501754</c:v>
                </c:pt>
                <c:pt idx="165">
                  <c:v>173.14450493939904</c:v>
                </c:pt>
                <c:pt idx="166">
                  <c:v>177.01179028504333</c:v>
                </c:pt>
                <c:pt idx="167">
                  <c:v>182.35176209281315</c:v>
                </c:pt>
                <c:pt idx="168">
                  <c:v>173.93849029016002</c:v>
                </c:pt>
                <c:pt idx="169">
                  <c:v>171.6596007251035</c:v>
                </c:pt>
                <c:pt idx="170">
                  <c:v>171.68372819262731</c:v>
                </c:pt>
                <c:pt idx="171">
                  <c:v>171.02282870715337</c:v>
                </c:pt>
                <c:pt idx="172">
                  <c:v>170.81230766791029</c:v>
                </c:pt>
                <c:pt idx="173">
                  <c:v>169.3242684246961</c:v>
                </c:pt>
                <c:pt idx="174">
                  <c:v>172.08756977957157</c:v>
                </c:pt>
                <c:pt idx="175">
                  <c:v>170.92232568030727</c:v>
                </c:pt>
                <c:pt idx="176">
                  <c:v>169.00976987134803</c:v>
                </c:pt>
                <c:pt idx="177">
                  <c:v>173.14449889511079</c:v>
                </c:pt>
                <c:pt idx="178">
                  <c:v>177.01178517809504</c:v>
                </c:pt>
                <c:pt idx="179">
                  <c:v>182.3517577778434</c:v>
                </c:pt>
                <c:pt idx="180">
                  <c:v>173.93848664434987</c:v>
                </c:pt>
                <c:pt idx="181">
                  <c:v>171.65959764468059</c:v>
                </c:pt>
                <c:pt idx="182">
                  <c:v>171.68372558991217</c:v>
                </c:pt>
                <c:pt idx="183">
                  <c:v>171.02282650806373</c:v>
                </c:pt>
                <c:pt idx="184">
                  <c:v>170.81230580985246</c:v>
                </c:pt>
                <c:pt idx="185">
                  <c:v>169.32426685478333</c:v>
                </c:pt>
                <c:pt idx="186">
                  <c:v>172.08756845311873</c:v>
                </c:pt>
                <c:pt idx="187">
                  <c:v>170.92232455955892</c:v>
                </c:pt>
                <c:pt idx="188">
                  <c:v>169.0097689244038</c:v>
                </c:pt>
                <c:pt idx="189">
                  <c:v>173.14449809501735</c:v>
                </c:pt>
                <c:pt idx="190">
                  <c:v>177.01178450207902</c:v>
                </c:pt>
                <c:pt idx="191">
                  <c:v>182.35175720666302</c:v>
                </c:pt>
                <c:pt idx="192">
                  <c:v>173.93848616174736</c:v>
                </c:pt>
                <c:pt idx="193">
                  <c:v>171.65959723691941</c:v>
                </c:pt>
                <c:pt idx="194">
                  <c:v>171.68372524538603</c:v>
                </c:pt>
                <c:pt idx="195">
                  <c:v>171.02282621696625</c:v>
                </c:pt>
                <c:pt idx="196">
                  <c:v>170.81230556389798</c:v>
                </c:pt>
                <c:pt idx="197">
                  <c:v>169.32426664697113</c:v>
                </c:pt>
                <c:pt idx="198">
                  <c:v>172.08756827753376</c:v>
                </c:pt>
                <c:pt idx="199">
                  <c:v>170.92232441120342</c:v>
                </c:pt>
                <c:pt idx="200">
                  <c:v>169.00976879905508</c:v>
                </c:pt>
                <c:pt idx="201">
                  <c:v>173.14449798910752</c:v>
                </c:pt>
                <c:pt idx="202">
                  <c:v>177.01178441259356</c:v>
                </c:pt>
                <c:pt idx="203">
                  <c:v>182.35175713105482</c:v>
                </c:pt>
                <c:pt idx="204">
                  <c:v>173.9384860978644</c:v>
                </c:pt>
                <c:pt idx="205">
                  <c:v>171.65959718294332</c:v>
                </c:pt>
                <c:pt idx="206">
                  <c:v>171.68372519978047</c:v>
                </c:pt>
                <c:pt idx="207">
                  <c:v>171.02282617843315</c:v>
                </c:pt>
                <c:pt idx="208">
                  <c:v>170.81230553134054</c:v>
                </c:pt>
                <c:pt idx="209">
                  <c:v>169.32426661946263</c:v>
                </c:pt>
                <c:pt idx="210">
                  <c:v>172.08756825429126</c:v>
                </c:pt>
                <c:pt idx="211">
                  <c:v>170.92232439156533</c:v>
                </c:pt>
                <c:pt idx="212">
                  <c:v>169.00976878246243</c:v>
                </c:pt>
                <c:pt idx="213">
                  <c:v>173.14449797508806</c:v>
                </c:pt>
                <c:pt idx="214">
                  <c:v>177.01178440074821</c:v>
                </c:pt>
                <c:pt idx="215">
                  <c:v>182.35175712104643</c:v>
                </c:pt>
                <c:pt idx="216">
                  <c:v>172</c:v>
                </c:pt>
              </c:numCache>
            </c:numRef>
          </c:val>
        </c:ser>
        <c:ser>
          <c:idx val="1"/>
          <c:order val="2"/>
          <c:tx>
            <c:strRef>
              <c:f>'Community times'!$C$1</c:f>
              <c:strCache>
                <c:ptCount val="1"/>
                <c:pt idx="0">
                  <c:v>Forecast 2014</c:v>
                </c:pt>
              </c:strCache>
            </c:strRef>
          </c:tx>
          <c:spPr>
            <a:ln w="34925">
              <a:solidFill>
                <a:srgbClr val="92D050"/>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times'!$C$2:$C$218</c:f>
              <c:numCache>
                <c:formatCode>_-* #,##0_-;\-* #,##0_-;_-* "-"??_-;_-@_-</c:formatCode>
                <c:ptCount val="217"/>
                <c:pt idx="87">
                  <c:v>175.22872757820627</c:v>
                </c:pt>
                <c:pt idx="88">
                  <c:v>174.04170360672592</c:v>
                </c:pt>
                <c:pt idx="89">
                  <c:v>174.36333073478096</c:v>
                </c:pt>
                <c:pt idx="90">
                  <c:v>172.26669868077633</c:v>
                </c:pt>
                <c:pt idx="91">
                  <c:v>172.41136372837968</c:v>
                </c:pt>
                <c:pt idx="92">
                  <c:v>172.84063753211896</c:v>
                </c:pt>
                <c:pt idx="93">
                  <c:v>170.51619522935067</c:v>
                </c:pt>
                <c:pt idx="94">
                  <c:v>173.1566261837549</c:v>
                </c:pt>
                <c:pt idx="95">
                  <c:v>176.13197617060436</c:v>
                </c:pt>
                <c:pt idx="96">
                  <c:v>178.44540679532386</c:v>
                </c:pt>
                <c:pt idx="97">
                  <c:v>172.09245627013468</c:v>
                </c:pt>
                <c:pt idx="98">
                  <c:v>173.12505967210924</c:v>
                </c:pt>
                <c:pt idx="99">
                  <c:v>172.11420708951593</c:v>
                </c:pt>
                <c:pt idx="100">
                  <c:v>171.34296865751134</c:v>
                </c:pt>
                <c:pt idx="101">
                  <c:v>172.02487434877889</c:v>
                </c:pt>
                <c:pt idx="102">
                  <c:v>170.24042401055524</c:v>
                </c:pt>
                <c:pt idx="103">
                  <c:v>170.65559481014941</c:v>
                </c:pt>
                <c:pt idx="104">
                  <c:v>171.3192621038375</c:v>
                </c:pt>
                <c:pt idx="105">
                  <c:v>169.19792198180303</c:v>
                </c:pt>
                <c:pt idx="106">
                  <c:v>172.01434116791046</c:v>
                </c:pt>
                <c:pt idx="107">
                  <c:v>175.14218512398332</c:v>
                </c:pt>
                <c:pt idx="108">
                  <c:v>177.58775191726619</c:v>
                </c:pt>
                <c:pt idx="109">
                  <c:v>171.3492975071137</c:v>
                </c:pt>
                <c:pt idx="110">
                  <c:v>172.48111190105985</c:v>
                </c:pt>
                <c:pt idx="111">
                  <c:v>171.55622573684531</c:v>
                </c:pt>
                <c:pt idx="112">
                  <c:v>170.85947728767437</c:v>
                </c:pt>
                <c:pt idx="113">
                  <c:v>171.60592861952111</c:v>
                </c:pt>
                <c:pt idx="114">
                  <c:v>169.87740713990766</c:v>
                </c:pt>
                <c:pt idx="115">
                  <c:v>170.34104034838597</c:v>
                </c:pt>
                <c:pt idx="116">
                  <c:v>171.04670036520875</c:v>
                </c:pt>
                <c:pt idx="117">
                  <c:v>168.96174697748788</c:v>
                </c:pt>
                <c:pt idx="118">
                  <c:v>171.80969530329318</c:v>
                </c:pt>
                <c:pt idx="119">
                  <c:v>174.96485928873506</c:v>
                </c:pt>
                <c:pt idx="120">
                  <c:v>177.43409891330589</c:v>
                </c:pt>
                <c:pt idx="121">
                  <c:v>171.21615703385459</c:v>
                </c:pt>
                <c:pt idx="122">
                  <c:v>172.36574555505439</c:v>
                </c:pt>
                <c:pt idx="123">
                  <c:v>171.45626068891619</c:v>
                </c:pt>
                <c:pt idx="124">
                  <c:v>170.77285747909522</c:v>
                </c:pt>
                <c:pt idx="125">
                  <c:v>171.53087247346085</c:v>
                </c:pt>
                <c:pt idx="126">
                  <c:v>169.81237091835712</c:v>
                </c:pt>
                <c:pt idx="127">
                  <c:v>170.28468640090009</c:v>
                </c:pt>
                <c:pt idx="128">
                  <c:v>170.99786961641175</c:v>
                </c:pt>
                <c:pt idx="129">
                  <c:v>168.91943508747036</c:v>
                </c:pt>
                <c:pt idx="130">
                  <c:v>171.77303201057373</c:v>
                </c:pt>
                <c:pt idx="131">
                  <c:v>174.93309051091691</c:v>
                </c:pt>
                <c:pt idx="132">
                  <c:v>177.40657123727902</c:v>
                </c:pt>
                <c:pt idx="133">
                  <c:v>171.19230427654119</c:v>
                </c:pt>
                <c:pt idx="134">
                  <c:v>172.34507711828201</c:v>
                </c:pt>
                <c:pt idx="135">
                  <c:v>171.43835146890436</c:v>
                </c:pt>
                <c:pt idx="136">
                  <c:v>170.75733912301615</c:v>
                </c:pt>
                <c:pt idx="137">
                  <c:v>171.51742580324083</c:v>
                </c:pt>
                <c:pt idx="138">
                  <c:v>169.80071936589337</c:v>
                </c:pt>
                <c:pt idx="139">
                  <c:v>170.27459031967004</c:v>
                </c:pt>
                <c:pt idx="140">
                  <c:v>170.98912135247687</c:v>
                </c:pt>
                <c:pt idx="141">
                  <c:v>168.91185470849652</c:v>
                </c:pt>
                <c:pt idx="142">
                  <c:v>171.76646360502326</c:v>
                </c:pt>
                <c:pt idx="143">
                  <c:v>174.92739898129491</c:v>
                </c:pt>
                <c:pt idx="144">
                  <c:v>177.40163952147844</c:v>
                </c:pt>
                <c:pt idx="145">
                  <c:v>171.18803094013549</c:v>
                </c:pt>
                <c:pt idx="146">
                  <c:v>172.34137426824466</c:v>
                </c:pt>
                <c:pt idx="147">
                  <c:v>171.43514294584477</c:v>
                </c:pt>
                <c:pt idx="148">
                  <c:v>170.75455893475035</c:v>
                </c:pt>
                <c:pt idx="149">
                  <c:v>171.51501676747898</c:v>
                </c:pt>
                <c:pt idx="150">
                  <c:v>169.79863193412723</c:v>
                </c:pt>
                <c:pt idx="151">
                  <c:v>170.27278155807033</c:v>
                </c:pt>
                <c:pt idx="152">
                  <c:v>170.98755405883998</c:v>
                </c:pt>
                <c:pt idx="153">
                  <c:v>168.91049664707776</c:v>
                </c:pt>
                <c:pt idx="154">
                  <c:v>171.76528684351945</c:v>
                </c:pt>
                <c:pt idx="155">
                  <c:v>174.92637931633885</c:v>
                </c:pt>
                <c:pt idx="156">
                  <c:v>177.40075598082962</c:v>
                </c:pt>
                <c:pt idx="157">
                  <c:v>171.1872653513276</c:v>
                </c:pt>
                <c:pt idx="158">
                  <c:v>172.34071088481852</c:v>
                </c:pt>
                <c:pt idx="159">
                  <c:v>171.43456812347858</c:v>
                </c:pt>
                <c:pt idx="160">
                  <c:v>170.75406085062636</c:v>
                </c:pt>
                <c:pt idx="161">
                  <c:v>171.51458517711447</c:v>
                </c:pt>
                <c:pt idx="162">
                  <c:v>169.79825796066817</c:v>
                </c:pt>
                <c:pt idx="163">
                  <c:v>170.27245750971434</c:v>
                </c:pt>
                <c:pt idx="164">
                  <c:v>170.98727327063301</c:v>
                </c:pt>
                <c:pt idx="165">
                  <c:v>168.91025334383087</c:v>
                </c:pt>
                <c:pt idx="166">
                  <c:v>171.76507602102589</c:v>
                </c:pt>
                <c:pt idx="167">
                  <c:v>174.92619663844877</c:v>
                </c:pt>
                <c:pt idx="168">
                  <c:v>177.4005976902651</c:v>
                </c:pt>
                <c:pt idx="169">
                  <c:v>171.18712819240372</c:v>
                </c:pt>
                <c:pt idx="170">
                  <c:v>172.34059203648127</c:v>
                </c:pt>
                <c:pt idx="171">
                  <c:v>171.43446514128195</c:v>
                </c:pt>
                <c:pt idx="172">
                  <c:v>170.75397161645557</c:v>
                </c:pt>
                <c:pt idx="173">
                  <c:v>171.51450785562108</c:v>
                </c:pt>
                <c:pt idx="174">
                  <c:v>169.79819096152102</c:v>
                </c:pt>
                <c:pt idx="175">
                  <c:v>170.27239945488995</c:v>
                </c:pt>
                <c:pt idx="176">
                  <c:v>170.98722296607278</c:v>
                </c:pt>
                <c:pt idx="177">
                  <c:v>168.91020975488186</c:v>
                </c:pt>
                <c:pt idx="178">
                  <c:v>171.76503825116035</c:v>
                </c:pt>
                <c:pt idx="179">
                  <c:v>174.92616391082456</c:v>
                </c:pt>
                <c:pt idx="180">
                  <c:v>177.40056933174776</c:v>
                </c:pt>
                <c:pt idx="181">
                  <c:v>171.18710361972163</c:v>
                </c:pt>
                <c:pt idx="182">
                  <c:v>172.34057074422898</c:v>
                </c:pt>
                <c:pt idx="183">
                  <c:v>171.43444669152521</c:v>
                </c:pt>
                <c:pt idx="184">
                  <c:v>170.75395562972392</c:v>
                </c:pt>
                <c:pt idx="185">
                  <c:v>171.51449400310295</c:v>
                </c:pt>
                <c:pt idx="186">
                  <c:v>169.79817895830098</c:v>
                </c:pt>
                <c:pt idx="187">
                  <c:v>170.27238905408842</c:v>
                </c:pt>
                <c:pt idx="188">
                  <c:v>170.98721395376842</c:v>
                </c:pt>
                <c:pt idx="189">
                  <c:v>168.91020194571161</c:v>
                </c:pt>
                <c:pt idx="190">
                  <c:v>171.76503148450695</c:v>
                </c:pt>
                <c:pt idx="191">
                  <c:v>174.92615804751298</c:v>
                </c:pt>
                <c:pt idx="192">
                  <c:v>177.40056425118274</c:v>
                </c:pt>
                <c:pt idx="193">
                  <c:v>171.18709921740722</c:v>
                </c:pt>
                <c:pt idx="194">
                  <c:v>172.3405669296194</c:v>
                </c:pt>
                <c:pt idx="195">
                  <c:v>171.4344433861624</c:v>
                </c:pt>
                <c:pt idx="196">
                  <c:v>170.75395276562392</c:v>
                </c:pt>
                <c:pt idx="197">
                  <c:v>171.5144915213576</c:v>
                </c:pt>
                <c:pt idx="198">
                  <c:v>169.79817680786627</c:v>
                </c:pt>
                <c:pt idx="199">
                  <c:v>170.27238719073472</c:v>
                </c:pt>
                <c:pt idx="200">
                  <c:v>170.98721233917067</c:v>
                </c:pt>
                <c:pt idx="201">
                  <c:v>168.91020054666112</c:v>
                </c:pt>
                <c:pt idx="202">
                  <c:v>171.76503027222839</c:v>
                </c:pt>
                <c:pt idx="203">
                  <c:v>174.92615699707247</c:v>
                </c:pt>
                <c:pt idx="204">
                  <c:v>177.40056334097503</c:v>
                </c:pt>
              </c:numCache>
            </c:numRef>
          </c:val>
        </c:ser>
        <c:marker val="1"/>
        <c:axId val="68969216"/>
        <c:axId val="68971520"/>
      </c:lineChart>
      <c:dateAx>
        <c:axId val="6896921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68971520"/>
        <c:crosses val="autoZero"/>
        <c:auto val="1"/>
        <c:lblOffset val="100"/>
        <c:majorUnit val="12"/>
        <c:majorTimeUnit val="months"/>
      </c:dateAx>
      <c:valAx>
        <c:axId val="68971520"/>
        <c:scaling>
          <c:orientation val="minMax"/>
          <c:min val="0"/>
        </c:scaling>
        <c:axPos val="l"/>
        <c:majorGridlines/>
        <c:title>
          <c:tx>
            <c:rich>
              <a:bodyPr rot="-5400000" vert="horz"/>
              <a:lstStyle/>
              <a:p>
                <a:pPr>
                  <a:defRPr/>
                </a:pPr>
                <a:r>
                  <a:rPr lang="en-NZ" sz="1400" b="1">
                    <a:solidFill>
                      <a:sysClr val="windowText" lastClr="000000"/>
                    </a:solidFill>
                    <a:latin typeface="Arial" pitchFamily="34" charset="0"/>
                    <a:cs typeface="Arial" pitchFamily="34" charset="0"/>
                  </a:rPr>
                  <a:t>Days</a:t>
                </a:r>
                <a:endParaRPr lang="en-NZ" sz="1200" b="1">
                  <a:solidFill>
                    <a:sysClr val="windowText" lastClr="000000"/>
                  </a:solidFill>
                  <a:latin typeface="Arial" pitchFamily="34" charset="0"/>
                  <a:cs typeface="Arial" pitchFamily="34" charset="0"/>
                </a:endParaRP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6896921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muster</a:t>
            </a:r>
          </a:p>
        </c:rich>
      </c:tx>
    </c:title>
    <c:plotArea>
      <c:layout/>
      <c:lineChart>
        <c:grouping val="standard"/>
        <c:ser>
          <c:idx val="0"/>
          <c:order val="0"/>
          <c:tx>
            <c:strRef>
              <c:f>'Post-sent musters'!$S$1</c:f>
              <c:strCache>
                <c:ptCount val="1"/>
                <c:pt idx="0">
                  <c:v>Parole</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musters'!$S$2:$S$19</c:f>
              <c:numCache>
                <c:formatCode>_-* #,##0_-;\-* #,##0_-;_-* "-"??_-;_-@_-</c:formatCode>
                <c:ptCount val="18"/>
                <c:pt idx="0">
                  <c:v>1768</c:v>
                </c:pt>
                <c:pt idx="1">
                  <c:v>1843</c:v>
                </c:pt>
                <c:pt idx="2">
                  <c:v>1724</c:v>
                </c:pt>
                <c:pt idx="3">
                  <c:v>1965</c:v>
                </c:pt>
                <c:pt idx="4">
                  <c:v>2088</c:v>
                </c:pt>
                <c:pt idx="5">
                  <c:v>2317</c:v>
                </c:pt>
                <c:pt idx="6">
                  <c:v>2375</c:v>
                </c:pt>
                <c:pt idx="7">
                  <c:v>2446</c:v>
                </c:pt>
              </c:numCache>
            </c:numRef>
          </c:val>
        </c:ser>
        <c:ser>
          <c:idx val="2"/>
          <c:order val="1"/>
          <c:tx>
            <c:strRef>
              <c:f>'Post-sent musters'!$U$1</c:f>
              <c:strCache>
                <c:ptCount val="1"/>
                <c:pt idx="0">
                  <c:v>Forecast 2015</c:v>
                </c:pt>
              </c:strCache>
            </c:strRef>
          </c:tx>
          <c:spPr>
            <a:ln w="34925">
              <a:solidFill>
                <a:schemeClr val="tx2">
                  <a:lumMod val="60000"/>
                  <a:lumOff val="40000"/>
                </a:schemeClr>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musters'!$U$2:$U$19</c:f>
              <c:numCache>
                <c:formatCode>General</c:formatCode>
                <c:ptCount val="18"/>
                <c:pt idx="7" formatCode="_-* #,##0_-;\-* #,##0_-;_-* &quot;-&quot;??_-;_-@_-">
                  <c:v>2446</c:v>
                </c:pt>
                <c:pt idx="8" formatCode="_-* #,##0_-;\-* #,##0_-;_-* &quot;-&quot;??_-;_-@_-">
                  <c:v>2323</c:v>
                </c:pt>
                <c:pt idx="9" formatCode="_-* #,##0_-;\-* #,##0_-;_-* &quot;-&quot;??_-;_-@_-">
                  <c:v>2372</c:v>
                </c:pt>
                <c:pt idx="10" formatCode="_-* #,##0_-;\-* #,##0_-;_-* &quot;-&quot;??_-;_-@_-">
                  <c:v>2336</c:v>
                </c:pt>
                <c:pt idx="11" formatCode="_-* #,##0_-;\-* #,##0_-;_-* &quot;-&quot;??_-;_-@_-">
                  <c:v>2329</c:v>
                </c:pt>
                <c:pt idx="12" formatCode="_-* #,##0_-;\-* #,##0_-;_-* &quot;-&quot;??_-;_-@_-">
                  <c:v>2329</c:v>
                </c:pt>
                <c:pt idx="13" formatCode="_-* #,##0_-;\-* #,##0_-;_-* &quot;-&quot;??_-;_-@_-">
                  <c:v>2323</c:v>
                </c:pt>
                <c:pt idx="14" formatCode="_-* #,##0_-;\-* #,##0_-;_-* &quot;-&quot;??_-;_-@_-">
                  <c:v>2330</c:v>
                </c:pt>
                <c:pt idx="15" formatCode="_-* #,##0_-;\-* #,##0_-;_-* &quot;-&quot;??_-;_-@_-">
                  <c:v>2330</c:v>
                </c:pt>
                <c:pt idx="16" formatCode="_-* #,##0_-;\-* #,##0_-;_-* &quot;-&quot;??_-;_-@_-">
                  <c:v>2330</c:v>
                </c:pt>
                <c:pt idx="17" formatCode="_-* #,##0_-;\-* #,##0_-;_-* &quot;-&quot;??_-;_-@_-">
                  <c:v>2323</c:v>
                </c:pt>
              </c:numCache>
            </c:numRef>
          </c:val>
        </c:ser>
        <c:ser>
          <c:idx val="1"/>
          <c:order val="2"/>
          <c:tx>
            <c:strRef>
              <c:f>'Post-sent musters'!$T$1</c:f>
              <c:strCache>
                <c:ptCount val="1"/>
                <c:pt idx="0">
                  <c:v>Forecast 2014</c:v>
                </c:pt>
              </c:strCache>
            </c:strRef>
          </c:tx>
          <c:spPr>
            <a:ln w="34925">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musters'!$T$2:$T$19</c:f>
              <c:numCache>
                <c:formatCode>_-* #,##0_-;\-* #,##0_-;_-* "-"??_-;_-@_-</c:formatCode>
                <c:ptCount val="18"/>
                <c:pt idx="7">
                  <c:v>2434</c:v>
                </c:pt>
                <c:pt idx="8">
                  <c:v>2286</c:v>
                </c:pt>
                <c:pt idx="9">
                  <c:v>2308</c:v>
                </c:pt>
                <c:pt idx="10">
                  <c:v>2275</c:v>
                </c:pt>
                <c:pt idx="11">
                  <c:v>2304</c:v>
                </c:pt>
                <c:pt idx="12">
                  <c:v>2281</c:v>
                </c:pt>
                <c:pt idx="13">
                  <c:v>2292</c:v>
                </c:pt>
                <c:pt idx="14">
                  <c:v>2286</c:v>
                </c:pt>
                <c:pt idx="15">
                  <c:v>2292</c:v>
                </c:pt>
                <c:pt idx="16">
                  <c:v>2286</c:v>
                </c:pt>
              </c:numCache>
            </c:numRef>
          </c:val>
        </c:ser>
        <c:marker val="1"/>
        <c:axId val="55981568"/>
        <c:axId val="55983488"/>
      </c:lineChart>
      <c:catAx>
        <c:axId val="55981568"/>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5983488"/>
        <c:crosses val="autoZero"/>
        <c:auto val="1"/>
        <c:lblAlgn val="ctr"/>
        <c:lblOffset val="100"/>
        <c:tickLblSkip val="1"/>
      </c:catAx>
      <c:valAx>
        <c:axId val="55983488"/>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598156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Released</a:t>
            </a:r>
            <a:r>
              <a:rPr lang="en-NZ" baseline="0"/>
              <a:t> on Conditions starts</a:t>
            </a:r>
            <a:endParaRPr lang="en-NZ"/>
          </a:p>
        </c:rich>
      </c:tx>
    </c:title>
    <c:plotArea>
      <c:layout/>
      <c:lineChart>
        <c:grouping val="standard"/>
        <c:ser>
          <c:idx val="0"/>
          <c:order val="0"/>
          <c:tx>
            <c:strRef>
              <c:f>'Post-sent starts'!$G$1</c:f>
              <c:strCache>
                <c:ptCount val="1"/>
                <c:pt idx="0">
                  <c:v>Released on Conditions</c:v>
                </c:pt>
              </c:strCache>
            </c:strRef>
          </c:tx>
          <c:spPr>
            <a:ln w="38100">
              <a:solidFill>
                <a:schemeClr val="tx2"/>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starts'!$G$2:$G$254</c:f>
              <c:numCache>
                <c:formatCode>General</c:formatCode>
                <c:ptCount val="253"/>
                <c:pt idx="0">
                  <c:v>333</c:v>
                </c:pt>
                <c:pt idx="1">
                  <c:v>336</c:v>
                </c:pt>
                <c:pt idx="2">
                  <c:v>352</c:v>
                </c:pt>
                <c:pt idx="3">
                  <c:v>419</c:v>
                </c:pt>
                <c:pt idx="4">
                  <c:v>353</c:v>
                </c:pt>
                <c:pt idx="5">
                  <c:v>404</c:v>
                </c:pt>
                <c:pt idx="6">
                  <c:v>480</c:v>
                </c:pt>
                <c:pt idx="7">
                  <c:v>330</c:v>
                </c:pt>
                <c:pt idx="8">
                  <c:v>369</c:v>
                </c:pt>
                <c:pt idx="9">
                  <c:v>451</c:v>
                </c:pt>
                <c:pt idx="10">
                  <c:v>376</c:v>
                </c:pt>
                <c:pt idx="11">
                  <c:v>399</c:v>
                </c:pt>
                <c:pt idx="12">
                  <c:v>438</c:v>
                </c:pt>
                <c:pt idx="13">
                  <c:v>365</c:v>
                </c:pt>
                <c:pt idx="14">
                  <c:v>465</c:v>
                </c:pt>
                <c:pt idx="15">
                  <c:v>358</c:v>
                </c:pt>
                <c:pt idx="16">
                  <c:v>358</c:v>
                </c:pt>
                <c:pt idx="17">
                  <c:v>441</c:v>
                </c:pt>
                <c:pt idx="18">
                  <c:v>463</c:v>
                </c:pt>
                <c:pt idx="19">
                  <c:v>354</c:v>
                </c:pt>
                <c:pt idx="20">
                  <c:v>364</c:v>
                </c:pt>
                <c:pt idx="21">
                  <c:v>449</c:v>
                </c:pt>
                <c:pt idx="22">
                  <c:v>365</c:v>
                </c:pt>
                <c:pt idx="23">
                  <c:v>481</c:v>
                </c:pt>
                <c:pt idx="24">
                  <c:v>376</c:v>
                </c:pt>
                <c:pt idx="25">
                  <c:v>416</c:v>
                </c:pt>
                <c:pt idx="26">
                  <c:v>420</c:v>
                </c:pt>
                <c:pt idx="27">
                  <c:v>372</c:v>
                </c:pt>
                <c:pt idx="28">
                  <c:v>413</c:v>
                </c:pt>
                <c:pt idx="29">
                  <c:v>440</c:v>
                </c:pt>
                <c:pt idx="30">
                  <c:v>431</c:v>
                </c:pt>
                <c:pt idx="31">
                  <c:v>384</c:v>
                </c:pt>
                <c:pt idx="32">
                  <c:v>365</c:v>
                </c:pt>
                <c:pt idx="33">
                  <c:v>360</c:v>
                </c:pt>
                <c:pt idx="34">
                  <c:v>397</c:v>
                </c:pt>
                <c:pt idx="35">
                  <c:v>521</c:v>
                </c:pt>
                <c:pt idx="36">
                  <c:v>367</c:v>
                </c:pt>
                <c:pt idx="37">
                  <c:v>448</c:v>
                </c:pt>
                <c:pt idx="38">
                  <c:v>474</c:v>
                </c:pt>
                <c:pt idx="39">
                  <c:v>394</c:v>
                </c:pt>
                <c:pt idx="40">
                  <c:v>467</c:v>
                </c:pt>
                <c:pt idx="41">
                  <c:v>414</c:v>
                </c:pt>
                <c:pt idx="42">
                  <c:v>450</c:v>
                </c:pt>
                <c:pt idx="43">
                  <c:v>318</c:v>
                </c:pt>
                <c:pt idx="44">
                  <c:v>343</c:v>
                </c:pt>
                <c:pt idx="45">
                  <c:v>299</c:v>
                </c:pt>
                <c:pt idx="46">
                  <c:v>377</c:v>
                </c:pt>
                <c:pt idx="47">
                  <c:v>347</c:v>
                </c:pt>
                <c:pt idx="48">
                  <c:v>285</c:v>
                </c:pt>
                <c:pt idx="49">
                  <c:v>355</c:v>
                </c:pt>
                <c:pt idx="50">
                  <c:v>333</c:v>
                </c:pt>
                <c:pt idx="51">
                  <c:v>347</c:v>
                </c:pt>
                <c:pt idx="52">
                  <c:v>383</c:v>
                </c:pt>
                <c:pt idx="53">
                  <c:v>315</c:v>
                </c:pt>
                <c:pt idx="54">
                  <c:v>361</c:v>
                </c:pt>
                <c:pt idx="55">
                  <c:v>296</c:v>
                </c:pt>
                <c:pt idx="56">
                  <c:v>302</c:v>
                </c:pt>
                <c:pt idx="57">
                  <c:v>308</c:v>
                </c:pt>
                <c:pt idx="58">
                  <c:v>391</c:v>
                </c:pt>
                <c:pt idx="59">
                  <c:v>374</c:v>
                </c:pt>
                <c:pt idx="60">
                  <c:v>374</c:v>
                </c:pt>
                <c:pt idx="61">
                  <c:v>408</c:v>
                </c:pt>
                <c:pt idx="62">
                  <c:v>393</c:v>
                </c:pt>
                <c:pt idx="63">
                  <c:v>459</c:v>
                </c:pt>
                <c:pt idx="64">
                  <c:v>399</c:v>
                </c:pt>
                <c:pt idx="65">
                  <c:v>386</c:v>
                </c:pt>
                <c:pt idx="66">
                  <c:v>472</c:v>
                </c:pt>
                <c:pt idx="67">
                  <c:v>287</c:v>
                </c:pt>
                <c:pt idx="68">
                  <c:v>325</c:v>
                </c:pt>
                <c:pt idx="69">
                  <c:v>406</c:v>
                </c:pt>
                <c:pt idx="70">
                  <c:v>343</c:v>
                </c:pt>
                <c:pt idx="71">
                  <c:v>306</c:v>
                </c:pt>
                <c:pt idx="72">
                  <c:v>389</c:v>
                </c:pt>
                <c:pt idx="73">
                  <c:v>380</c:v>
                </c:pt>
                <c:pt idx="74">
                  <c:v>338</c:v>
                </c:pt>
                <c:pt idx="75">
                  <c:v>412</c:v>
                </c:pt>
                <c:pt idx="76">
                  <c:v>333</c:v>
                </c:pt>
                <c:pt idx="77">
                  <c:v>362</c:v>
                </c:pt>
                <c:pt idx="78">
                  <c:v>427</c:v>
                </c:pt>
                <c:pt idx="79">
                  <c:v>302</c:v>
                </c:pt>
                <c:pt idx="80">
                  <c:v>280</c:v>
                </c:pt>
                <c:pt idx="81">
                  <c:v>369</c:v>
                </c:pt>
                <c:pt idx="82">
                  <c:v>354</c:v>
                </c:pt>
                <c:pt idx="83">
                  <c:v>356</c:v>
                </c:pt>
                <c:pt idx="84">
                  <c:v>398</c:v>
                </c:pt>
                <c:pt idx="85">
                  <c:v>321</c:v>
                </c:pt>
                <c:pt idx="86">
                  <c:v>395</c:v>
                </c:pt>
                <c:pt idx="87">
                  <c:v>354</c:v>
                </c:pt>
                <c:pt idx="88">
                  <c:v>325</c:v>
                </c:pt>
                <c:pt idx="89">
                  <c:v>363</c:v>
                </c:pt>
                <c:pt idx="90">
                  <c:v>393</c:v>
                </c:pt>
                <c:pt idx="91">
                  <c:v>284</c:v>
                </c:pt>
                <c:pt idx="92">
                  <c:v>360</c:v>
                </c:pt>
                <c:pt idx="93">
                  <c:v>308</c:v>
                </c:pt>
                <c:pt idx="94">
                  <c:v>301</c:v>
                </c:pt>
                <c:pt idx="95">
                  <c:v>379</c:v>
                </c:pt>
                <c:pt idx="96">
                  <c:v>310</c:v>
                </c:pt>
                <c:pt idx="97">
                  <c:v>327</c:v>
                </c:pt>
                <c:pt idx="98">
                  <c:v>338</c:v>
                </c:pt>
                <c:pt idx="99">
                  <c:v>311</c:v>
                </c:pt>
                <c:pt idx="100">
                  <c:v>355</c:v>
                </c:pt>
                <c:pt idx="101">
                  <c:v>340</c:v>
                </c:pt>
                <c:pt idx="102">
                  <c:v>411</c:v>
                </c:pt>
                <c:pt idx="103">
                  <c:v>293</c:v>
                </c:pt>
                <c:pt idx="104">
                  <c:v>327</c:v>
                </c:pt>
                <c:pt idx="105">
                  <c:v>309</c:v>
                </c:pt>
                <c:pt idx="106">
                  <c:v>292</c:v>
                </c:pt>
                <c:pt idx="107">
                  <c:v>384</c:v>
                </c:pt>
                <c:pt idx="108">
                  <c:v>320</c:v>
                </c:pt>
                <c:pt idx="109">
                  <c:v>393</c:v>
                </c:pt>
                <c:pt idx="110">
                  <c:v>275</c:v>
                </c:pt>
                <c:pt idx="111">
                  <c:v>325</c:v>
                </c:pt>
                <c:pt idx="112">
                  <c:v>374</c:v>
                </c:pt>
                <c:pt idx="113">
                  <c:v>310</c:v>
                </c:pt>
                <c:pt idx="114">
                  <c:v>348</c:v>
                </c:pt>
                <c:pt idx="115">
                  <c:v>274</c:v>
                </c:pt>
                <c:pt idx="116">
                  <c:v>264</c:v>
                </c:pt>
                <c:pt idx="117">
                  <c:v>274</c:v>
                </c:pt>
                <c:pt idx="118">
                  <c:v>333</c:v>
                </c:pt>
                <c:pt idx="119">
                  <c:v>306</c:v>
                </c:pt>
                <c:pt idx="120">
                  <c:v>334</c:v>
                </c:pt>
                <c:pt idx="121">
                  <c:v>374</c:v>
                </c:pt>
                <c:pt idx="122">
                  <c:v>305</c:v>
                </c:pt>
                <c:pt idx="123">
                  <c:v>313</c:v>
                </c:pt>
                <c:pt idx="124" formatCode="#,##0">
                  <c:v>380</c:v>
                </c:pt>
                <c:pt idx="125" formatCode="#,##0">
                  <c:v>299</c:v>
                </c:pt>
                <c:pt idx="126" formatCode="#,##0">
                  <c:v>377</c:v>
                </c:pt>
                <c:pt idx="127" formatCode="#,##0">
                  <c:v>284</c:v>
                </c:pt>
                <c:pt idx="128" formatCode="#,##0">
                  <c:v>281</c:v>
                </c:pt>
                <c:pt idx="129" formatCode="#,##0">
                  <c:v>338</c:v>
                </c:pt>
                <c:pt idx="130" formatCode="#,##0">
                  <c:v>354</c:v>
                </c:pt>
                <c:pt idx="131" formatCode="#,##0">
                  <c:v>312</c:v>
                </c:pt>
                <c:pt idx="132" formatCode="#,##0">
                  <c:v>371</c:v>
                </c:pt>
                <c:pt idx="133" formatCode="#,##0">
                  <c:v>382</c:v>
                </c:pt>
                <c:pt idx="134" formatCode="#,##0">
                  <c:v>310</c:v>
                </c:pt>
                <c:pt idx="135" formatCode="#,##0">
                  <c:v>392</c:v>
                </c:pt>
                <c:pt idx="136" formatCode="#,##0">
                  <c:v>334</c:v>
                </c:pt>
              </c:numCache>
            </c:numRef>
          </c:val>
        </c:ser>
        <c:ser>
          <c:idx val="2"/>
          <c:order val="1"/>
          <c:tx>
            <c:strRef>
              <c:f>'Post-sent starts'!$K$1</c:f>
              <c:strCache>
                <c:ptCount val="1"/>
                <c:pt idx="0">
                  <c:v>Forecast 2015</c:v>
                </c:pt>
              </c:strCache>
            </c:strRef>
          </c:tx>
          <c:spPr>
            <a:ln w="34925">
              <a:solidFill>
                <a:schemeClr val="tx2">
                  <a:lumMod val="60000"/>
                  <a:lumOff val="40000"/>
                </a:schemeClr>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starts'!$J$2:$J$254</c:f>
              <c:numCache>
                <c:formatCode>General</c:formatCode>
                <c:ptCount val="253"/>
                <c:pt idx="133" formatCode="#,##0">
                  <c:v>382</c:v>
                </c:pt>
                <c:pt idx="134" formatCode="#,##0">
                  <c:v>310</c:v>
                </c:pt>
                <c:pt idx="135" formatCode="#,##0">
                  <c:v>392</c:v>
                </c:pt>
                <c:pt idx="136" formatCode="#,##0">
                  <c:v>334</c:v>
                </c:pt>
                <c:pt idx="137" formatCode="#,##0">
                  <c:v>309.95122161322286</c:v>
                </c:pt>
                <c:pt idx="138" formatCode="#,##0">
                  <c:v>405.9167260926082</c:v>
                </c:pt>
                <c:pt idx="139" formatCode="#,##0">
                  <c:v>268.24783402993694</c:v>
                </c:pt>
                <c:pt idx="140" formatCode="#,##0">
                  <c:v>276.91249354952089</c:v>
                </c:pt>
                <c:pt idx="141" formatCode="#,##0">
                  <c:v>333.2093298560132</c:v>
                </c:pt>
                <c:pt idx="142" formatCode="#,##0">
                  <c:v>349.95330994113294</c:v>
                </c:pt>
                <c:pt idx="143" formatCode="#,##0">
                  <c:v>298.34176888405523</c:v>
                </c:pt>
                <c:pt idx="144" formatCode="#,##0">
                  <c:v>363.07040951828026</c:v>
                </c:pt>
                <c:pt idx="145" formatCode="#,##0">
                  <c:v>356.03767283335395</c:v>
                </c:pt>
                <c:pt idx="146" formatCode="#,##0">
                  <c:v>308.07235072594699</c:v>
                </c:pt>
                <c:pt idx="147" formatCode="#,##0">
                  <c:v>385.1992954675822</c:v>
                </c:pt>
                <c:pt idx="148" formatCode="#,##0">
                  <c:v>358.1863674874221</c:v>
                </c:pt>
                <c:pt idx="149" formatCode="#,##0">
                  <c:v>306.59231886906036</c:v>
                </c:pt>
                <c:pt idx="150" formatCode="#,##0">
                  <c:v>397.60568779165135</c:v>
                </c:pt>
                <c:pt idx="151" formatCode="#,##0">
                  <c:v>260.47317345157688</c:v>
                </c:pt>
                <c:pt idx="152" formatCode="#,##0">
                  <c:v>277.39365612601199</c:v>
                </c:pt>
                <c:pt idx="153" formatCode="#,##0">
                  <c:v>343.29409312492055</c:v>
                </c:pt>
                <c:pt idx="154" formatCode="#,##0">
                  <c:v>345.46707223402046</c:v>
                </c:pt>
                <c:pt idx="155" formatCode="#,##0">
                  <c:v>309.95197290282954</c:v>
                </c:pt>
                <c:pt idx="156" formatCode="#,##0">
                  <c:v>375.98867380350225</c:v>
                </c:pt>
                <c:pt idx="157" formatCode="#,##0">
                  <c:v>362.92570345224777</c:v>
                </c:pt>
                <c:pt idx="158" formatCode="#,##0">
                  <c:v>316.42920902242878</c:v>
                </c:pt>
                <c:pt idx="159" formatCode="#,##0">
                  <c:v>393.06224528382143</c:v>
                </c:pt>
                <c:pt idx="160" formatCode="#,##0">
                  <c:v>367.66133851315453</c:v>
                </c:pt>
                <c:pt idx="161" formatCode="#,##0">
                  <c:v>320.09843892733772</c:v>
                </c:pt>
                <c:pt idx="162" formatCode="#,##0">
                  <c:v>406.53675582423239</c:v>
                </c:pt>
                <c:pt idx="163" formatCode="#,##0">
                  <c:v>267.10025913907339</c:v>
                </c:pt>
                <c:pt idx="164" formatCode="#,##0">
                  <c:v>280.98481183108908</c:v>
                </c:pt>
                <c:pt idx="165" formatCode="#,##0">
                  <c:v>341.45748799459619</c:v>
                </c:pt>
                <c:pt idx="166" formatCode="#,##0">
                  <c:v>343.35100525951782</c:v>
                </c:pt>
                <c:pt idx="167" formatCode="#,##0">
                  <c:v>304.63406235263085</c:v>
                </c:pt>
                <c:pt idx="168" formatCode="#,##0">
                  <c:v>368.26841113049994</c:v>
                </c:pt>
                <c:pt idx="169" formatCode="#,##0">
                  <c:v>357.18005024097096</c:v>
                </c:pt>
                <c:pt idx="170" formatCode="#,##0">
                  <c:v>311.81330615505584</c:v>
                </c:pt>
                <c:pt idx="171" formatCode="#,##0">
                  <c:v>388.87261582922758</c:v>
                </c:pt>
                <c:pt idx="172" formatCode="#,##0">
                  <c:v>366.7087761903573</c:v>
                </c:pt>
                <c:pt idx="173" formatCode="#,##0">
                  <c:v>316.91648817210051</c:v>
                </c:pt>
                <c:pt idx="174" formatCode="#,##0">
                  <c:v>403.11549033435705</c:v>
                </c:pt>
                <c:pt idx="175" formatCode="#,##0">
                  <c:v>265.55674586801865</c:v>
                </c:pt>
                <c:pt idx="176" formatCode="#,##0">
                  <c:v>282.67965611054916</c:v>
                </c:pt>
                <c:pt idx="177" formatCode="#,##0">
                  <c:v>343.62772315674692</c:v>
                </c:pt>
                <c:pt idx="178" formatCode="#,##0">
                  <c:v>349.35640638915891</c:v>
                </c:pt>
                <c:pt idx="179" formatCode="#,##0">
                  <c:v>310.59124658600251</c:v>
                </c:pt>
                <c:pt idx="180" formatCode="#,##0">
                  <c:v>374.73111621401807</c:v>
                </c:pt>
                <c:pt idx="181" formatCode="#,##0">
                  <c:v>363.8657658406687</c:v>
                </c:pt>
                <c:pt idx="182" formatCode="#,##0">
                  <c:v>317.65873052359245</c:v>
                </c:pt>
                <c:pt idx="183" formatCode="#,##0">
                  <c:v>393.36420159104352</c:v>
                </c:pt>
                <c:pt idx="184" formatCode="#,##0">
                  <c:v>370.93310367682824</c:v>
                </c:pt>
                <c:pt idx="185" formatCode="#,##0">
                  <c:v>322.36338308870819</c:v>
                </c:pt>
                <c:pt idx="186" formatCode="#,##0">
                  <c:v>408.9421709651491</c:v>
                </c:pt>
                <c:pt idx="187" formatCode="#,##0">
                  <c:v>272.23857066219108</c:v>
                </c:pt>
                <c:pt idx="188" formatCode="#,##0">
                  <c:v>288.7572342138526</c:v>
                </c:pt>
                <c:pt idx="189" formatCode="#,##0">
                  <c:v>347.75895365783447</c:v>
                </c:pt>
                <c:pt idx="190" formatCode="#,##0">
                  <c:v>351.75784619394386</c:v>
                </c:pt>
                <c:pt idx="191" formatCode="#,##0">
                  <c:v>313.77108162349253</c:v>
                </c:pt>
                <c:pt idx="192" formatCode="#,##0">
                  <c:v>376.86765227467043</c:v>
                </c:pt>
                <c:pt idx="193" formatCode="#,##0">
                  <c:v>366.8436903880629</c:v>
                </c:pt>
                <c:pt idx="194" formatCode="#,##0">
                  <c:v>320.69588514188206</c:v>
                </c:pt>
                <c:pt idx="195" formatCode="#,##0">
                  <c:v>395.73190579072349</c:v>
                </c:pt>
                <c:pt idx="196" formatCode="#,##0">
                  <c:v>371.98763720511954</c:v>
                </c:pt>
                <c:pt idx="197" formatCode="#,##0">
                  <c:v>322.1608054636568</c:v>
                </c:pt>
                <c:pt idx="198" formatCode="#,##0">
                  <c:v>408.85395775250487</c:v>
                </c:pt>
                <c:pt idx="199" formatCode="#,##0">
                  <c:v>270.95432313957889</c:v>
                </c:pt>
                <c:pt idx="200" formatCode="#,##0">
                  <c:v>285.01716636464823</c:v>
                </c:pt>
                <c:pt idx="201" formatCode="#,##0">
                  <c:v>344.28312786889205</c:v>
                </c:pt>
                <c:pt idx="202" formatCode="#,##0">
                  <c:v>347.96270020581022</c:v>
                </c:pt>
                <c:pt idx="203" formatCode="#,##0">
                  <c:v>309.60578281345289</c:v>
                </c:pt>
                <c:pt idx="204" formatCode="#,##0">
                  <c:v>373.35204259692449</c:v>
                </c:pt>
                <c:pt idx="205" formatCode="#,##0">
                  <c:v>362.26809219919568</c:v>
                </c:pt>
                <c:pt idx="206" formatCode="#,##0">
                  <c:v>315.94623653066247</c:v>
                </c:pt>
                <c:pt idx="207" formatCode="#,##0">
                  <c:v>390.21224741503278</c:v>
                </c:pt>
                <c:pt idx="208" formatCode="#,##0">
                  <c:v>366.716236587369</c:v>
                </c:pt>
                <c:pt idx="209" formatCode="#,##0">
                  <c:v>317.42878990228007</c:v>
                </c:pt>
                <c:pt idx="210" formatCode="#,##0">
                  <c:v>403.37363488962626</c:v>
                </c:pt>
                <c:pt idx="211" formatCode="#,##0">
                  <c:v>266.27287336092166</c:v>
                </c:pt>
                <c:pt idx="212" formatCode="#,##0">
                  <c:v>282.25363293163895</c:v>
                </c:pt>
                <c:pt idx="213" formatCode="#,##0">
                  <c:v>342.44947507859445</c:v>
                </c:pt>
                <c:pt idx="214" formatCode="#,##0">
                  <c:v>347.57501015040771</c:v>
                </c:pt>
                <c:pt idx="215" formatCode="#,##0">
                  <c:v>310.11249193788183</c:v>
                </c:pt>
                <c:pt idx="216" formatCode="#,##0">
                  <c:v>372.76668248340104</c:v>
                </c:pt>
                <c:pt idx="217" formatCode="#,##0">
                  <c:v>362.07076752352071</c:v>
                </c:pt>
                <c:pt idx="218" formatCode="#,##0">
                  <c:v>316.09088660498531</c:v>
                </c:pt>
                <c:pt idx="219" formatCode="#,##0">
                  <c:v>391.4865170242735</c:v>
                </c:pt>
                <c:pt idx="220" formatCode="#,##0">
                  <c:v>368.81510162342329</c:v>
                </c:pt>
                <c:pt idx="221" formatCode="#,##0">
                  <c:v>319.20517188904023</c:v>
                </c:pt>
                <c:pt idx="222" formatCode="#,##0">
                  <c:v>405.6834095067141</c:v>
                </c:pt>
                <c:pt idx="223" formatCode="#,##0">
                  <c:v>268.40700391084096</c:v>
                </c:pt>
                <c:pt idx="224" formatCode="#,##0">
                  <c:v>283.79722873979705</c:v>
                </c:pt>
                <c:pt idx="225" formatCode="#,##0">
                  <c:v>343.72098614439358</c:v>
                </c:pt>
                <c:pt idx="226" formatCode="#,##0">
                  <c:v>347.42737893131942</c:v>
                </c:pt>
                <c:pt idx="227" formatCode="#,##0">
                  <c:v>308.7826163729523</c:v>
                </c:pt>
                <c:pt idx="228" formatCode="#,##0">
                  <c:v>372.50181053182069</c:v>
                </c:pt>
                <c:pt idx="229" formatCode="#,##0">
                  <c:v>361.9755919200914</c:v>
                </c:pt>
                <c:pt idx="230" formatCode="#,##0">
                  <c:v>316.32424778615757</c:v>
                </c:pt>
                <c:pt idx="231" formatCode="#,##0">
                  <c:v>391.49877277784964</c:v>
                </c:pt>
                <c:pt idx="232" formatCode="#,##0">
                  <c:v>368.67322940252069</c:v>
                </c:pt>
                <c:pt idx="233" formatCode="#,##0">
                  <c:v>319.92014204130942</c:v>
                </c:pt>
                <c:pt idx="234" formatCode="#,##0">
                  <c:v>406.87700718718338</c:v>
                </c:pt>
                <c:pt idx="235" formatCode="#,##0">
                  <c:v>270.30935955830034</c:v>
                </c:pt>
                <c:pt idx="236" formatCode="#,##0">
                  <c:v>287.6761759657669</c:v>
                </c:pt>
                <c:pt idx="237" formatCode="#,##0">
                  <c:v>347.48889808065348</c:v>
                </c:pt>
                <c:pt idx="238" formatCode="#,##0">
                  <c:v>351.27160292423861</c:v>
                </c:pt>
                <c:pt idx="239" formatCode="#,##0">
                  <c:v>312.62942863995289</c:v>
                </c:pt>
                <c:pt idx="240" formatCode="#,##0">
                  <c:v>376.00536718572795</c:v>
                </c:pt>
                <c:pt idx="241" formatCode="#,##0">
                  <c:v>365.20465039678345</c:v>
                </c:pt>
                <c:pt idx="242" formatCode="#,##0">
                  <c:v>318.49987836833782</c:v>
                </c:pt>
                <c:pt idx="243" formatCode="#,##0">
                  <c:v>393.58521020467066</c:v>
                </c:pt>
                <c:pt idx="244" formatCode="#,##0">
                  <c:v>369.73049826223189</c:v>
                </c:pt>
                <c:pt idx="245" formatCode="#,##0">
                  <c:v>320.2126261504402</c:v>
                </c:pt>
                <c:pt idx="246" formatCode="#,##0">
                  <c:v>406.48490728585784</c:v>
                </c:pt>
                <c:pt idx="247" formatCode="#,##0">
                  <c:v>269.02609128206626</c:v>
                </c:pt>
                <c:pt idx="248" formatCode="#,##0">
                  <c:v>283.51882189081266</c:v>
                </c:pt>
                <c:pt idx="249" formatCode="#,##0">
                  <c:v>343.67054307370802</c:v>
                </c:pt>
                <c:pt idx="250" formatCode="#,##0">
                  <c:v>348.37721455533932</c:v>
                </c:pt>
                <c:pt idx="251" formatCode="#,##0">
                  <c:v>310.35348776008675</c:v>
                </c:pt>
                <c:pt idx="252" formatCode="#,##0">
                  <c:v>373.76979259680451</c:v>
                </c:pt>
              </c:numCache>
            </c:numRef>
          </c:val>
        </c:ser>
        <c:ser>
          <c:idx val="1"/>
          <c:order val="2"/>
          <c:tx>
            <c:strRef>
              <c:f>'Post-sent starts'!$I$1</c:f>
              <c:strCache>
                <c:ptCount val="1"/>
                <c:pt idx="0">
                  <c:v>Forecast 2014</c:v>
                </c:pt>
              </c:strCache>
            </c:strRef>
          </c:tx>
          <c:spPr>
            <a:ln w="34925">
              <a:solidFill>
                <a:srgbClr val="92D050"/>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starts'!$H$2:$H$254</c:f>
              <c:numCache>
                <c:formatCode>General</c:formatCode>
                <c:ptCount val="253"/>
                <c:pt idx="121" formatCode="#,##0">
                  <c:v>374</c:v>
                </c:pt>
                <c:pt idx="122" formatCode="#,##0">
                  <c:v>305</c:v>
                </c:pt>
                <c:pt idx="123" formatCode="#,##0">
                  <c:v>300.88661254116016</c:v>
                </c:pt>
                <c:pt idx="124" formatCode="#,##0">
                  <c:v>363.39904478272996</c:v>
                </c:pt>
                <c:pt idx="125" formatCode="#,##0">
                  <c:v>298.20339942987698</c:v>
                </c:pt>
                <c:pt idx="126" formatCode="#,##0">
                  <c:v>346.52702061139667</c:v>
                </c:pt>
                <c:pt idx="127" formatCode="#,##0">
                  <c:v>268.8529999427999</c:v>
                </c:pt>
                <c:pt idx="128" formatCode="#,##0">
                  <c:v>238.0074724477729</c:v>
                </c:pt>
                <c:pt idx="129" formatCode="#,##0">
                  <c:v>287.48279700380039</c:v>
                </c:pt>
                <c:pt idx="130" formatCode="#,##0">
                  <c:v>310.1984148094939</c:v>
                </c:pt>
                <c:pt idx="131" formatCode="#,##0">
                  <c:v>292.13735046697701</c:v>
                </c:pt>
                <c:pt idx="132" formatCode="#,##0">
                  <c:v>306.31243125311079</c:v>
                </c:pt>
                <c:pt idx="133" formatCode="#,##0">
                  <c:v>350.4622867794435</c:v>
                </c:pt>
                <c:pt idx="134" formatCode="#,##0">
                  <c:v>286.80400224656017</c:v>
                </c:pt>
                <c:pt idx="135" formatCode="#,##0">
                  <c:v>301.3447036509711</c:v>
                </c:pt>
                <c:pt idx="136" formatCode="#,##0">
                  <c:v>359.91792056854911</c:v>
                </c:pt>
                <c:pt idx="137" formatCode="#,##0">
                  <c:v>300.94841091567349</c:v>
                </c:pt>
                <c:pt idx="138" formatCode="#,##0">
                  <c:v>347.5451019574665</c:v>
                </c:pt>
                <c:pt idx="139" formatCode="#,##0">
                  <c:v>257.00918973583225</c:v>
                </c:pt>
                <c:pt idx="140" formatCode="#,##0">
                  <c:v>236.29380910467137</c:v>
                </c:pt>
                <c:pt idx="141" formatCode="#,##0">
                  <c:v>276.75462956777091</c:v>
                </c:pt>
                <c:pt idx="142" formatCode="#,##0">
                  <c:v>305.7273086290221</c:v>
                </c:pt>
                <c:pt idx="143" formatCode="#,##0">
                  <c:v>287.96461900686012</c:v>
                </c:pt>
                <c:pt idx="144" formatCode="#,##0">
                  <c:v>303.67317517364364</c:v>
                </c:pt>
                <c:pt idx="145" formatCode="#,##0">
                  <c:v>347.4760826289446</c:v>
                </c:pt>
                <c:pt idx="146" formatCode="#,##0">
                  <c:v>283.27235379426025</c:v>
                </c:pt>
                <c:pt idx="147" formatCode="#,##0">
                  <c:v>295.66908785283448</c:v>
                </c:pt>
                <c:pt idx="148" formatCode="#,##0">
                  <c:v>356.59618495451394</c:v>
                </c:pt>
                <c:pt idx="149" formatCode="#,##0">
                  <c:v>295.92222341221782</c:v>
                </c:pt>
                <c:pt idx="150" formatCode="#,##0">
                  <c:v>341.8767476834422</c:v>
                </c:pt>
                <c:pt idx="151" formatCode="#,##0">
                  <c:v>255.23162187431745</c:v>
                </c:pt>
                <c:pt idx="152" formatCode="#,##0">
                  <c:v>239.43406525113159</c:v>
                </c:pt>
                <c:pt idx="153" formatCode="#,##0">
                  <c:v>283.5713497214864</c:v>
                </c:pt>
                <c:pt idx="154" formatCode="#,##0">
                  <c:v>310.44068722054902</c:v>
                </c:pt>
                <c:pt idx="155" formatCode="#,##0">
                  <c:v>293.9646294432967</c:v>
                </c:pt>
                <c:pt idx="156" formatCode="#,##0">
                  <c:v>309.73677457021267</c:v>
                </c:pt>
                <c:pt idx="157" formatCode="#,##0">
                  <c:v>355.15260369309891</c:v>
                </c:pt>
                <c:pt idx="158" formatCode="#,##0">
                  <c:v>292.11924120246351</c:v>
                </c:pt>
                <c:pt idx="159" formatCode="#,##0">
                  <c:v>306.00210950254962</c:v>
                </c:pt>
                <c:pt idx="160" formatCode="#,##0">
                  <c:v>366.26137579670382</c:v>
                </c:pt>
                <c:pt idx="161" formatCode="#,##0">
                  <c:v>306.15104107803114</c:v>
                </c:pt>
                <c:pt idx="162" formatCode="#,##0">
                  <c:v>351.04634210040552</c:v>
                </c:pt>
                <c:pt idx="163" formatCode="#,##0">
                  <c:v>260.94856567890838</c:v>
                </c:pt>
                <c:pt idx="164" formatCode="#,##0">
                  <c:v>239.82298968854872</c:v>
                </c:pt>
                <c:pt idx="165" formatCode="#,##0">
                  <c:v>281.4386532463833</c:v>
                </c:pt>
                <c:pt idx="166" formatCode="#,##0">
                  <c:v>309.05133611495745</c:v>
                </c:pt>
                <c:pt idx="167" formatCode="#,##0">
                  <c:v>290.0642428099809</c:v>
                </c:pt>
                <c:pt idx="168" formatCode="#,##0">
                  <c:v>305.2942928207089</c:v>
                </c:pt>
                <c:pt idx="169" formatCode="#,##0">
                  <c:v>349.9842475767627</c:v>
                </c:pt>
                <c:pt idx="170" formatCode="#,##0">
                  <c:v>287.02160373807124</c:v>
                </c:pt>
                <c:pt idx="171" formatCode="#,##0">
                  <c:v>299.5598888299125</c:v>
                </c:pt>
                <c:pt idx="172" formatCode="#,##0">
                  <c:v>358.88664860975837</c:v>
                </c:pt>
                <c:pt idx="173" formatCode="#,##0">
                  <c:v>298.40395628652061</c:v>
                </c:pt>
                <c:pt idx="174" formatCode="#,##0">
                  <c:v>343.22654075371156</c:v>
                </c:pt>
                <c:pt idx="175" formatCode="#,##0">
                  <c:v>256.61151095641236</c:v>
                </c:pt>
                <c:pt idx="176" formatCode="#,##0">
                  <c:v>237.3114405492779</c:v>
                </c:pt>
                <c:pt idx="177" formatCode="#,##0">
                  <c:v>279.00359221211255</c:v>
                </c:pt>
                <c:pt idx="178" formatCode="#,##0">
                  <c:v>307.36555184325715</c:v>
                </c:pt>
                <c:pt idx="179" formatCode="#,##0">
                  <c:v>290.06123259759426</c:v>
                </c:pt>
                <c:pt idx="180" formatCode="#,##0">
                  <c:v>306.6504714955289</c:v>
                </c:pt>
                <c:pt idx="181" formatCode="#,##0">
                  <c:v>350.3165849469122</c:v>
                </c:pt>
                <c:pt idx="182" formatCode="#,##0">
                  <c:v>287.0712042859596</c:v>
                </c:pt>
                <c:pt idx="183" formatCode="#,##0">
                  <c:v>301.2633384589962</c:v>
                </c:pt>
                <c:pt idx="184" formatCode="#,##0">
                  <c:v>361.92095880691926</c:v>
                </c:pt>
                <c:pt idx="185" formatCode="#,##0">
                  <c:v>302.15964201911453</c:v>
                </c:pt>
                <c:pt idx="186" formatCode="#,##0">
                  <c:v>348.05876612106846</c:v>
                </c:pt>
                <c:pt idx="187" formatCode="#,##0">
                  <c:v>260.37110952616581</c:v>
                </c:pt>
                <c:pt idx="188" formatCode="#,##0">
                  <c:v>240.88240666266228</c:v>
                </c:pt>
                <c:pt idx="189" formatCode="#,##0">
                  <c:v>283.44635030358796</c:v>
                </c:pt>
                <c:pt idx="190" formatCode="#,##0">
                  <c:v>310.86567314222492</c:v>
                </c:pt>
                <c:pt idx="191" formatCode="#,##0">
                  <c:v>292.54670971275476</c:v>
                </c:pt>
                <c:pt idx="192" formatCode="#,##0">
                  <c:v>308.06241210675239</c:v>
                </c:pt>
                <c:pt idx="193" formatCode="#,##0">
                  <c:v>352.7759710671321</c:v>
                </c:pt>
                <c:pt idx="194" formatCode="#,##0">
                  <c:v>289.43633041873034</c:v>
                </c:pt>
                <c:pt idx="195" formatCode="#,##0">
                  <c:v>302.33179270002375</c:v>
                </c:pt>
                <c:pt idx="196" formatCode="#,##0">
                  <c:v>363.26823815494879</c:v>
                </c:pt>
                <c:pt idx="197" formatCode="#,##0">
                  <c:v>302.93438756032839</c:v>
                </c:pt>
                <c:pt idx="198" formatCode="#,##0">
                  <c:v>347.64323852630167</c:v>
                </c:pt>
                <c:pt idx="199" formatCode="#,##0">
                  <c:v>259.63986009557095</c:v>
                </c:pt>
                <c:pt idx="200" formatCode="#,##0">
                  <c:v>238.9475891613846</c:v>
                </c:pt>
                <c:pt idx="201" formatCode="#,##0">
                  <c:v>280.71104534704421</c:v>
                </c:pt>
                <c:pt idx="202" formatCode="#,##0">
                  <c:v>308.82429397582052</c:v>
                </c:pt>
                <c:pt idx="203" formatCode="#,##0">
                  <c:v>291.53836573106105</c:v>
                </c:pt>
                <c:pt idx="204" formatCode="#,##0">
                  <c:v>307.30468217323403</c:v>
                </c:pt>
                <c:pt idx="205" formatCode="#,##0">
                  <c:v>351.16885541311234</c:v>
                </c:pt>
                <c:pt idx="206" formatCode="#,##0">
                  <c:v>287.96727153185844</c:v>
                </c:pt>
                <c:pt idx="207" formatCode="#,##0">
                  <c:v>301.34544641813864</c:v>
                </c:pt>
                <c:pt idx="208" formatCode="#,##0">
                  <c:v>362.06701093856816</c:v>
                </c:pt>
                <c:pt idx="209" formatCode="#,##0">
                  <c:v>302.28556799948331</c:v>
                </c:pt>
                <c:pt idx="210" formatCode="#,##0">
                  <c:v>347.35684997130852</c:v>
                </c:pt>
                <c:pt idx="211" formatCode="#,##0">
                  <c:v>259.90244483953529</c:v>
                </c:pt>
                <c:pt idx="212" formatCode="#,##0">
                  <c:v>239.88569684604954</c:v>
                </c:pt>
                <c:pt idx="213" formatCode="#,##0">
                  <c:v>282.48653197665243</c:v>
                </c:pt>
                <c:pt idx="214" formatCode="#,##0">
                  <c:v>310.59811131787143</c:v>
                </c:pt>
                <c:pt idx="215" formatCode="#,##0">
                  <c:v>292.94286421520957</c:v>
                </c:pt>
                <c:pt idx="216" formatCode="#,##0">
                  <c:v>308.55333258931108</c:v>
                </c:pt>
                <c:pt idx="217" formatCode="#,##0">
                  <c:v>352.69464528342797</c:v>
                </c:pt>
                <c:pt idx="218" formatCode="#,##0">
                  <c:v>289.84956723837371</c:v>
                </c:pt>
                <c:pt idx="219" formatCode="#,##0">
                  <c:v>303.48292171198136</c:v>
                </c:pt>
                <c:pt idx="220" formatCode="#,##0">
                  <c:v>364.16646845636757</c:v>
                </c:pt>
                <c:pt idx="221" formatCode="#,##0">
                  <c:v>303.83045873862909</c:v>
                </c:pt>
                <c:pt idx="222" formatCode="#,##0">
                  <c:v>349.13745477779099</c:v>
                </c:pt>
                <c:pt idx="223" formatCode="#,##0">
                  <c:v>261.27863734929889</c:v>
                </c:pt>
                <c:pt idx="224" formatCode="#,##0">
                  <c:v>241.30362612227123</c:v>
                </c:pt>
                <c:pt idx="225" formatCode="#,##0">
                  <c:v>283.70019684392474</c:v>
                </c:pt>
                <c:pt idx="226" formatCode="#,##0">
                  <c:v>311.70569071825469</c:v>
                </c:pt>
                <c:pt idx="227" formatCode="#,##0">
                  <c:v>294.02236512094004</c:v>
                </c:pt>
                <c:pt idx="228" formatCode="#,##0">
                  <c:v>309.82333701707796</c:v>
                </c:pt>
                <c:pt idx="229" formatCode="#,##0">
                  <c:v>353.90778151075466</c:v>
                </c:pt>
                <c:pt idx="230" formatCode="#,##0">
                  <c:v>289.97098245392596</c:v>
                </c:pt>
                <c:pt idx="231" formatCode="#,##0">
                  <c:v>303.00595216607815</c:v>
                </c:pt>
                <c:pt idx="232" formatCode="#,##0">
                  <c:v>363.74099149802151</c:v>
                </c:pt>
                <c:pt idx="233" formatCode="#,##0">
                  <c:v>304.2890182151678</c:v>
                </c:pt>
                <c:pt idx="234" formatCode="#,##0">
                  <c:v>349.91728000985279</c:v>
                </c:pt>
                <c:pt idx="235" formatCode="#,##0">
                  <c:v>262.62999568450124</c:v>
                </c:pt>
                <c:pt idx="236" formatCode="#,##0">
                  <c:v>243.74501701471854</c:v>
                </c:pt>
                <c:pt idx="237" formatCode="#,##0">
                  <c:v>285.65846012650297</c:v>
                </c:pt>
                <c:pt idx="238" formatCode="#,##0">
                  <c:v>313.31043969857706</c:v>
                </c:pt>
                <c:pt idx="239" formatCode="#,##0">
                  <c:v>295.40699052450128</c:v>
                </c:pt>
                <c:pt idx="240" formatCode="#,##0">
                  <c:v>311.35970999836371</c:v>
                </c:pt>
              </c:numCache>
            </c:numRef>
          </c:val>
        </c:ser>
        <c:marker val="1"/>
        <c:axId val="56256000"/>
        <c:axId val="56257920"/>
      </c:lineChart>
      <c:dateAx>
        <c:axId val="5625600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6257920"/>
        <c:crosses val="autoZero"/>
        <c:auto val="1"/>
        <c:lblOffset val="100"/>
        <c:majorUnit val="12"/>
        <c:majorTimeUnit val="months"/>
      </c:dateAx>
      <c:valAx>
        <c:axId val="56257920"/>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625600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Released on Conditions muster</a:t>
            </a:r>
            <a:endParaRPr lang="en-NZ"/>
          </a:p>
        </c:rich>
      </c:tx>
    </c:title>
    <c:plotArea>
      <c:layout/>
      <c:lineChart>
        <c:grouping val="standard"/>
        <c:ser>
          <c:idx val="3"/>
          <c:order val="0"/>
          <c:tx>
            <c:strRef>
              <c:f>'Post-sent times'!$E$1</c:f>
              <c:strCache>
                <c:ptCount val="1"/>
                <c:pt idx="0">
                  <c:v>Released on Conditions</c:v>
                </c:pt>
              </c:strCache>
            </c:strRef>
          </c:tx>
          <c:spPr>
            <a:ln w="38100">
              <a:solidFill>
                <a:schemeClr val="tx2"/>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times'!$E$2:$E$218</c:f>
              <c:numCache>
                <c:formatCode>#,##0</c:formatCode>
                <c:ptCount val="217"/>
                <c:pt idx="1">
                  <c:v>272.48532184217612</c:v>
                </c:pt>
                <c:pt idx="2">
                  <c:v>272.7568721643982</c:v>
                </c:pt>
                <c:pt idx="3">
                  <c:v>275.35471698113207</c:v>
                </c:pt>
                <c:pt idx="4">
                  <c:v>273.28789876087529</c:v>
                </c:pt>
                <c:pt idx="5">
                  <c:v>272.78110359187923</c:v>
                </c:pt>
                <c:pt idx="6">
                  <c:v>269.40488301119024</c:v>
                </c:pt>
                <c:pt idx="7">
                  <c:v>269.3381780430833</c:v>
                </c:pt>
                <c:pt idx="8">
                  <c:v>274.82013605442177</c:v>
                </c:pt>
                <c:pt idx="9">
                  <c:v>269.58691433324094</c:v>
                </c:pt>
                <c:pt idx="10">
                  <c:v>274.54242081447961</c:v>
                </c:pt>
                <c:pt idx="11">
                  <c:v>277.45614549721324</c:v>
                </c:pt>
                <c:pt idx="12">
                  <c:v>278.06848484848484</c:v>
                </c:pt>
                <c:pt idx="13">
                  <c:v>285.17314930991216</c:v>
                </c:pt>
                <c:pt idx="14">
                  <c:v>288.27647248149339</c:v>
                </c:pt>
                <c:pt idx="15">
                  <c:v>299.35685752330227</c:v>
                </c:pt>
                <c:pt idx="16">
                  <c:v>292.39165852069078</c:v>
                </c:pt>
                <c:pt idx="17">
                  <c:v>292.09141729694181</c:v>
                </c:pt>
                <c:pt idx="18">
                  <c:v>285.45762165646147</c:v>
                </c:pt>
                <c:pt idx="19">
                  <c:v>292.80476505625415</c:v>
                </c:pt>
                <c:pt idx="20">
                  <c:v>294.45851528384281</c:v>
                </c:pt>
                <c:pt idx="21">
                  <c:v>291.62733333333335</c:v>
                </c:pt>
                <c:pt idx="22">
                  <c:v>292.69268774703556</c:v>
                </c:pt>
                <c:pt idx="23">
                  <c:v>289.4137146571336</c:v>
                </c:pt>
                <c:pt idx="24">
                  <c:v>289.79864690721649</c:v>
                </c:pt>
                <c:pt idx="25">
                  <c:v>288.53020134228188</c:v>
                </c:pt>
                <c:pt idx="26">
                  <c:v>282.37293420642345</c:v>
                </c:pt>
                <c:pt idx="27">
                  <c:v>284.89470499243572</c:v>
                </c:pt>
                <c:pt idx="28">
                  <c:v>280.04929577464787</c:v>
                </c:pt>
                <c:pt idx="29">
                  <c:v>277.52004581901491</c:v>
                </c:pt>
                <c:pt idx="30">
                  <c:v>274.09737417943109</c:v>
                </c:pt>
                <c:pt idx="31">
                  <c:v>281.59459459459458</c:v>
                </c:pt>
                <c:pt idx="32">
                  <c:v>281.80645161290323</c:v>
                </c:pt>
                <c:pt idx="33">
                  <c:v>282.99123055162659</c:v>
                </c:pt>
                <c:pt idx="34">
                  <c:v>285.27319884726222</c:v>
                </c:pt>
                <c:pt idx="35">
                  <c:v>288.17114986698198</c:v>
                </c:pt>
                <c:pt idx="36">
                  <c:v>294.25988530033203</c:v>
                </c:pt>
                <c:pt idx="37">
                  <c:v>298.36065573770492</c:v>
                </c:pt>
                <c:pt idx="38">
                  <c:v>299.40788662969811</c:v>
                </c:pt>
                <c:pt idx="39">
                  <c:v>307.53201506591336</c:v>
                </c:pt>
                <c:pt idx="40">
                  <c:v>299.60736386138615</c:v>
                </c:pt>
                <c:pt idx="41">
                  <c:v>298.38635668400121</c:v>
                </c:pt>
                <c:pt idx="42">
                  <c:v>301.16261398176295</c:v>
                </c:pt>
                <c:pt idx="43">
                  <c:v>302.41920590951059</c:v>
                </c:pt>
                <c:pt idx="44">
                  <c:v>295.27707105181508</c:v>
                </c:pt>
                <c:pt idx="45">
                  <c:v>299.92007492975335</c:v>
                </c:pt>
                <c:pt idx="46">
                  <c:v>302.30217186024549</c:v>
                </c:pt>
                <c:pt idx="47">
                  <c:v>296.75399061032863</c:v>
                </c:pt>
                <c:pt idx="48">
                  <c:v>298.31751021691292</c:v>
                </c:pt>
                <c:pt idx="49">
                  <c:v>296.43199747554434</c:v>
                </c:pt>
                <c:pt idx="50">
                  <c:v>298.81574016239853</c:v>
                </c:pt>
                <c:pt idx="51">
                  <c:v>305.10738255033556</c:v>
                </c:pt>
                <c:pt idx="52">
                  <c:v>301.06218274111677</c:v>
                </c:pt>
                <c:pt idx="53">
                  <c:v>299.73724884080372</c:v>
                </c:pt>
                <c:pt idx="54">
                  <c:v>302.33967474685488</c:v>
                </c:pt>
                <c:pt idx="55">
                  <c:v>305.07996237064913</c:v>
                </c:pt>
                <c:pt idx="56">
                  <c:v>302.66144691512682</c:v>
                </c:pt>
                <c:pt idx="57">
                  <c:v>305.57524975829841</c:v>
                </c:pt>
                <c:pt idx="58">
                  <c:v>304.1284463185209</c:v>
                </c:pt>
                <c:pt idx="59">
                  <c:v>302.14150635800456</c:v>
                </c:pt>
                <c:pt idx="60">
                  <c:v>304.27323850479655</c:v>
                </c:pt>
                <c:pt idx="61">
                  <c:v>303.43801652892563</c:v>
                </c:pt>
                <c:pt idx="62">
                  <c:v>305.98333333333335</c:v>
                </c:pt>
                <c:pt idx="63">
                  <c:v>311.37217272104181</c:v>
                </c:pt>
                <c:pt idx="64">
                  <c:v>302.60086985613918</c:v>
                </c:pt>
                <c:pt idx="65">
                  <c:v>306.39946109801281</c:v>
                </c:pt>
                <c:pt idx="66">
                  <c:v>303.55631510416669</c:v>
                </c:pt>
                <c:pt idx="67">
                  <c:v>304.46475195822455</c:v>
                </c:pt>
                <c:pt idx="68">
                  <c:v>308.52988047808765</c:v>
                </c:pt>
                <c:pt idx="69">
                  <c:v>304.3028894055131</c:v>
                </c:pt>
                <c:pt idx="70">
                  <c:v>305.01512096774195</c:v>
                </c:pt>
                <c:pt idx="71">
                  <c:v>304.88914626075444</c:v>
                </c:pt>
                <c:pt idx="72">
                  <c:v>303.08314087759817</c:v>
                </c:pt>
                <c:pt idx="73">
                  <c:v>302.44379276637341</c:v>
                </c:pt>
                <c:pt idx="74">
                  <c:v>306.92743009320907</c:v>
                </c:pt>
                <c:pt idx="75">
                  <c:v>312.66826593557232</c:v>
                </c:pt>
                <c:pt idx="76">
                  <c:v>308.77492497499168</c:v>
                </c:pt>
                <c:pt idx="77">
                  <c:v>310.87357478202551</c:v>
                </c:pt>
                <c:pt idx="78">
                  <c:v>307.86163522012578</c:v>
                </c:pt>
                <c:pt idx="79">
                  <c:v>304.12387612387613</c:v>
                </c:pt>
                <c:pt idx="80">
                  <c:v>307.46826222684706</c:v>
                </c:pt>
                <c:pt idx="81">
                  <c:v>305.96827634825519</c:v>
                </c:pt>
                <c:pt idx="82">
                  <c:v>310.16024486856321</c:v>
                </c:pt>
                <c:pt idx="83">
                  <c:v>300.41666666666669</c:v>
                </c:pt>
                <c:pt idx="84">
                  <c:v>300.23216187433439</c:v>
                </c:pt>
                <c:pt idx="85">
                  <c:v>305.27156549520765</c:v>
                </c:pt>
                <c:pt idx="86">
                  <c:v>304.3036984352774</c:v>
                </c:pt>
                <c:pt idx="87">
                  <c:v>307.40763413755849</c:v>
                </c:pt>
                <c:pt idx="88">
                  <c:v>302.63891779396459</c:v>
                </c:pt>
                <c:pt idx="89">
                  <c:v>299.50308430431801</c:v>
                </c:pt>
                <c:pt idx="90">
                  <c:v>298.39457133399537</c:v>
                </c:pt>
                <c:pt idx="91">
                  <c:v>302.18842530282637</c:v>
                </c:pt>
                <c:pt idx="92">
                  <c:v>298.56769596199524</c:v>
                </c:pt>
                <c:pt idx="93">
                  <c:v>300.27651643510677</c:v>
                </c:pt>
                <c:pt idx="94">
                  <c:v>303.92323439099283</c:v>
                </c:pt>
                <c:pt idx="95">
                  <c:v>303.47787610619469</c:v>
                </c:pt>
                <c:pt idx="96">
                  <c:v>303.16121495327104</c:v>
                </c:pt>
                <c:pt idx="97">
                  <c:v>306.05503669112744</c:v>
                </c:pt>
                <c:pt idx="98">
                  <c:v>307.87437686939182</c:v>
                </c:pt>
                <c:pt idx="99">
                  <c:v>309.02083333333331</c:v>
                </c:pt>
                <c:pt idx="100">
                  <c:v>306.03708523096941</c:v>
                </c:pt>
              </c:numCache>
            </c:numRef>
          </c:val>
        </c:ser>
        <c:ser>
          <c:idx val="5"/>
          <c:order val="1"/>
          <c:tx>
            <c:strRef>
              <c:f>'Post-sent times'!$G$1</c:f>
              <c:strCache>
                <c:ptCount val="1"/>
                <c:pt idx="0">
                  <c:v>Forecast 2015</c:v>
                </c:pt>
              </c:strCache>
            </c:strRef>
          </c:tx>
          <c:spPr>
            <a:ln w="34925">
              <a:solidFill>
                <a:schemeClr val="accent1"/>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times'!$G$2:$G$218</c:f>
              <c:numCache>
                <c:formatCode>General</c:formatCode>
                <c:ptCount val="217"/>
                <c:pt idx="101" formatCode="#,##0">
                  <c:v>304.80841702634149</c:v>
                </c:pt>
                <c:pt idx="102" formatCode="#,##0">
                  <c:v>302.64664066441503</c:v>
                </c:pt>
                <c:pt idx="103" formatCode="#,##0">
                  <c:v>303.76225470244839</c:v>
                </c:pt>
                <c:pt idx="104" formatCode="#,##0">
                  <c:v>303.04775324133124</c:v>
                </c:pt>
                <c:pt idx="105" formatCode="#,##0">
                  <c:v>302.6071589606251</c:v>
                </c:pt>
                <c:pt idx="106" formatCode="#,##0">
                  <c:v>305.38011637450677</c:v>
                </c:pt>
                <c:pt idx="107" formatCode="#,##0">
                  <c:v>302.35457073951113</c:v>
                </c:pt>
                <c:pt idx="108" formatCode="#,##0">
                  <c:v>302.11661632814571</c:v>
                </c:pt>
                <c:pt idx="109" formatCode="#,##0">
                  <c:v>304.07243741226171</c:v>
                </c:pt>
                <c:pt idx="110" formatCode="#,##0">
                  <c:v>305.35398745374641</c:v>
                </c:pt>
                <c:pt idx="111" formatCode="#,##0">
                  <c:v>308.54035867240123</c:v>
                </c:pt>
                <c:pt idx="112" formatCode="#,##0">
                  <c:v>303.53494261419178</c:v>
                </c:pt>
                <c:pt idx="113" formatCode="#,##0">
                  <c:v>303.19836570894927</c:v>
                </c:pt>
                <c:pt idx="114" formatCode="#,##0">
                  <c:v>301.30094261131768</c:v>
                </c:pt>
                <c:pt idx="115" formatCode="#,##0">
                  <c:v>302.52031153852391</c:v>
                </c:pt>
                <c:pt idx="116" formatCode="#,##0">
                  <c:v>301.91665009652502</c:v>
                </c:pt>
                <c:pt idx="117" formatCode="#,##0">
                  <c:v>301.69091881975061</c:v>
                </c:pt>
                <c:pt idx="118" formatCode="#,##0">
                  <c:v>304.41029954496969</c:v>
                </c:pt>
                <c:pt idx="119" formatCode="#,##0">
                  <c:v>301.43691428525852</c:v>
                </c:pt>
                <c:pt idx="120" formatCode="#,##0">
                  <c:v>301.3512244466105</c:v>
                </c:pt>
                <c:pt idx="121" formatCode="#,##0">
                  <c:v>303.39538382261071</c:v>
                </c:pt>
                <c:pt idx="122" formatCode="#,##0">
                  <c:v>304.75029955637871</c:v>
                </c:pt>
                <c:pt idx="123" formatCode="#,##0">
                  <c:v>308.01513432976975</c:v>
                </c:pt>
                <c:pt idx="124" formatCode="#,##0">
                  <c:v>303.06722884679311</c:v>
                </c:pt>
                <c:pt idx="125" formatCode="#,##0">
                  <c:v>302.80131788438814</c:v>
                </c:pt>
                <c:pt idx="126" formatCode="#,##0">
                  <c:v>300.97348226602406</c:v>
                </c:pt>
                <c:pt idx="127" formatCode="#,##0">
                  <c:v>302.2447785409837</c:v>
                </c:pt>
                <c:pt idx="128" formatCode="#,##0">
                  <c:v>301.68835217379825</c:v>
                </c:pt>
                <c:pt idx="129" formatCode="#,##0">
                  <c:v>301.5074849836522</c:v>
                </c:pt>
                <c:pt idx="130" formatCode="#,##0">
                  <c:v>304.26567117645664</c:v>
                </c:pt>
                <c:pt idx="131" formatCode="#,##0">
                  <c:v>301.32761015308063</c:v>
                </c:pt>
                <c:pt idx="132" formatCode="#,##0">
                  <c:v>301.27209754216472</c:v>
                </c:pt>
                <c:pt idx="133" formatCode="#,##0">
                  <c:v>303.34095400632589</c:v>
                </c:pt>
                <c:pt idx="134" formatCode="#,##0">
                  <c:v>304.71739822326111</c:v>
                </c:pt>
                <c:pt idx="135" formatCode="#,##0">
                  <c:v>308.00063184149303</c:v>
                </c:pt>
                <c:pt idx="136" formatCode="#,##0">
                  <c:v>303.06767056717302</c:v>
                </c:pt>
                <c:pt idx="137" formatCode="#,##0">
                  <c:v>302.81387533049895</c:v>
                </c:pt>
                <c:pt idx="138" formatCode="#,##0">
                  <c:v>300.99554964946066</c:v>
                </c:pt>
                <c:pt idx="139" formatCode="#,##0">
                  <c:v>302.27409383153775</c:v>
                </c:pt>
                <c:pt idx="140" formatCode="#,##0">
                  <c:v>301.72311297950284</c:v>
                </c:pt>
                <c:pt idx="141" formatCode="#,##0">
                  <c:v>301.54603578874452</c:v>
                </c:pt>
                <c:pt idx="142" formatCode="#,##0">
                  <c:v>304.30654423008707</c:v>
                </c:pt>
                <c:pt idx="143" formatCode="#,##0">
                  <c:v>301.36962930129221</c:v>
                </c:pt>
                <c:pt idx="144" formatCode="#,##0">
                  <c:v>301.31428787976427</c:v>
                </c:pt>
                <c:pt idx="145" formatCode="#,##0">
                  <c:v>303.38252259024097</c:v>
                </c:pt>
                <c:pt idx="146" formatCode="#,##0">
                  <c:v>304.75772161853143</c:v>
                </c:pt>
                <c:pt idx="147" formatCode="#,##0">
                  <c:v>308.03921340881988</c:v>
                </c:pt>
                <c:pt idx="148" formatCode="#,##0">
                  <c:v>303.10413955605958</c:v>
                </c:pt>
                <c:pt idx="149" formatCode="#,##0">
                  <c:v>302.84797852171266</c:v>
                </c:pt>
                <c:pt idx="150" formatCode="#,##0">
                  <c:v>301.02712277248156</c:v>
                </c:pt>
                <c:pt idx="151" formatCode="#,##0">
                  <c:v>302.30304808745149</c:v>
                </c:pt>
                <c:pt idx="152" formatCode="#,##0">
                  <c:v>301.74942421257657</c:v>
                </c:pt>
                <c:pt idx="153" formatCode="#,##0">
                  <c:v>301.56973124893659</c:v>
                </c:pt>
                <c:pt idx="154" formatCode="#,##0">
                  <c:v>304.3276939642364</c:v>
                </c:pt>
                <c:pt idx="155" formatCode="#,##0">
                  <c:v>301.38833674102921</c:v>
                </c:pt>
                <c:pt idx="156" formatCode="#,##0">
                  <c:v>301.33068022379501</c:v>
                </c:pt>
                <c:pt idx="157" formatCode="#,##0">
                  <c:v>303.39674446207636</c:v>
                </c:pt>
                <c:pt idx="158" formatCode="#,##0">
                  <c:v>304.76992949134757</c:v>
                </c:pt>
                <c:pt idx="159" formatCode="#,##0">
                  <c:v>308.04957031989011</c:v>
                </c:pt>
                <c:pt idx="160" formatCode="#,##0">
                  <c:v>303.11281100090378</c:v>
                </c:pt>
                <c:pt idx="161" formatCode="#,##0">
                  <c:v>302.85512892841041</c:v>
                </c:pt>
                <c:pt idx="162" formatCode="#,##0">
                  <c:v>301.03291263682809</c:v>
                </c:pt>
                <c:pt idx="163" formatCode="#,##0">
                  <c:v>302.30763193180184</c:v>
                </c:pt>
                <c:pt idx="164" formatCode="#,##0">
                  <c:v>301.75294895265819</c:v>
                </c:pt>
                <c:pt idx="165" formatCode="#,##0">
                  <c:v>301.57233494250653</c:v>
                </c:pt>
                <c:pt idx="166" formatCode="#,##0">
                  <c:v>304.3295050106251</c:v>
                </c:pt>
                <c:pt idx="167" formatCode="#,##0">
                  <c:v>301.38947339925403</c:v>
                </c:pt>
                <c:pt idx="168" formatCode="#,##0">
                  <c:v>301.3312504057821</c:v>
                </c:pt>
                <c:pt idx="169" formatCode="#,##0">
                  <c:v>303.39684576609318</c:v>
                </c:pt>
                <c:pt idx="170" formatCode="#,##0">
                  <c:v>304.7696493995067</c:v>
                </c:pt>
                <c:pt idx="171" formatCode="#,##0">
                  <c:v>308.04898653832555</c:v>
                </c:pt>
                <c:pt idx="172" formatCode="#,##0">
                  <c:v>303.1119919207494</c:v>
                </c:pt>
                <c:pt idx="173" formatCode="#,##0">
                  <c:v>302.85413416535522</c:v>
                </c:pt>
                <c:pt idx="174" formatCode="#,##0">
                  <c:v>301.03179362538509</c:v>
                </c:pt>
                <c:pt idx="175" formatCode="#,##0">
                  <c:v>302.30643255496028</c:v>
                </c:pt>
                <c:pt idx="176" formatCode="#,##0">
                  <c:v>301.7517061865716</c:v>
                </c:pt>
                <c:pt idx="177" formatCode="#,##0">
                  <c:v>301.57107950372142</c:v>
                </c:pt>
                <c:pt idx="178" formatCode="#,##0">
                  <c:v>304.32826199406122</c:v>
                </c:pt>
                <c:pt idx="179" formatCode="#,##0">
                  <c:v>301.38826289562633</c:v>
                </c:pt>
                <c:pt idx="180" formatCode="#,##0">
                  <c:v>301.33008809165335</c:v>
                </c:pt>
                <c:pt idx="181" formatCode="#,##0">
                  <c:v>303.39574346144724</c:v>
                </c:pt>
                <c:pt idx="182" formatCode="#,##0">
                  <c:v>304.76861558872071</c:v>
                </c:pt>
                <c:pt idx="183" formatCode="#,##0">
                  <c:v>308.04802685226383</c:v>
                </c:pt>
                <c:pt idx="184" formatCode="#,##0">
                  <c:v>303.11110957862218</c:v>
                </c:pt>
                <c:pt idx="185" formatCode="#,##0">
                  <c:v>302.85333037588441</c:v>
                </c:pt>
                <c:pt idx="186" formatCode="#,##0">
                  <c:v>301.03106794788766</c:v>
                </c:pt>
                <c:pt idx="187" formatCode="#,##0">
                  <c:v>302.30578322148909</c:v>
                </c:pt>
                <c:pt idx="188" formatCode="#,##0">
                  <c:v>301.7511303866666</c:v>
                </c:pt>
                <c:pt idx="189" formatCode="#,##0">
                  <c:v>301.57057363376055</c:v>
                </c:pt>
                <c:pt idx="190" formatCode="#,##0">
                  <c:v>304.32782187344355</c:v>
                </c:pt>
                <c:pt idx="191" formatCode="#,##0">
                  <c:v>301.38788395219342</c:v>
                </c:pt>
                <c:pt idx="192" formatCode="#,##0">
                  <c:v>301.32976551887231</c:v>
                </c:pt>
                <c:pt idx="193" formatCode="#,##0">
                  <c:v>303.39547234989237</c:v>
                </c:pt>
                <c:pt idx="194" formatCode="#,##0">
                  <c:v>304.76839103436771</c:v>
                </c:pt>
                <c:pt idx="195" formatCode="#,##0">
                  <c:v>308.04784404405831</c:v>
                </c:pt>
                <c:pt idx="196" formatCode="#,##0">
                  <c:v>303.11096386768946</c:v>
                </c:pt>
                <c:pt idx="197" formatCode="#,##0">
                  <c:v>302.85321732862616</c:v>
                </c:pt>
                <c:pt idx="198" formatCode="#,##0">
                  <c:v>301.03098338507675</c:v>
                </c:pt>
                <c:pt idx="199" formatCode="#,##0">
                  <c:v>302.30572324532233</c:v>
                </c:pt>
                <c:pt idx="200" formatCode="#,##0">
                  <c:v>301.75109139757956</c:v>
                </c:pt>
                <c:pt idx="201" formatCode="#,##0">
                  <c:v>301.57055233865191</c:v>
                </c:pt>
                <c:pt idx="202" formatCode="#,##0">
                  <c:v>304.32781528679629</c:v>
                </c:pt>
                <c:pt idx="203" formatCode="#,##0">
                  <c:v>301.38788939142529</c:v>
                </c:pt>
                <c:pt idx="204" formatCode="#,##0">
                  <c:v>301.32978059509929</c:v>
                </c:pt>
                <c:pt idx="205" formatCode="#,##0">
                  <c:v>303.3954949551453</c:v>
                </c:pt>
                <c:pt idx="206" formatCode="#,##0">
                  <c:v>304.76841932616844</c:v>
                </c:pt>
                <c:pt idx="207" formatCode="#,##0">
                  <c:v>308.04787642813767</c:v>
                </c:pt>
                <c:pt idx="208" formatCode="#,##0">
                  <c:v>303.11099897951237</c:v>
                </c:pt>
                <c:pt idx="209" formatCode="#,##0">
                  <c:v>302.85325401428565</c:v>
                </c:pt>
                <c:pt idx="210" formatCode="#,##0">
                  <c:v>301.03102068202156</c:v>
                </c:pt>
                <c:pt idx="211" formatCode="#,##0">
                  <c:v>302.30576036329836</c:v>
                </c:pt>
                <c:pt idx="212" formatCode="#,##0">
                  <c:v>301.75112770008894</c:v>
                </c:pt>
                <c:pt idx="213" formatCode="#,##0">
                  <c:v>301.57058732516555</c:v>
                </c:pt>
                <c:pt idx="214" formatCode="#,##0">
                  <c:v>304.32784857589814</c:v>
                </c:pt>
                <c:pt idx="215" formatCode="#,##0">
                  <c:v>301.38792070501512</c:v>
                </c:pt>
                <c:pt idx="216" formatCode="#,##0">
                  <c:v>301.32980974373805</c:v>
                </c:pt>
              </c:numCache>
            </c:numRef>
          </c:val>
        </c:ser>
        <c:ser>
          <c:idx val="4"/>
          <c:order val="2"/>
          <c:tx>
            <c:strRef>
              <c:f>'Post-sent times'!$F$1</c:f>
              <c:strCache>
                <c:ptCount val="1"/>
                <c:pt idx="0">
                  <c:v>Forecast 2014</c:v>
                </c:pt>
              </c:strCache>
            </c:strRef>
          </c:tx>
          <c:spPr>
            <a:ln w="34925">
              <a:solidFill>
                <a:srgbClr val="92D050"/>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times'!$F$2:$F$218</c:f>
              <c:numCache>
                <c:formatCode>#,##0</c:formatCode>
                <c:ptCount val="217"/>
                <c:pt idx="87">
                  <c:v>310.20985187009205</c:v>
                </c:pt>
                <c:pt idx="88">
                  <c:v>304.60926062331311</c:v>
                </c:pt>
                <c:pt idx="89">
                  <c:v>305.92909874869036</c:v>
                </c:pt>
                <c:pt idx="90">
                  <c:v>303.97445428197028</c:v>
                </c:pt>
                <c:pt idx="91">
                  <c:v>303.48167532871418</c:v>
                </c:pt>
                <c:pt idx="92">
                  <c:v>305.17348584488195</c:v>
                </c:pt>
                <c:pt idx="93">
                  <c:v>303.98010678434537</c:v>
                </c:pt>
                <c:pt idx="94">
                  <c:v>306.17097936857948</c:v>
                </c:pt>
                <c:pt idx="95">
                  <c:v>301.26928304829687</c:v>
                </c:pt>
                <c:pt idx="96">
                  <c:v>301.39526461716849</c:v>
                </c:pt>
                <c:pt idx="97">
                  <c:v>303.28480326988381</c:v>
                </c:pt>
                <c:pt idx="98">
                  <c:v>304.4309139675031</c:v>
                </c:pt>
                <c:pt idx="99">
                  <c:v>310.12513089898277</c:v>
                </c:pt>
                <c:pt idx="100">
                  <c:v>304.52894749456016</c:v>
                </c:pt>
                <c:pt idx="101">
                  <c:v>305.85296413212927</c:v>
                </c:pt>
                <c:pt idx="102">
                  <c:v>303.90228077897137</c:v>
                </c:pt>
                <c:pt idx="103">
                  <c:v>303.41325685141146</c:v>
                </c:pt>
                <c:pt idx="104">
                  <c:v>305.10862702769953</c:v>
                </c:pt>
                <c:pt idx="105">
                  <c:v>303.91862242614064</c:v>
                </c:pt>
                <c:pt idx="106">
                  <c:v>306.11269390381045</c:v>
                </c:pt>
                <c:pt idx="107">
                  <c:v>301.2140300457034</c:v>
                </c:pt>
                <c:pt idx="108">
                  <c:v>301.34288630453619</c:v>
                </c:pt>
                <c:pt idx="109">
                  <c:v>303.23515008353309</c:v>
                </c:pt>
                <c:pt idx="110">
                  <c:v>304.38384412521771</c:v>
                </c:pt>
                <c:pt idx="111">
                  <c:v>310.08050999515751</c:v>
                </c:pt>
                <c:pt idx="112">
                  <c:v>304.48664811641248</c:v>
                </c:pt>
                <c:pt idx="113">
                  <c:v>305.81286549587827</c:v>
                </c:pt>
                <c:pt idx="114">
                  <c:v>303.86426838494566</c:v>
                </c:pt>
                <c:pt idx="115">
                  <c:v>303.37722215710119</c:v>
                </c:pt>
                <c:pt idx="116">
                  <c:v>305.07446713781837</c:v>
                </c:pt>
                <c:pt idx="117">
                  <c:v>303.88623979881368</c:v>
                </c:pt>
                <c:pt idx="118">
                  <c:v>306.08199607204796</c:v>
                </c:pt>
                <c:pt idx="119">
                  <c:v>301.18492935336599</c:v>
                </c:pt>
                <c:pt idx="120">
                  <c:v>301.3152996560371</c:v>
                </c:pt>
                <c:pt idx="121">
                  <c:v>303.20899870656274</c:v>
                </c:pt>
                <c:pt idx="122">
                  <c:v>304.35905334581344</c:v>
                </c:pt>
                <c:pt idx="123">
                  <c:v>310.05700902447563</c:v>
                </c:pt>
                <c:pt idx="124">
                  <c:v>304.46436984859423</c:v>
                </c:pt>
                <c:pt idx="125">
                  <c:v>305.79174631643247</c:v>
                </c:pt>
                <c:pt idx="126">
                  <c:v>303.84424798910061</c:v>
                </c:pt>
                <c:pt idx="127">
                  <c:v>303.35824337760732</c:v>
                </c:pt>
                <c:pt idx="128">
                  <c:v>305.05647578171011</c:v>
                </c:pt>
                <c:pt idx="129">
                  <c:v>303.86918449266403</c:v>
                </c:pt>
                <c:pt idx="130">
                  <c:v>306.06582811527431</c:v>
                </c:pt>
                <c:pt idx="131">
                  <c:v>301.16960257916787</c:v>
                </c:pt>
                <c:pt idx="132">
                  <c:v>301.30077029956936</c:v>
                </c:pt>
                <c:pt idx="133">
                  <c:v>303.19522527996702</c:v>
                </c:pt>
                <c:pt idx="134">
                  <c:v>304.34599651975174</c:v>
                </c:pt>
                <c:pt idx="135">
                  <c:v>310.04463151582735</c:v>
                </c:pt>
                <c:pt idx="136">
                  <c:v>304.45263631399598</c:v>
                </c:pt>
                <c:pt idx="137">
                  <c:v>305.78062325135681</c:v>
                </c:pt>
                <c:pt idx="138">
                  <c:v>303.8337036321858</c:v>
                </c:pt>
                <c:pt idx="139">
                  <c:v>303.34824761996396</c:v>
                </c:pt>
                <c:pt idx="140">
                  <c:v>305.04700008094699</c:v>
                </c:pt>
                <c:pt idx="141">
                  <c:v>303.86020179138654</c:v>
                </c:pt>
                <c:pt idx="142">
                  <c:v>306.05731276382352</c:v>
                </c:pt>
                <c:pt idx="143">
                  <c:v>301.16153026237913</c:v>
                </c:pt>
                <c:pt idx="144">
                  <c:v>301.29311796734157</c:v>
                </c:pt>
                <c:pt idx="145">
                  <c:v>303.18797108144423</c:v>
                </c:pt>
                <c:pt idx="146">
                  <c:v>304.33911974092905</c:v>
                </c:pt>
                <c:pt idx="147">
                  <c:v>310.03811252040322</c:v>
                </c:pt>
                <c:pt idx="148">
                  <c:v>304.44645648730153</c:v>
                </c:pt>
                <c:pt idx="149">
                  <c:v>305.77476494720281</c:v>
                </c:pt>
                <c:pt idx="150">
                  <c:v>303.82815012247465</c:v>
                </c:pt>
                <c:pt idx="151">
                  <c:v>303.34298304692351</c:v>
                </c:pt>
                <c:pt idx="152">
                  <c:v>305.04200941184945</c:v>
                </c:pt>
                <c:pt idx="153">
                  <c:v>303.8554707756233</c:v>
                </c:pt>
                <c:pt idx="154">
                  <c:v>306.05282789221326</c:v>
                </c:pt>
                <c:pt idx="155">
                  <c:v>301.15727872859287</c:v>
                </c:pt>
                <c:pt idx="156">
                  <c:v>301.28908763133501</c:v>
                </c:pt>
                <c:pt idx="157">
                  <c:v>303.18415043479234</c:v>
                </c:pt>
                <c:pt idx="158">
                  <c:v>304.33549787396441</c:v>
                </c:pt>
                <c:pt idx="159">
                  <c:v>310.03467909106394</c:v>
                </c:pt>
                <c:pt idx="160">
                  <c:v>304.44320169160011</c:v>
                </c:pt>
                <c:pt idx="161">
                  <c:v>305.77167949123111</c:v>
                </c:pt>
                <c:pt idx="162">
                  <c:v>303.82522519586593</c:v>
                </c:pt>
                <c:pt idx="163">
                  <c:v>303.34021029769457</c:v>
                </c:pt>
                <c:pt idx="164">
                  <c:v>305.03938092255208</c:v>
                </c:pt>
                <c:pt idx="165">
                  <c:v>303.85297904073639</c:v>
                </c:pt>
                <c:pt idx="166">
                  <c:v>306.05046579671114</c:v>
                </c:pt>
                <c:pt idx="167">
                  <c:v>301.15503952762879</c:v>
                </c:pt>
                <c:pt idx="168">
                  <c:v>301.28696493098136</c:v>
                </c:pt>
                <c:pt idx="169">
                  <c:v>303.18213817378336</c:v>
                </c:pt>
                <c:pt idx="170">
                  <c:v>304.33359030638837</c:v>
                </c:pt>
                <c:pt idx="171">
                  <c:v>310.03287076995605</c:v>
                </c:pt>
                <c:pt idx="172">
                  <c:v>304.4414874533889</c:v>
                </c:pt>
                <c:pt idx="173">
                  <c:v>305.77005444099422</c:v>
                </c:pt>
                <c:pt idx="174">
                  <c:v>303.82368469335285</c:v>
                </c:pt>
                <c:pt idx="175">
                  <c:v>303.3387499440766</c:v>
                </c:pt>
                <c:pt idx="176">
                  <c:v>305.03799654786172</c:v>
                </c:pt>
                <c:pt idx="177">
                  <c:v>303.85166669196025</c:v>
                </c:pt>
                <c:pt idx="178">
                  <c:v>306.04922172650225</c:v>
                </c:pt>
                <c:pt idx="179">
                  <c:v>301.15386018360624</c:v>
                </c:pt>
                <c:pt idx="180">
                  <c:v>301.28584694558663</c:v>
                </c:pt>
                <c:pt idx="181">
                  <c:v>303.18107835466446</c:v>
                </c:pt>
                <c:pt idx="182">
                  <c:v>304.33258562728429</c:v>
                </c:pt>
                <c:pt idx="183">
                  <c:v>310.03191836205531</c:v>
                </c:pt>
                <c:pt idx="184">
                  <c:v>304.4405845971379</c:v>
                </c:pt>
                <c:pt idx="185">
                  <c:v>305.7691985583316</c:v>
                </c:pt>
                <c:pt idx="186">
                  <c:v>303.82287334034805</c:v>
                </c:pt>
                <c:pt idx="187">
                  <c:v>303.33798080395127</c:v>
                </c:pt>
                <c:pt idx="188">
                  <c:v>305.03726742437425</c:v>
                </c:pt>
                <c:pt idx="189">
                  <c:v>303.85097550313463</c:v>
                </c:pt>
                <c:pt idx="190">
                  <c:v>306.04856649868304</c:v>
                </c:pt>
                <c:pt idx="191">
                  <c:v>301.15323904582277</c:v>
                </c:pt>
                <c:pt idx="192">
                  <c:v>301.28525812421071</c:v>
                </c:pt>
                <c:pt idx="193">
                  <c:v>303.18052016834582</c:v>
                </c:pt>
                <c:pt idx="194">
                  <c:v>304.33205648214948</c:v>
                </c:pt>
                <c:pt idx="195">
                  <c:v>310.03141674715664</c:v>
                </c:pt>
                <c:pt idx="196">
                  <c:v>304.44010908013877</c:v>
                </c:pt>
                <c:pt idx="197">
                  <c:v>305.76874778141683</c:v>
                </c:pt>
                <c:pt idx="198">
                  <c:v>303.82244601634642</c:v>
                </c:pt>
                <c:pt idx="199">
                  <c:v>303.33757571266028</c:v>
                </c:pt>
                <c:pt idx="200">
                  <c:v>305.03688340907576</c:v>
                </c:pt>
                <c:pt idx="201">
                  <c:v>303.85061146729191</c:v>
                </c:pt>
                <c:pt idx="202">
                  <c:v>306.04822140280982</c:v>
                </c:pt>
                <c:pt idx="203">
                  <c:v>301.15291190451484</c:v>
                </c:pt>
                <c:pt idx="204">
                  <c:v>301.28494800333226</c:v>
                </c:pt>
              </c:numCache>
            </c:numRef>
          </c:val>
        </c:ser>
        <c:marker val="1"/>
        <c:axId val="56276480"/>
        <c:axId val="56278400"/>
      </c:lineChart>
      <c:dateAx>
        <c:axId val="5627648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6278400"/>
        <c:crosses val="autoZero"/>
        <c:auto val="1"/>
        <c:lblOffset val="100"/>
        <c:majorUnit val="12"/>
        <c:majorTimeUnit val="months"/>
      </c:dateAx>
      <c:valAx>
        <c:axId val="56278400"/>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627648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Release on Conditions muster</a:t>
            </a:r>
          </a:p>
        </c:rich>
      </c:tx>
    </c:title>
    <c:plotArea>
      <c:layout/>
      <c:lineChart>
        <c:grouping val="standard"/>
        <c:ser>
          <c:idx val="0"/>
          <c:order val="0"/>
          <c:tx>
            <c:strRef>
              <c:f>'Post-sent musters'!$V$1</c:f>
              <c:strCache>
                <c:ptCount val="1"/>
                <c:pt idx="0">
                  <c:v>Released on Conditions</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musters'!$V$2:$V$19</c:f>
              <c:numCache>
                <c:formatCode>_-* #,##0_-;\-* #,##0_-;_-* "-"??_-;_-@_-</c:formatCode>
                <c:ptCount val="18"/>
                <c:pt idx="0">
                  <c:v>3852</c:v>
                </c:pt>
                <c:pt idx="1">
                  <c:v>3318</c:v>
                </c:pt>
                <c:pt idx="2">
                  <c:v>3651</c:v>
                </c:pt>
                <c:pt idx="3">
                  <c:v>3603</c:v>
                </c:pt>
                <c:pt idx="4">
                  <c:v>3583</c:v>
                </c:pt>
                <c:pt idx="5">
                  <c:v>3404</c:v>
                </c:pt>
                <c:pt idx="6">
                  <c:v>3400</c:v>
                </c:pt>
                <c:pt idx="7">
                  <c:v>3327</c:v>
                </c:pt>
              </c:numCache>
            </c:numRef>
          </c:val>
        </c:ser>
        <c:ser>
          <c:idx val="2"/>
          <c:order val="1"/>
          <c:tx>
            <c:strRef>
              <c:f>'Post-sent musters'!$X$1</c:f>
              <c:strCache>
                <c:ptCount val="1"/>
                <c:pt idx="0">
                  <c:v>Forecast 2015</c:v>
                </c:pt>
              </c:strCache>
            </c:strRef>
          </c:tx>
          <c:spPr>
            <a:ln w="34925">
              <a:solidFill>
                <a:srgbClr val="558ED5"/>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musters'!$X$2:$X$19</c:f>
              <c:numCache>
                <c:formatCode>General</c:formatCode>
                <c:ptCount val="18"/>
                <c:pt idx="7" formatCode="_-* #,##0_-;\-* #,##0_-;_-* &quot;-&quot;??_-;_-@_-">
                  <c:v>3327</c:v>
                </c:pt>
                <c:pt idx="8" formatCode="_-* #,##0_-;\-* #,##0_-;_-* &quot;-&quot;??_-;_-@_-">
                  <c:v>3528</c:v>
                </c:pt>
                <c:pt idx="9" formatCode="_-* #,##0_-;\-* #,##0_-;_-* &quot;-&quot;??_-;_-@_-">
                  <c:v>3424</c:v>
                </c:pt>
                <c:pt idx="10" formatCode="_-* #,##0_-;\-* #,##0_-;_-* &quot;-&quot;??_-;_-@_-">
                  <c:v>3497</c:v>
                </c:pt>
                <c:pt idx="11" formatCode="_-* #,##0_-;\-* #,##0_-;_-* &quot;-&quot;??_-;_-@_-">
                  <c:v>3458</c:v>
                </c:pt>
                <c:pt idx="12" formatCode="_-* #,##0_-;\-* #,##0_-;_-* &quot;-&quot;??_-;_-@_-">
                  <c:v>3511</c:v>
                </c:pt>
                <c:pt idx="13" formatCode="_-* #,##0_-;\-* #,##0_-;_-* &quot;-&quot;??_-;_-@_-">
                  <c:v>3532</c:v>
                </c:pt>
                <c:pt idx="14" formatCode="_-* #,##0_-;\-* #,##0_-;_-* &quot;-&quot;??_-;_-@_-">
                  <c:v>3487</c:v>
                </c:pt>
                <c:pt idx="15" formatCode="_-* #,##0_-;\-* #,##0_-;_-* &quot;-&quot;??_-;_-@_-">
                  <c:v>3492</c:v>
                </c:pt>
                <c:pt idx="16" formatCode="_-* #,##0_-;\-* #,##0_-;_-* &quot;-&quot;??_-;_-@_-">
                  <c:v>3493</c:v>
                </c:pt>
                <c:pt idx="17" formatCode="_-* #,##0_-;\-* #,##0_-;_-* &quot;-&quot;??_-;_-@_-">
                  <c:v>3516</c:v>
                </c:pt>
              </c:numCache>
            </c:numRef>
          </c:val>
        </c:ser>
        <c:ser>
          <c:idx val="1"/>
          <c:order val="2"/>
          <c:tx>
            <c:strRef>
              <c:f>'Post-sent musters'!$W$1</c:f>
              <c:strCache>
                <c:ptCount val="1"/>
                <c:pt idx="0">
                  <c:v>Forecast 2014</c:v>
                </c:pt>
              </c:strCache>
            </c:strRef>
          </c:tx>
          <c:spPr>
            <a:ln w="34925">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musters'!$W$2:$W$19</c:f>
              <c:numCache>
                <c:formatCode>_-* #,##0_-;\-* #,##0_-;_-* "-"??_-;_-@_-</c:formatCode>
                <c:ptCount val="18"/>
                <c:pt idx="7">
                  <c:v>3217</c:v>
                </c:pt>
                <c:pt idx="8">
                  <c:v>3115</c:v>
                </c:pt>
                <c:pt idx="9">
                  <c:v>3068</c:v>
                </c:pt>
                <c:pt idx="10">
                  <c:v>3147</c:v>
                </c:pt>
                <c:pt idx="11">
                  <c:v>3096</c:v>
                </c:pt>
                <c:pt idx="12">
                  <c:v>3107</c:v>
                </c:pt>
                <c:pt idx="13">
                  <c:v>3126</c:v>
                </c:pt>
                <c:pt idx="14">
                  <c:v>3113</c:v>
                </c:pt>
                <c:pt idx="15">
                  <c:v>3130</c:v>
                </c:pt>
                <c:pt idx="16">
                  <c:v>3137</c:v>
                </c:pt>
              </c:numCache>
            </c:numRef>
          </c:val>
        </c:ser>
        <c:marker val="1"/>
        <c:axId val="56436224"/>
        <c:axId val="56438144"/>
      </c:lineChart>
      <c:catAx>
        <c:axId val="56436224"/>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6438144"/>
        <c:crosses val="autoZero"/>
        <c:auto val="1"/>
        <c:lblAlgn val="ctr"/>
        <c:lblOffset val="100"/>
        <c:tickLblSkip val="1"/>
      </c:catAx>
      <c:valAx>
        <c:axId val="56438144"/>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64362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Post-Detention Conditions starts</a:t>
            </a:r>
          </a:p>
        </c:rich>
      </c:tx>
    </c:title>
    <c:plotArea>
      <c:layout/>
      <c:lineChart>
        <c:grouping val="standard"/>
        <c:ser>
          <c:idx val="0"/>
          <c:order val="0"/>
          <c:tx>
            <c:strRef>
              <c:f>'Post-sent starts'!$L$1</c:f>
              <c:strCache>
                <c:ptCount val="1"/>
                <c:pt idx="0">
                  <c:v>Post-Detention Conditions</c:v>
                </c:pt>
              </c:strCache>
            </c:strRef>
          </c:tx>
          <c:spPr>
            <a:ln w="38100">
              <a:solidFill>
                <a:schemeClr val="tx2"/>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starts'!$L$2:$L$254</c:f>
              <c:numCache>
                <c:formatCode>General</c:formatCode>
                <c:ptCount val="253"/>
                <c:pt idx="43" formatCode="#,##0">
                  <c:v>12</c:v>
                </c:pt>
                <c:pt idx="44" formatCode="#,##0">
                  <c:v>16</c:v>
                </c:pt>
                <c:pt idx="45" formatCode="#,##0">
                  <c:v>31</c:v>
                </c:pt>
                <c:pt idx="46" formatCode="#,##0">
                  <c:v>51</c:v>
                </c:pt>
                <c:pt idx="47" formatCode="#,##0">
                  <c:v>73</c:v>
                </c:pt>
                <c:pt idx="48" formatCode="#,##0">
                  <c:v>74</c:v>
                </c:pt>
                <c:pt idx="49" formatCode="#,##0">
                  <c:v>113</c:v>
                </c:pt>
                <c:pt idx="50" formatCode="#,##0">
                  <c:v>123</c:v>
                </c:pt>
                <c:pt idx="51" formatCode="#,##0">
                  <c:v>138</c:v>
                </c:pt>
                <c:pt idx="52" formatCode="#,##0">
                  <c:v>156</c:v>
                </c:pt>
                <c:pt idx="53" formatCode="#,##0">
                  <c:v>182</c:v>
                </c:pt>
                <c:pt idx="54" formatCode="#,##0">
                  <c:v>186</c:v>
                </c:pt>
                <c:pt idx="55" formatCode="#,##0">
                  <c:v>164</c:v>
                </c:pt>
                <c:pt idx="56" formatCode="#,##0">
                  <c:v>161</c:v>
                </c:pt>
                <c:pt idx="57" formatCode="#,##0">
                  <c:v>190</c:v>
                </c:pt>
                <c:pt idx="58" formatCode="#,##0">
                  <c:v>201</c:v>
                </c:pt>
                <c:pt idx="59" formatCode="#,##0">
                  <c:v>180</c:v>
                </c:pt>
                <c:pt idx="60" formatCode="#,##0">
                  <c:v>159</c:v>
                </c:pt>
                <c:pt idx="61" formatCode="#,##0">
                  <c:v>198</c:v>
                </c:pt>
                <c:pt idx="62" formatCode="#,##0">
                  <c:v>170</c:v>
                </c:pt>
                <c:pt idx="63" formatCode="#,##0">
                  <c:v>205</c:v>
                </c:pt>
                <c:pt idx="64" formatCode="#,##0">
                  <c:v>199</c:v>
                </c:pt>
                <c:pt idx="65" formatCode="#,##0">
                  <c:v>186</c:v>
                </c:pt>
                <c:pt idx="66" formatCode="#,##0">
                  <c:v>200</c:v>
                </c:pt>
                <c:pt idx="67" formatCode="#,##0">
                  <c:v>189</c:v>
                </c:pt>
                <c:pt idx="68" formatCode="#,##0">
                  <c:v>195</c:v>
                </c:pt>
                <c:pt idx="69" formatCode="#,##0">
                  <c:v>221</c:v>
                </c:pt>
                <c:pt idx="70" formatCode="#,##0">
                  <c:v>212</c:v>
                </c:pt>
                <c:pt idx="71" formatCode="#,##0">
                  <c:v>193</c:v>
                </c:pt>
                <c:pt idx="72" formatCode="#,##0">
                  <c:v>206</c:v>
                </c:pt>
                <c:pt idx="73" formatCode="#,##0">
                  <c:v>229</c:v>
                </c:pt>
                <c:pt idx="74" formatCode="#,##0">
                  <c:v>215</c:v>
                </c:pt>
                <c:pt idx="75" formatCode="#,##0">
                  <c:v>259</c:v>
                </c:pt>
                <c:pt idx="76" formatCode="#,##0">
                  <c:v>237</c:v>
                </c:pt>
                <c:pt idx="77" formatCode="#,##0">
                  <c:v>258</c:v>
                </c:pt>
                <c:pt idx="78" formatCode="#,##0">
                  <c:v>299</c:v>
                </c:pt>
                <c:pt idx="79" formatCode="#,##0">
                  <c:v>254</c:v>
                </c:pt>
                <c:pt idx="80" formatCode="#,##0">
                  <c:v>234</c:v>
                </c:pt>
                <c:pt idx="81" formatCode="#,##0">
                  <c:v>295</c:v>
                </c:pt>
                <c:pt idx="82" formatCode="#,##0">
                  <c:v>281</c:v>
                </c:pt>
                <c:pt idx="83" formatCode="#,##0">
                  <c:v>234</c:v>
                </c:pt>
                <c:pt idx="84" formatCode="#,##0">
                  <c:v>224</c:v>
                </c:pt>
                <c:pt idx="85" formatCode="#,##0">
                  <c:v>198</c:v>
                </c:pt>
                <c:pt idx="86" formatCode="#,##0">
                  <c:v>200</c:v>
                </c:pt>
                <c:pt idx="87" formatCode="#,##0">
                  <c:v>216</c:v>
                </c:pt>
                <c:pt idx="88" formatCode="#,##0">
                  <c:v>220</c:v>
                </c:pt>
                <c:pt idx="89" formatCode="#,##0">
                  <c:v>212</c:v>
                </c:pt>
                <c:pt idx="90" formatCode="#,##0">
                  <c:v>214</c:v>
                </c:pt>
                <c:pt idx="91" formatCode="#,##0">
                  <c:v>194</c:v>
                </c:pt>
                <c:pt idx="92" formatCode="#,##0">
                  <c:v>210</c:v>
                </c:pt>
                <c:pt idx="93" formatCode="#,##0">
                  <c:v>205</c:v>
                </c:pt>
                <c:pt idx="94" formatCode="#,##0">
                  <c:v>204</c:v>
                </c:pt>
                <c:pt idx="95" formatCode="#,##0">
                  <c:v>208</c:v>
                </c:pt>
                <c:pt idx="96" formatCode="#,##0">
                  <c:v>237</c:v>
                </c:pt>
                <c:pt idx="97" formatCode="#,##0">
                  <c:v>219</c:v>
                </c:pt>
                <c:pt idx="98" formatCode="#,##0">
                  <c:v>227</c:v>
                </c:pt>
                <c:pt idx="99" formatCode="#,##0">
                  <c:v>197</c:v>
                </c:pt>
                <c:pt idx="100" formatCode="#,##0">
                  <c:v>218</c:v>
                </c:pt>
                <c:pt idx="101" formatCode="#,##0">
                  <c:v>255</c:v>
                </c:pt>
                <c:pt idx="102" formatCode="#,##0">
                  <c:v>254</c:v>
                </c:pt>
                <c:pt idx="103" formatCode="#,##0">
                  <c:v>225</c:v>
                </c:pt>
                <c:pt idx="104" formatCode="#,##0">
                  <c:v>218</c:v>
                </c:pt>
                <c:pt idx="105" formatCode="#,##0">
                  <c:v>265</c:v>
                </c:pt>
                <c:pt idx="106" formatCode="#,##0">
                  <c:v>218</c:v>
                </c:pt>
                <c:pt idx="107" formatCode="#,##0">
                  <c:v>241</c:v>
                </c:pt>
                <c:pt idx="108" formatCode="#,##0">
                  <c:v>214</c:v>
                </c:pt>
                <c:pt idx="109" formatCode="#,##0">
                  <c:v>241</c:v>
                </c:pt>
                <c:pt idx="110" formatCode="#,##0">
                  <c:v>214</c:v>
                </c:pt>
                <c:pt idx="111" formatCode="#,##0">
                  <c:v>243</c:v>
                </c:pt>
                <c:pt idx="112" formatCode="#,##0">
                  <c:v>240</c:v>
                </c:pt>
                <c:pt idx="113" formatCode="#,##0">
                  <c:v>244</c:v>
                </c:pt>
                <c:pt idx="114" formatCode="#,##0">
                  <c:v>234</c:v>
                </c:pt>
                <c:pt idx="115" formatCode="#,##0">
                  <c:v>241</c:v>
                </c:pt>
                <c:pt idx="116" formatCode="#,##0">
                  <c:v>249</c:v>
                </c:pt>
                <c:pt idx="117" formatCode="#,##0">
                  <c:v>263</c:v>
                </c:pt>
                <c:pt idx="118" formatCode="#,##0">
                  <c:v>251</c:v>
                </c:pt>
                <c:pt idx="119" formatCode="#,##0">
                  <c:v>251</c:v>
                </c:pt>
                <c:pt idx="120" formatCode="#,##0">
                  <c:v>199</c:v>
                </c:pt>
                <c:pt idx="121" formatCode="#,##0">
                  <c:v>203</c:v>
                </c:pt>
                <c:pt idx="122" formatCode="#,##0">
                  <c:v>219</c:v>
                </c:pt>
                <c:pt idx="123" formatCode="#,##0">
                  <c:v>210</c:v>
                </c:pt>
                <c:pt idx="124" formatCode="#,##0">
                  <c:v>213</c:v>
                </c:pt>
                <c:pt idx="125" formatCode="#,##0">
                  <c:v>243</c:v>
                </c:pt>
                <c:pt idx="126" formatCode="#,##0">
                  <c:v>229</c:v>
                </c:pt>
                <c:pt idx="127" formatCode="#,##0">
                  <c:v>251</c:v>
                </c:pt>
                <c:pt idx="128" formatCode="#,##0">
                  <c:v>252</c:v>
                </c:pt>
                <c:pt idx="129" formatCode="#,##0">
                  <c:v>307</c:v>
                </c:pt>
                <c:pt idx="130" formatCode="#,##0">
                  <c:v>201</c:v>
                </c:pt>
                <c:pt idx="131" formatCode="#,##0">
                  <c:v>206</c:v>
                </c:pt>
                <c:pt idx="132" formatCode="#,##0">
                  <c:v>202</c:v>
                </c:pt>
                <c:pt idx="133" formatCode="#,##0">
                  <c:v>206</c:v>
                </c:pt>
                <c:pt idx="134" formatCode="#,##0">
                  <c:v>219</c:v>
                </c:pt>
                <c:pt idx="135" formatCode="#,##0">
                  <c:v>225</c:v>
                </c:pt>
                <c:pt idx="136" formatCode="#,##0">
                  <c:v>235</c:v>
                </c:pt>
              </c:numCache>
            </c:numRef>
          </c:val>
        </c:ser>
        <c:ser>
          <c:idx val="2"/>
          <c:order val="1"/>
          <c:tx>
            <c:strRef>
              <c:f>'Post-sent starts'!$O$1</c:f>
              <c:strCache>
                <c:ptCount val="1"/>
                <c:pt idx="0">
                  <c:v>Forecast 2015 fiscal year</c:v>
                </c:pt>
              </c:strCache>
            </c:strRef>
          </c:tx>
          <c:spPr>
            <a:ln w="34925">
              <a:solidFill>
                <a:schemeClr val="tx2">
                  <a:lumMod val="60000"/>
                  <a:lumOff val="40000"/>
                </a:schemeClr>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starts'!$O$2:$O$254</c:f>
              <c:numCache>
                <c:formatCode>General</c:formatCode>
                <c:ptCount val="253"/>
                <c:pt idx="133" formatCode="#,##0">
                  <c:v>206</c:v>
                </c:pt>
                <c:pt idx="134" formatCode="#,##0">
                  <c:v>219</c:v>
                </c:pt>
                <c:pt idx="135" formatCode="#,##0">
                  <c:v>225</c:v>
                </c:pt>
                <c:pt idx="136" formatCode="#,##0">
                  <c:v>235</c:v>
                </c:pt>
                <c:pt idx="137" formatCode="#,##0">
                  <c:v>226.24097639574376</c:v>
                </c:pt>
                <c:pt idx="138" formatCode="#,##0">
                  <c:v>233.27849183196795</c:v>
                </c:pt>
                <c:pt idx="139" formatCode="#,##0">
                  <c:v>217.34117181312104</c:v>
                </c:pt>
                <c:pt idx="140" formatCode="#,##0">
                  <c:v>217.09518392555438</c:v>
                </c:pt>
                <c:pt idx="141" formatCode="#,##0">
                  <c:v>237.77959736071838</c:v>
                </c:pt>
                <c:pt idx="142" formatCode="#,##0">
                  <c:v>218.77197476203474</c:v>
                </c:pt>
                <c:pt idx="143" formatCode="#,##0">
                  <c:v>213.97550841084478</c:v>
                </c:pt>
                <c:pt idx="144" formatCode="#,##0">
                  <c:v>208.00244854943739</c:v>
                </c:pt>
                <c:pt idx="145" formatCode="#,##0">
                  <c:v>213.66298344472492</c:v>
                </c:pt>
                <c:pt idx="146" formatCode="#,##0">
                  <c:v>213.66442295942659</c:v>
                </c:pt>
                <c:pt idx="147" formatCode="#,##0">
                  <c:v>224.35082997461944</c:v>
                </c:pt>
                <c:pt idx="148" formatCode="#,##0">
                  <c:v>226.3116787982074</c:v>
                </c:pt>
                <c:pt idx="149" formatCode="#,##0">
                  <c:v>241.3321990703912</c:v>
                </c:pt>
                <c:pt idx="150" formatCode="#,##0">
                  <c:v>241.92958297543643</c:v>
                </c:pt>
                <c:pt idx="151" formatCode="#,##0">
                  <c:v>226.11896392114227</c:v>
                </c:pt>
                <c:pt idx="152" formatCode="#,##0">
                  <c:v>224.01204482511682</c:v>
                </c:pt>
                <c:pt idx="153" formatCode="#,##0">
                  <c:v>245.3917880766657</c:v>
                </c:pt>
                <c:pt idx="154" formatCode="#,##0">
                  <c:v>223.10806642770282</c:v>
                </c:pt>
                <c:pt idx="155" formatCode="#,##0">
                  <c:v>217.83218876981593</c:v>
                </c:pt>
                <c:pt idx="156" formatCode="#,##0">
                  <c:v>205.45776875839343</c:v>
                </c:pt>
                <c:pt idx="157" formatCode="#,##0">
                  <c:v>214.82926133319</c:v>
                </c:pt>
                <c:pt idx="158" formatCode="#,##0">
                  <c:v>212.41934038335415</c:v>
                </c:pt>
                <c:pt idx="159" formatCode="#,##0">
                  <c:v>223.05277807369069</c:v>
                </c:pt>
                <c:pt idx="160" formatCode="#,##0">
                  <c:v>222.57103091182026</c:v>
                </c:pt>
                <c:pt idx="161" formatCode="#,##0">
                  <c:v>235.24694082618427</c:v>
                </c:pt>
                <c:pt idx="162" formatCode="#,##0">
                  <c:v>238.18136984354371</c:v>
                </c:pt>
                <c:pt idx="163" formatCode="#,##0">
                  <c:v>223.65192439944133</c:v>
                </c:pt>
                <c:pt idx="164" formatCode="#,##0">
                  <c:v>222.52746052615916</c:v>
                </c:pt>
                <c:pt idx="165" formatCode="#,##0">
                  <c:v>243.86224770561023</c:v>
                </c:pt>
                <c:pt idx="166" formatCode="#,##0">
                  <c:v>222.09494894174952</c:v>
                </c:pt>
                <c:pt idx="167" formatCode="#,##0">
                  <c:v>217.15127967629763</c:v>
                </c:pt>
                <c:pt idx="168" formatCode="#,##0">
                  <c:v>205.22872428504411</c:v>
                </c:pt>
                <c:pt idx="169" formatCode="#,##0">
                  <c:v>214.12977742829304</c:v>
                </c:pt>
                <c:pt idx="170" formatCode="#,##0">
                  <c:v>211.45973466178515</c:v>
                </c:pt>
                <c:pt idx="171" formatCode="#,##0">
                  <c:v>222.15945364637594</c:v>
                </c:pt>
                <c:pt idx="172" formatCode="#,##0">
                  <c:v>221.83326086591077</c:v>
                </c:pt>
                <c:pt idx="173" formatCode="#,##0">
                  <c:v>234.62557754965522</c:v>
                </c:pt>
                <c:pt idx="174" formatCode="#,##0">
                  <c:v>237.61425797311423</c:v>
                </c:pt>
                <c:pt idx="175" formatCode="#,##0">
                  <c:v>223.17302178417683</c:v>
                </c:pt>
                <c:pt idx="176" formatCode="#,##0">
                  <c:v>222.12149097782958</c:v>
                </c:pt>
                <c:pt idx="177" formatCode="#,##0">
                  <c:v>243.49595213375795</c:v>
                </c:pt>
                <c:pt idx="178" formatCode="#,##0">
                  <c:v>221.7695055900715</c:v>
                </c:pt>
                <c:pt idx="179" formatCode="#,##0">
                  <c:v>216.87441063554971</c:v>
                </c:pt>
                <c:pt idx="180" formatCode="#,##0">
                  <c:v>204.99099969505204</c:v>
                </c:pt>
                <c:pt idx="181" formatCode="#,##0">
                  <c:v>213.92704069605423</c:v>
                </c:pt>
                <c:pt idx="182" formatCode="#,##0">
                  <c:v>211.2887502919933</c:v>
                </c:pt>
                <c:pt idx="183" formatCode="#,##0">
                  <c:v>222.01072002475453</c:v>
                </c:pt>
                <c:pt idx="184" formatCode="#,##0">
                  <c:v>221.70477811503977</c:v>
                </c:pt>
                <c:pt idx="185" formatCode="#,##0">
                  <c:v>234.5162422015737</c:v>
                </c:pt>
                <c:pt idx="186" formatCode="#,##0">
                  <c:v>237.51834239114837</c:v>
                </c:pt>
                <c:pt idx="187" formatCode="#,##0">
                  <c:v>223.09027666587804</c:v>
                </c:pt>
                <c:pt idx="188" formatCode="#,##0">
                  <c:v>222.87387786550397</c:v>
                </c:pt>
                <c:pt idx="189" formatCode="#,##0">
                  <c:v>244.24268733886313</c:v>
                </c:pt>
                <c:pt idx="190" formatCode="#,##0">
                  <c:v>222.49921195087745</c:v>
                </c:pt>
                <c:pt idx="191" formatCode="#,##0">
                  <c:v>217.58006862382135</c:v>
                </c:pt>
                <c:pt idx="192" formatCode="#,##0">
                  <c:v>206.18031645380134</c:v>
                </c:pt>
                <c:pt idx="193" formatCode="#,##0">
                  <c:v>214.33776052579236</c:v>
                </c:pt>
                <c:pt idx="194" formatCode="#,##0">
                  <c:v>211.25900014393847</c:v>
                </c:pt>
                <c:pt idx="195" formatCode="#,##0">
                  <c:v>221.9850747766701</c:v>
                </c:pt>
                <c:pt idx="196" formatCode="#,##0">
                  <c:v>221.682652887465</c:v>
                </c:pt>
                <c:pt idx="197" formatCode="#,##0">
                  <c:v>234.49727733189314</c:v>
                </c:pt>
                <c:pt idx="198" formatCode="#,##0">
                  <c:v>237.50177535873388</c:v>
                </c:pt>
                <c:pt idx="199" formatCode="#,##0">
                  <c:v>223.07601703120099</c:v>
                </c:pt>
                <c:pt idx="200" formatCode="#,##0">
                  <c:v>221.21413534776653</c:v>
                </c:pt>
                <c:pt idx="201" formatCode="#,##0">
                  <c:v>242.61313074837432</c:v>
                </c:pt>
                <c:pt idx="202" formatCode="#,##0">
                  <c:v>220.91912384258094</c:v>
                </c:pt>
                <c:pt idx="203" formatCode="#,##0">
                  <c:v>216.06289946597144</c:v>
                </c:pt>
                <c:pt idx="204" formatCode="#,##0">
                  <c:v>203.71268066969571</c:v>
                </c:pt>
                <c:pt idx="205" formatCode="#,##0">
                  <c:v>213.44065965416084</c:v>
                </c:pt>
                <c:pt idx="206" formatCode="#,##0">
                  <c:v>211.25385760441483</c:v>
                </c:pt>
                <c:pt idx="207" formatCode="#,##0">
                  <c:v>221.98064157434018</c:v>
                </c:pt>
                <c:pt idx="208" formatCode="#,##0">
                  <c:v>221.67883307339758</c:v>
                </c:pt>
                <c:pt idx="209" formatCode="#,##0">
                  <c:v>234.49399989283214</c:v>
                </c:pt>
                <c:pt idx="210" formatCode="#,##0">
                  <c:v>237.4989117100956</c:v>
                </c:pt>
                <c:pt idx="211" formatCode="#,##0">
                  <c:v>223.07355441039556</c:v>
                </c:pt>
                <c:pt idx="212" formatCode="#,##0">
                  <c:v>222.03569890404799</c:v>
                </c:pt>
                <c:pt idx="213" formatCode="#,##0">
                  <c:v>243.42062175833314</c:v>
                </c:pt>
                <c:pt idx="214" formatCode="#,##0">
                  <c:v>221.70272954811128</c:v>
                </c:pt>
                <c:pt idx="215" formatCode="#,##0">
                  <c:v>216.81581815938085</c:v>
                </c:pt>
                <c:pt idx="216" formatCode="#,##0">
                  <c:v>204.94173184614766</c:v>
                </c:pt>
                <c:pt idx="217" formatCode="#,##0">
                  <c:v>213.88516764000505</c:v>
                </c:pt>
                <c:pt idx="218" formatCode="#,##0">
                  <c:v>211.25296917998634</c:v>
                </c:pt>
                <c:pt idx="219" formatCode="#,##0">
                  <c:v>221.97987552731863</c:v>
                </c:pt>
                <c:pt idx="220" formatCode="#,##0">
                  <c:v>221.67817314176318</c:v>
                </c:pt>
                <c:pt idx="221" formatCode="#,##0">
                  <c:v>234.49343366528922</c:v>
                </c:pt>
                <c:pt idx="222" formatCode="#,##0">
                  <c:v>237.49841690525719</c:v>
                </c:pt>
                <c:pt idx="223" formatCode="#,##0">
                  <c:v>223.07312893983118</c:v>
                </c:pt>
                <c:pt idx="224" formatCode="#,##0">
                  <c:v>222.03533031219195</c:v>
                </c:pt>
                <c:pt idx="225" formatCode="#,##0">
                  <c:v>243.42029831155554</c:v>
                </c:pt>
                <c:pt idx="226" formatCode="#,##0">
                  <c:v>221.7024439145371</c:v>
                </c:pt>
                <c:pt idx="227" formatCode="#,##0">
                  <c:v>216.81556683989032</c:v>
                </c:pt>
                <c:pt idx="228" formatCode="#,##0">
                  <c:v>204.94152030404274</c:v>
                </c:pt>
                <c:pt idx="229" formatCode="0">
                  <c:v>213.8849882878736</c:v>
                </c:pt>
                <c:pt idx="230" formatCode="0">
                  <c:v>211.25281568730483</c:v>
                </c:pt>
                <c:pt idx="231" formatCode="0">
                  <c:v>221.97974317298153</c:v>
                </c:pt>
                <c:pt idx="232" formatCode="0">
                  <c:v>221.6780591217981</c:v>
                </c:pt>
                <c:pt idx="233" formatCode="0">
                  <c:v>234.49333583735739</c:v>
                </c:pt>
                <c:pt idx="234" formatCode="0">
                  <c:v>237.49833141561297</c:v>
                </c:pt>
                <c:pt idx="235" formatCode="0">
                  <c:v>223.07305542906951</c:v>
                </c:pt>
                <c:pt idx="236" formatCode="0">
                  <c:v>222.85894871769975</c:v>
                </c:pt>
                <c:pt idx="237" formatCode="0">
                  <c:v>244.2295929369968</c:v>
                </c:pt>
                <c:pt idx="238" formatCode="0">
                  <c:v>222.48764229090636</c:v>
                </c:pt>
                <c:pt idx="239" formatCode="0">
                  <c:v>217.56988749684072</c:v>
                </c:pt>
                <c:pt idx="240" formatCode="0">
                  <c:v>206.17174191209841</c:v>
                </c:pt>
                <c:pt idx="241" formatCode="0">
                  <c:v>214.33049829872147</c:v>
                </c:pt>
                <c:pt idx="242" formatCode="0">
                  <c:v>211.25278916784418</c:v>
                </c:pt>
                <c:pt idx="243" formatCode="0">
                  <c:v>221.97972030564324</c:v>
                </c:pt>
                <c:pt idx="244" formatCode="0">
                  <c:v>221.67803942207618</c:v>
                </c:pt>
                <c:pt idx="245" formatCode="0">
                  <c:v>234.493318935269</c:v>
                </c:pt>
                <c:pt idx="246" formatCode="0">
                  <c:v>237.49831664525698</c:v>
                </c:pt>
                <c:pt idx="247" formatCode="0">
                  <c:v>223.07304272831081</c:v>
                </c:pt>
                <c:pt idx="248" formatCode="0">
                  <c:v>221.21157353907853</c:v>
                </c:pt>
                <c:pt idx="249" formatCode="0">
                  <c:v>242.61088226486899</c:v>
                </c:pt>
                <c:pt idx="250" formatCode="0">
                  <c:v>220.91713831063538</c:v>
                </c:pt>
                <c:pt idx="251" formatCode="0">
                  <c:v>216.06115183837068</c:v>
                </c:pt>
                <c:pt idx="252" formatCode="0">
                  <c:v>204.6630074291285</c:v>
                </c:pt>
              </c:numCache>
            </c:numRef>
          </c:val>
        </c:ser>
        <c:ser>
          <c:idx val="1"/>
          <c:order val="2"/>
          <c:tx>
            <c:strRef>
              <c:f>'Post-sent starts'!$M$1</c:f>
              <c:strCache>
                <c:ptCount val="1"/>
                <c:pt idx="0">
                  <c:v>Forecast 2014 fiscal year</c:v>
                </c:pt>
              </c:strCache>
            </c:strRef>
          </c:tx>
          <c:spPr>
            <a:ln w="34925">
              <a:solidFill>
                <a:srgbClr val="92D050"/>
              </a:solidFill>
            </a:ln>
          </c:spPr>
          <c:marker>
            <c:symbol val="none"/>
          </c:marker>
          <c:cat>
            <c:numRef>
              <c:f>'Post-sent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'Post-sent starts'!$M$2:$M$254</c:f>
              <c:numCache>
                <c:formatCode>General</c:formatCode>
                <c:ptCount val="253"/>
                <c:pt idx="121" formatCode="0">
                  <c:v>203</c:v>
                </c:pt>
                <c:pt idx="122" formatCode="0">
                  <c:v>219</c:v>
                </c:pt>
                <c:pt idx="123" formatCode="0">
                  <c:v>230.03142948392031</c:v>
                </c:pt>
                <c:pt idx="124" formatCode="0">
                  <c:v>225.80798164187303</c:v>
                </c:pt>
                <c:pt idx="125" formatCode="0">
                  <c:v>231.89194997645225</c:v>
                </c:pt>
                <c:pt idx="126" formatCode="0">
                  <c:v>230.24981871149322</c:v>
                </c:pt>
                <c:pt idx="127" formatCode="0">
                  <c:v>207.18691475427866</c:v>
                </c:pt>
                <c:pt idx="128" formatCode="0">
                  <c:v>206.59607585546118</c:v>
                </c:pt>
                <c:pt idx="129" formatCode="0">
                  <c:v>231.39193005865658</c:v>
                </c:pt>
                <c:pt idx="130" formatCode="0">
                  <c:v>221.40830720188853</c:v>
                </c:pt>
                <c:pt idx="131" formatCode="0">
                  <c:v>210.2853410596278</c:v>
                </c:pt>
                <c:pt idx="132" formatCode="0">
                  <c:v>200.53923006015208</c:v>
                </c:pt>
                <c:pt idx="133" formatCode="0">
                  <c:v>208.18216060909268</c:v>
                </c:pt>
                <c:pt idx="134" formatCode="0">
                  <c:v>201.02973185143964</c:v>
                </c:pt>
                <c:pt idx="135" formatCode="0">
                  <c:v>218.92909458956441</c:v>
                </c:pt>
                <c:pt idx="136" formatCode="0">
                  <c:v>218.80680170381939</c:v>
                </c:pt>
                <c:pt idx="137" formatCode="0">
                  <c:v>225.17316284629135</c:v>
                </c:pt>
                <c:pt idx="138" formatCode="0">
                  <c:v>227.46098132313418</c:v>
                </c:pt>
                <c:pt idx="139" formatCode="0">
                  <c:v>205.60061630362665</c:v>
                </c:pt>
                <c:pt idx="140" formatCode="0">
                  <c:v>207.78459224444927</c:v>
                </c:pt>
                <c:pt idx="141" formatCode="0">
                  <c:v>235.12789043532032</c:v>
                </c:pt>
                <c:pt idx="142" formatCode="0">
                  <c:v>221.72684745639097</c:v>
                </c:pt>
                <c:pt idx="143" formatCode="0">
                  <c:v>210.95181695109287</c:v>
                </c:pt>
                <c:pt idx="144" formatCode="0">
                  <c:v>199.37476545752685</c:v>
                </c:pt>
                <c:pt idx="145" formatCode="0">
                  <c:v>205.91119800704928</c:v>
                </c:pt>
                <c:pt idx="146" formatCode="0">
                  <c:v>198.75931089198912</c:v>
                </c:pt>
                <c:pt idx="147" formatCode="0">
                  <c:v>216.52407889353429</c:v>
                </c:pt>
                <c:pt idx="148" formatCode="0">
                  <c:v>215.9744619467285</c:v>
                </c:pt>
                <c:pt idx="149" formatCode="0">
                  <c:v>223.09883048757058</c:v>
                </c:pt>
                <c:pt idx="150" formatCode="0">
                  <c:v>226.18941106061462</c:v>
                </c:pt>
                <c:pt idx="151" formatCode="0">
                  <c:v>206.14611768508806</c:v>
                </c:pt>
                <c:pt idx="152" formatCode="0">
                  <c:v>205.13514995702397</c:v>
                </c:pt>
                <c:pt idx="153" formatCode="0">
                  <c:v>231.65553456018628</c:v>
                </c:pt>
                <c:pt idx="154" formatCode="0">
                  <c:v>219.45941265931324</c:v>
                </c:pt>
                <c:pt idx="155" formatCode="0">
                  <c:v>209.00523304592159</c:v>
                </c:pt>
                <c:pt idx="156" formatCode="0">
                  <c:v>198.74025628381375</c:v>
                </c:pt>
                <c:pt idx="157" formatCode="0">
                  <c:v>204.9428186020468</c:v>
                </c:pt>
                <c:pt idx="158" formatCode="0">
                  <c:v>198.03409952197478</c:v>
                </c:pt>
                <c:pt idx="159" formatCode="0">
                  <c:v>216.88071711278809</c:v>
                </c:pt>
                <c:pt idx="160" formatCode="0">
                  <c:v>215.77551900227564</c:v>
                </c:pt>
                <c:pt idx="161" formatCode="0">
                  <c:v>222.91713690291471</c:v>
                </c:pt>
                <c:pt idx="162" formatCode="0">
                  <c:v>226.02273336669461</c:v>
                </c:pt>
                <c:pt idx="163" formatCode="0">
                  <c:v>205.386778152603</c:v>
                </c:pt>
                <c:pt idx="164" formatCode="0">
                  <c:v>205.55474357695064</c:v>
                </c:pt>
                <c:pt idx="165" formatCode="0">
                  <c:v>232.28914998211926</c:v>
                </c:pt>
                <c:pt idx="166" formatCode="0">
                  <c:v>220.00022837903009</c:v>
                </c:pt>
                <c:pt idx="167" formatCode="0">
                  <c:v>209.46297258064934</c:v>
                </c:pt>
                <c:pt idx="168" formatCode="0">
                  <c:v>198.64472882823586</c:v>
                </c:pt>
                <c:pt idx="169" formatCode="0">
                  <c:v>204.97316395284344</c:v>
                </c:pt>
                <c:pt idx="170" formatCode="0">
                  <c:v>198.00790500078057</c:v>
                </c:pt>
                <c:pt idx="171" formatCode="0">
                  <c:v>216.27746054530621</c:v>
                </c:pt>
                <c:pt idx="172" formatCode="0">
                  <c:v>215.75682725527247</c:v>
                </c:pt>
                <c:pt idx="173" formatCode="0">
                  <c:v>222.90135610634709</c:v>
                </c:pt>
                <c:pt idx="174" formatCode="0">
                  <c:v>226.00937545120462</c:v>
                </c:pt>
                <c:pt idx="175" formatCode="0">
                  <c:v>205.37544720100738</c:v>
                </c:pt>
                <c:pt idx="176" formatCode="0">
                  <c:v>205.54512877252139</c:v>
                </c:pt>
                <c:pt idx="177" formatCode="0">
                  <c:v>232.28100067441227</c:v>
                </c:pt>
                <c:pt idx="178" formatCode="0">
                  <c:v>219.9933318092526</c:v>
                </c:pt>
                <c:pt idx="179" formatCode="0">
                  <c:v>209.45714088017601</c:v>
                </c:pt>
                <c:pt idx="180" formatCode="0">
                  <c:v>198.63979585230985</c:v>
                </c:pt>
                <c:pt idx="181" formatCode="0">
                  <c:v>204.96898723958191</c:v>
                </c:pt>
                <c:pt idx="182" formatCode="0">
                  <c:v>198.00436598376905</c:v>
                </c:pt>
                <c:pt idx="183" formatCode="0">
                  <c:v>216.2744615510764</c:v>
                </c:pt>
                <c:pt idx="184" formatCode="0">
                  <c:v>215.75428703600218</c:v>
                </c:pt>
                <c:pt idx="185" formatCode="0">
                  <c:v>222.89920571440067</c:v>
                </c:pt>
                <c:pt idx="186" formatCode="0">
                  <c:v>226.00755553603244</c:v>
                </c:pt>
                <c:pt idx="187" formatCode="0">
                  <c:v>205.37390674296239</c:v>
                </c:pt>
                <c:pt idx="188" formatCode="0">
                  <c:v>206.09603169093037</c:v>
                </c:pt>
                <c:pt idx="189" formatCode="0">
                  <c:v>233.04260601895828</c:v>
                </c:pt>
                <c:pt idx="190" formatCode="0">
                  <c:v>220.64908980990634</c:v>
                </c:pt>
                <c:pt idx="191" formatCode="0">
                  <c:v>210.01906702904679</c:v>
                </c:pt>
                <c:pt idx="192" formatCode="0">
                  <c:v>199.05419178852355</c:v>
                </c:pt>
                <c:pt idx="193" formatCode="0">
                  <c:v>205.1519730798033</c:v>
                </c:pt>
                <c:pt idx="194" formatCode="0">
                  <c:v>198.12209639435235</c:v>
                </c:pt>
                <c:pt idx="195" formatCode="0">
                  <c:v>216.40317321725735</c:v>
                </c:pt>
                <c:pt idx="196" formatCode="0">
                  <c:v>215.88275055346679</c:v>
                </c:pt>
                <c:pt idx="197" formatCode="0">
                  <c:v>223.03198769959516</c:v>
                </c:pt>
                <c:pt idx="198" formatCode="0">
                  <c:v>226.14223802023434</c:v>
                </c:pt>
                <c:pt idx="199" formatCode="0">
                  <c:v>205.49630855476906</c:v>
                </c:pt>
                <c:pt idx="200" formatCode="0">
                  <c:v>205.11415295902034</c:v>
                </c:pt>
                <c:pt idx="201" formatCode="0">
                  <c:v>231.65571069217785</c:v>
                </c:pt>
                <c:pt idx="202" formatCode="0">
                  <c:v>219.46691433541119</c:v>
                </c:pt>
                <c:pt idx="203" formatCode="0">
                  <c:v>209.01857111312279</c:v>
                </c:pt>
                <c:pt idx="204" formatCode="0">
                  <c:v>198.34255766810608</c:v>
                </c:pt>
                <c:pt idx="205" formatCode="0">
                  <c:v>204.90715753365487</c:v>
                </c:pt>
                <c:pt idx="206" formatCode="0">
                  <c:v>198.00381978750141</c:v>
                </c:pt>
                <c:pt idx="207" formatCode="0">
                  <c:v>216.27399906057693</c:v>
                </c:pt>
                <c:pt idx="208" formatCode="0">
                  <c:v>215.75389539000457</c:v>
                </c:pt>
                <c:pt idx="209" formatCode="0">
                  <c:v>222.89887405980454</c:v>
                </c:pt>
                <c:pt idx="210" formatCode="0">
                  <c:v>226.00727470031319</c:v>
                </c:pt>
                <c:pt idx="211" formatCode="0">
                  <c:v>205.37366895499383</c:v>
                </c:pt>
                <c:pt idx="212" formatCode="0">
                  <c:v>205.5436230679957</c:v>
                </c:pt>
                <c:pt idx="213" formatCode="0">
                  <c:v>232.27972544151368</c:v>
                </c:pt>
                <c:pt idx="214" formatCode="0">
                  <c:v>219.99225174378981</c:v>
                </c:pt>
                <c:pt idx="215" formatCode="0">
                  <c:v>209.45622625213761</c:v>
                </c:pt>
                <c:pt idx="216" formatCode="0">
                  <c:v>198.63902146025185</c:v>
                </c:pt>
                <c:pt idx="217" formatCode="0">
                  <c:v>204.96833163252347</c:v>
                </c:pt>
                <c:pt idx="218" formatCode="0">
                  <c:v>198.00381091283748</c:v>
                </c:pt>
                <c:pt idx="219" formatCode="0">
                  <c:v>216.27399154599294</c:v>
                </c:pt>
                <c:pt idx="220" formatCode="0">
                  <c:v>215.75388902708499</c:v>
                </c:pt>
                <c:pt idx="221" formatCode="0">
                  <c:v>222.89886867205306</c:v>
                </c:pt>
                <c:pt idx="222" formatCode="0">
                  <c:v>226.00727013826958</c:v>
                </c:pt>
                <c:pt idx="223" formatCode="0">
                  <c:v>205.37366509210338</c:v>
                </c:pt>
                <c:pt idx="224" formatCode="0">
                  <c:v>205.54361979710558</c:v>
                </c:pt>
                <c:pt idx="225" formatCode="0">
                  <c:v>232.27972267189909</c:v>
                </c:pt>
                <c:pt idx="226" formatCode="0">
                  <c:v>219.992249398632</c:v>
                </c:pt>
                <c:pt idx="227" formatCode="0">
                  <c:v>209.45622426638906</c:v>
                </c:pt>
                <c:pt idx="228" formatCode="0">
                  <c:v>198.63901977883134</c:v>
                </c:pt>
                <c:pt idx="229" formatCode="0">
                  <c:v>204.96833020878992</c:v>
                </c:pt>
                <c:pt idx="230" formatCode="0">
                  <c:v>198.00380970729779</c:v>
                </c:pt>
                <c:pt idx="231" formatCode="0">
                  <c:v>216.27399052520744</c:v>
                </c:pt>
                <c:pt idx="232" formatCode="0">
                  <c:v>215.75388816273946</c:v>
                </c:pt>
                <c:pt idx="233" formatCode="0">
                  <c:v>222.89886794017275</c:v>
                </c:pt>
                <c:pt idx="234" formatCode="0">
                  <c:v>226.00726951855387</c:v>
                </c:pt>
                <c:pt idx="235" formatCode="0">
                  <c:v>205.37366456736243</c:v>
                </c:pt>
                <c:pt idx="236" formatCode="0">
                  <c:v>206.09582609134361</c:v>
                </c:pt>
                <c:pt idx="237" formatCode="0">
                  <c:v>233.04243183156811</c:v>
                </c:pt>
                <c:pt idx="238" formatCode="0">
                  <c:v>220.64894236089938</c:v>
                </c:pt>
                <c:pt idx="239" formatCode="0">
                  <c:v>210.01894221036494</c:v>
                </c:pt>
                <c:pt idx="240" formatCode="0">
                  <c:v>199.0540861584407</c:v>
                </c:pt>
              </c:numCache>
            </c:numRef>
          </c:val>
        </c:ser>
        <c:marker val="1"/>
        <c:axId val="56501760"/>
        <c:axId val="56503680"/>
      </c:lineChart>
      <c:dateAx>
        <c:axId val="5650176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6503680"/>
        <c:crosses val="autoZero"/>
        <c:auto val="1"/>
        <c:lblOffset val="100"/>
        <c:majorUnit val="12"/>
        <c:majorTimeUnit val="months"/>
      </c:dateAx>
      <c:valAx>
        <c:axId val="56503680"/>
        <c:scaling>
          <c:orientation val="minMax"/>
        </c:scaling>
        <c:axPos val="l"/>
        <c:majorGridlines/>
        <c:title>
          <c:tx>
            <c:rich>
              <a:bodyPr rot="-5400000" vert="horz"/>
              <a:lstStyle/>
              <a:p>
                <a:pPr>
                  <a:defRPr/>
                </a:pPr>
                <a:r>
                  <a:rPr lang="en-NZ" sz="1400">
                    <a:latin typeface="Arial" pitchFamily="34" charset="0"/>
                    <a:cs typeface="Arial" pitchFamily="34" charset="0"/>
                  </a:rPr>
                  <a:t>Musters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650176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Post-Detention Conditions muster</a:t>
            </a:r>
          </a:p>
        </c:rich>
      </c:tx>
    </c:title>
    <c:plotArea>
      <c:layout/>
      <c:lineChart>
        <c:grouping val="standard"/>
        <c:ser>
          <c:idx val="6"/>
          <c:order val="0"/>
          <c:tx>
            <c:strRef>
              <c:f>'Post-sent times'!$H$1</c:f>
              <c:strCache>
                <c:ptCount val="1"/>
                <c:pt idx="0">
                  <c:v>Post-Detention Conditions</c:v>
                </c:pt>
              </c:strCache>
            </c:strRef>
          </c:tx>
          <c:spPr>
            <a:ln w="38100">
              <a:solidFill>
                <a:schemeClr val="tx2"/>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times'!$H$2:$H$218</c:f>
              <c:numCache>
                <c:formatCode>General</c:formatCode>
                <c:ptCount val="217"/>
                <c:pt idx="11" formatCode="#,##0">
                  <c:v>122.98387096774194</c:v>
                </c:pt>
                <c:pt idx="12" formatCode="#,##0">
                  <c:v>128.88715953307394</c:v>
                </c:pt>
                <c:pt idx="13" formatCode="#,##0">
                  <c:v>128.11173184357543</c:v>
                </c:pt>
                <c:pt idx="14" formatCode="#,##0">
                  <c:v>137.70322580645163</c:v>
                </c:pt>
                <c:pt idx="15" formatCode="#,##0">
                  <c:v>141.40909090909091</c:v>
                </c:pt>
                <c:pt idx="16" formatCode="#,##0">
                  <c:v>146.493353028065</c:v>
                </c:pt>
                <c:pt idx="17" formatCode="#,##0">
                  <c:v>145.98091603053436</c:v>
                </c:pt>
                <c:pt idx="18" formatCode="#,##0">
                  <c:v>149.98663697104678</c:v>
                </c:pt>
                <c:pt idx="19" formatCode="#,##0">
                  <c:v>154.72286617492097</c:v>
                </c:pt>
                <c:pt idx="20" formatCode="#,##0">
                  <c:v>155.32624113475177</c:v>
                </c:pt>
                <c:pt idx="21" formatCode="#,##0">
                  <c:v>165.70933589990375</c:v>
                </c:pt>
                <c:pt idx="22" formatCode="#,##0">
                  <c:v>165.30442804428046</c:v>
                </c:pt>
                <c:pt idx="23" formatCode="#,##0">
                  <c:v>172.24399260628465</c:v>
                </c:pt>
                <c:pt idx="24" formatCode="#,##0">
                  <c:v>175.50995260663507</c:v>
                </c:pt>
                <c:pt idx="25" formatCode="#,##0">
                  <c:v>173.18824609733701</c:v>
                </c:pt>
                <c:pt idx="26" formatCode="#,##0">
                  <c:v>172.10200364298726</c:v>
                </c:pt>
                <c:pt idx="27" formatCode="#,##0">
                  <c:v>173.46361185983827</c:v>
                </c:pt>
                <c:pt idx="28" formatCode="#,##0">
                  <c:v>174.72547254725472</c:v>
                </c:pt>
                <c:pt idx="29" formatCode="#,##0">
                  <c:v>173.82542524619515</c:v>
                </c:pt>
                <c:pt idx="30" formatCode="#,##0">
                  <c:v>165.72711571675302</c:v>
                </c:pt>
                <c:pt idx="31" formatCode="#,##0">
                  <c:v>171.66927763272412</c:v>
                </c:pt>
                <c:pt idx="32" formatCode="#,##0">
                  <c:v>166.66183986371379</c:v>
                </c:pt>
                <c:pt idx="33" formatCode="#,##0">
                  <c:v>168.69411764705882</c:v>
                </c:pt>
                <c:pt idx="34" formatCode="#,##0">
                  <c:v>168.36159600997507</c:v>
                </c:pt>
                <c:pt idx="35" formatCode="#,##0">
                  <c:v>165.30413223140496</c:v>
                </c:pt>
                <c:pt idx="36" formatCode="#,##0">
                  <c:v>168.05016447368422</c:v>
                </c:pt>
                <c:pt idx="37" formatCode="#,##0">
                  <c:v>163.41878980891721</c:v>
                </c:pt>
                <c:pt idx="38" formatCode="#,##0">
                  <c:v>164.10031347962382</c:v>
                </c:pt>
                <c:pt idx="39" formatCode="#,##0">
                  <c:v>163.78082191780823</c:v>
                </c:pt>
                <c:pt idx="40" formatCode="#,##0">
                  <c:v>164.21209858103063</c:v>
                </c:pt>
                <c:pt idx="41" formatCode="#,##0">
                  <c:v>166.57692307692307</c:v>
                </c:pt>
                <c:pt idx="42" formatCode="#,##0">
                  <c:v>164.57982631930528</c:v>
                </c:pt>
                <c:pt idx="43" formatCode="#,##0">
                  <c:v>166.2286465177398</c:v>
                </c:pt>
                <c:pt idx="44" formatCode="#,##0">
                  <c:v>162.67683322517846</c:v>
                </c:pt>
                <c:pt idx="45" formatCode="#,##0">
                  <c:v>165.26569435637285</c:v>
                </c:pt>
                <c:pt idx="46" formatCode="#,##0">
                  <c:v>164.58605798889573</c:v>
                </c:pt>
                <c:pt idx="47" formatCode="#,##0">
                  <c:v>165.01941139636818</c:v>
                </c:pt>
                <c:pt idx="48" formatCode="#,##0">
                  <c:v>166.01576872536137</c:v>
                </c:pt>
                <c:pt idx="49" formatCode="#,##0">
                  <c:v>168.40654843110505</c:v>
                </c:pt>
                <c:pt idx="50" formatCode="#,##0">
                  <c:v>171.92178770949721</c:v>
                </c:pt>
                <c:pt idx="51" formatCode="#,##0">
                  <c:v>169.88026607538802</c:v>
                </c:pt>
                <c:pt idx="52" formatCode="#,##0">
                  <c:v>172.46439628482972</c:v>
                </c:pt>
                <c:pt idx="53" formatCode="#,##0">
                  <c:v>171.32834645669291</c:v>
                </c:pt>
                <c:pt idx="54" formatCode="#,##0">
                  <c:v>169.39682539682539</c:v>
                </c:pt>
                <c:pt idx="55" formatCode="#,##0">
                  <c:v>174.62420382165604</c:v>
                </c:pt>
                <c:pt idx="56" formatCode="#,##0">
                  <c:v>172.51184834123222</c:v>
                </c:pt>
                <c:pt idx="57" formatCode="#,##0">
                  <c:v>174.5426294820717</c:v>
                </c:pt>
                <c:pt idx="58" formatCode="#,##0">
                  <c:v>173.48022598870057</c:v>
                </c:pt>
                <c:pt idx="59" formatCode="#,##0">
                  <c:v>176.18380566801619</c:v>
                </c:pt>
                <c:pt idx="60" formatCode="#,##0">
                  <c:v>174.62162162162161</c:v>
                </c:pt>
                <c:pt idx="61" formatCode="#,##0">
                  <c:v>174.3398285268901</c:v>
                </c:pt>
                <c:pt idx="62" formatCode="#,##0">
                  <c:v>174.94153846153847</c:v>
                </c:pt>
                <c:pt idx="63" formatCode="#,##0">
                  <c:v>172.80185758513932</c:v>
                </c:pt>
                <c:pt idx="64" formatCode="#,##0">
                  <c:v>171.03828483920367</c:v>
                </c:pt>
                <c:pt idx="65" formatCode="#,##0">
                  <c:v>164.87583148558758</c:v>
                </c:pt>
                <c:pt idx="66" formatCode="#,##0">
                  <c:v>165.33138686131386</c:v>
                </c:pt>
                <c:pt idx="67" formatCode="#,##0">
                  <c:v>162.87209302325581</c:v>
                </c:pt>
                <c:pt idx="68" formatCode="#,##0">
                  <c:v>163.25749817117776</c:v>
                </c:pt>
                <c:pt idx="69" formatCode="#,##0">
                  <c:v>163.60975609756099</c:v>
                </c:pt>
                <c:pt idx="70" formatCode="#,##0">
                  <c:v>163.34146341463415</c:v>
                </c:pt>
                <c:pt idx="71" formatCode="#,##0">
                  <c:v>164.58128078817734</c:v>
                </c:pt>
                <c:pt idx="72" formatCode="#,##0">
                  <c:v>164.09268645908762</c:v>
                </c:pt>
                <c:pt idx="73" formatCode="#,##0">
                  <c:v>165.84108804581246</c:v>
                </c:pt>
                <c:pt idx="74" formatCode="#,##0">
                  <c:v>169.07394113424263</c:v>
                </c:pt>
                <c:pt idx="75" formatCode="#,##0">
                  <c:v>170.98687089715537</c:v>
                </c:pt>
                <c:pt idx="76" formatCode="#,##0">
                  <c:v>171.97989949748742</c:v>
                </c:pt>
                <c:pt idx="77" formatCode="#,##0">
                  <c:v>172.11962750716333</c:v>
                </c:pt>
                <c:pt idx="78" formatCode="#,##0">
                  <c:v>172.17514124293785</c:v>
                </c:pt>
                <c:pt idx="79" formatCode="#,##0">
                  <c:v>171.91525423728814</c:v>
                </c:pt>
                <c:pt idx="80" formatCode="#,##0">
                  <c:v>165.40730530668503</c:v>
                </c:pt>
                <c:pt idx="81" formatCode="#,##0">
                  <c:v>167.27668252889191</c:v>
                </c:pt>
                <c:pt idx="82" formatCode="#,##0">
                  <c:v>167.44331983805668</c:v>
                </c:pt>
                <c:pt idx="83" formatCode="#,##0">
                  <c:v>172.09939556749495</c:v>
                </c:pt>
                <c:pt idx="84" formatCode="#,##0">
                  <c:v>172.03713892709766</c:v>
                </c:pt>
                <c:pt idx="85" formatCode="#,##0">
                  <c:v>172.30790960451978</c:v>
                </c:pt>
                <c:pt idx="86" formatCode="#,##0">
                  <c:v>175.63636363636363</c:v>
                </c:pt>
                <c:pt idx="87" formatCode="#,##0">
                  <c:v>173.11552888222056</c:v>
                </c:pt>
                <c:pt idx="88" formatCode="#,##0">
                  <c:v>174.19613899613898</c:v>
                </c:pt>
                <c:pt idx="89" formatCode="#,##0">
                  <c:v>172.9044289044289</c:v>
                </c:pt>
                <c:pt idx="90" formatCode="#,##0">
                  <c:v>169.88914198936979</c:v>
                </c:pt>
                <c:pt idx="91" formatCode="#,##0">
                  <c:v>167.41978021978022</c:v>
                </c:pt>
                <c:pt idx="92" formatCode="#,##0">
                  <c:v>158.98998569384835</c:v>
                </c:pt>
                <c:pt idx="93" formatCode="#,##0">
                  <c:v>161.42608695652174</c:v>
                </c:pt>
                <c:pt idx="94" formatCode="#,##0">
                  <c:v>162.20431557653404</c:v>
                </c:pt>
                <c:pt idx="95" formatCode="#,##0">
                  <c:v>159.97372060857538</c:v>
                </c:pt>
                <c:pt idx="96" formatCode="#,##0">
                  <c:v>160.46370683579985</c:v>
                </c:pt>
                <c:pt idx="97" formatCode="#,##0">
                  <c:v>163.6113537117904</c:v>
                </c:pt>
                <c:pt idx="98" formatCode="#,##0">
                  <c:v>167.53467561521254</c:v>
                </c:pt>
                <c:pt idx="99" formatCode="#,##0">
                  <c:v>171.80778395552025</c:v>
                </c:pt>
                <c:pt idx="100" formatCode="#,##0">
                  <c:v>168.91569992266048</c:v>
                </c:pt>
              </c:numCache>
            </c:numRef>
          </c:val>
        </c:ser>
        <c:ser>
          <c:idx val="8"/>
          <c:order val="1"/>
          <c:tx>
            <c:strRef>
              <c:f>'Post-sent times'!$J$1</c:f>
              <c:strCache>
                <c:ptCount val="1"/>
                <c:pt idx="0">
                  <c:v>Forecast 2015</c:v>
                </c:pt>
              </c:strCache>
            </c:strRef>
          </c:tx>
          <c:spPr>
            <a:ln w="34925">
              <a:solidFill>
                <a:schemeClr val="accent1"/>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times'!$J$2:$J$218</c:f>
              <c:numCache>
                <c:formatCode>General</c:formatCode>
                <c:ptCount val="217"/>
                <c:pt idx="101" formatCode="#,##0">
                  <c:v>171.17871571570703</c:v>
                </c:pt>
                <c:pt idx="102" formatCode="#,##0">
                  <c:v>169.37160772945708</c:v>
                </c:pt>
                <c:pt idx="103" formatCode="#,##0">
                  <c:v>168.64136083915255</c:v>
                </c:pt>
                <c:pt idx="104" formatCode="#,##0">
                  <c:v>162.85613471648207</c:v>
                </c:pt>
                <c:pt idx="105" formatCode="#,##0">
                  <c:v>164.83190185395387</c:v>
                </c:pt>
                <c:pt idx="106" formatCode="#,##0">
                  <c:v>165.05705321263116</c:v>
                </c:pt>
                <c:pt idx="107" formatCode="#,##0">
                  <c:v>165.55571656294896</c:v>
                </c:pt>
                <c:pt idx="108" formatCode="#,##0">
                  <c:v>165.7638884990161</c:v>
                </c:pt>
                <c:pt idx="109" formatCode="#,##0">
                  <c:v>167.35535594626779</c:v>
                </c:pt>
                <c:pt idx="110" formatCode="#,##0">
                  <c:v>170.55175000406084</c:v>
                </c:pt>
                <c:pt idx="111" formatCode="#,##0">
                  <c:v>171.82268002857651</c:v>
                </c:pt>
                <c:pt idx="112" formatCode="#,##0">
                  <c:v>172.58696304581755</c:v>
                </c:pt>
                <c:pt idx="113" formatCode="#,##0">
                  <c:v>171.18990145266235</c:v>
                </c:pt>
                <c:pt idx="114" formatCode="#,##0">
                  <c:v>169.38130079181153</c:v>
                </c:pt>
                <c:pt idx="115" formatCode="#,##0">
                  <c:v>168.6497604160586</c:v>
                </c:pt>
                <c:pt idx="116" formatCode="#,##0">
                  <c:v>162.86341341640377</c:v>
                </c:pt>
                <c:pt idx="117" formatCode="#,##0">
                  <c:v>164.83820925171247</c:v>
                </c:pt>
                <c:pt idx="118" formatCode="#,##0">
                  <c:v>165.06251892311698</c:v>
                </c:pt>
                <c:pt idx="119" formatCode="#,##0">
                  <c:v>165.56045290466358</c:v>
                </c:pt>
                <c:pt idx="120" formatCode="#,##0">
                  <c:v>165.76799280217958</c:v>
                </c:pt>
                <c:pt idx="121" formatCode="#,##0">
                  <c:v>167.35891255292179</c:v>
                </c:pt>
                <c:pt idx="122" formatCode="#,##0">
                  <c:v>170.55483200126898</c:v>
                </c:pt>
                <c:pt idx="123" formatCode="#,##0">
                  <c:v>171.82535075033888</c:v>
                </c:pt>
                <c:pt idx="124" formatCode="#,##0">
                  <c:v>172.58927737456293</c:v>
                </c:pt>
                <c:pt idx="125" formatCode="#,##0">
                  <c:v>171.19190694706359</c:v>
                </c:pt>
                <c:pt idx="126" formatCode="#,##0">
                  <c:v>169.38303866410016</c:v>
                </c:pt>
                <c:pt idx="127" formatCode="#,##0">
                  <c:v>168.65126637892229</c:v>
                </c:pt>
                <c:pt idx="128" formatCode="#,##0">
                  <c:v>162.86471841686995</c:v>
                </c:pt>
                <c:pt idx="129" formatCode="#,##0">
                  <c:v>164.83934010709928</c:v>
                </c:pt>
                <c:pt idx="130" formatCode="#,##0">
                  <c:v>165.06349887212005</c:v>
                </c:pt>
                <c:pt idx="131" formatCode="#,##0">
                  <c:v>165.56130208490347</c:v>
                </c:pt>
                <c:pt idx="132" formatCode="#,##0">
                  <c:v>165.76872866402294</c:v>
                </c:pt>
                <c:pt idx="133" formatCode="#,##0">
                  <c:v>167.35955021808061</c:v>
                </c:pt>
                <c:pt idx="134" formatCode="#,##0">
                  <c:v>170.55538457354655</c:v>
                </c:pt>
                <c:pt idx="135" formatCode="#,##0">
                  <c:v>171.82582958490858</c:v>
                </c:pt>
                <c:pt idx="136" formatCode="#,##0">
                  <c:v>172.58969231131317</c:v>
                </c:pt>
                <c:pt idx="137" formatCode="#,##0">
                  <c:v>171.19226651280425</c:v>
                </c:pt>
                <c:pt idx="138" formatCode="#,##0">
                  <c:v>169.38335024778559</c:v>
                </c:pt>
                <c:pt idx="139" formatCode="#,##0">
                  <c:v>168.65153638349182</c:v>
                </c:pt>
                <c:pt idx="140" formatCode="#,##0">
                  <c:v>162.86495239082615</c:v>
                </c:pt>
                <c:pt idx="141" formatCode="#,##0">
                  <c:v>164.83954285852781</c:v>
                </c:pt>
                <c:pt idx="142" formatCode="#,##0">
                  <c:v>165.06367456749416</c:v>
                </c:pt>
                <c:pt idx="143" formatCode="#,##0">
                  <c:v>165.56145433470368</c:v>
                </c:pt>
                <c:pt idx="144" formatCode="#,##0">
                  <c:v>165.76886059693115</c:v>
                </c:pt>
                <c:pt idx="145" formatCode="#,##0">
                  <c:v>167.35966454527343</c:v>
                </c:pt>
                <c:pt idx="146" formatCode="#,##0">
                  <c:v>170.55548364440915</c:v>
                </c:pt>
                <c:pt idx="147" formatCode="#,##0">
                  <c:v>171.82591543531365</c:v>
                </c:pt>
                <c:pt idx="148" formatCode="#,##0">
                  <c:v>172.58976670545749</c:v>
                </c:pt>
                <c:pt idx="149" formatCode="#,##0">
                  <c:v>171.19233097946235</c:v>
                </c:pt>
                <c:pt idx="150" formatCode="#,##0">
                  <c:v>169.38340611172546</c:v>
                </c:pt>
                <c:pt idx="151" formatCode="#,##0">
                  <c:v>168.65158479269854</c:v>
                </c:pt>
                <c:pt idx="152" formatCode="#,##0">
                  <c:v>162.86499434009252</c:v>
                </c:pt>
                <c:pt idx="153" formatCode="#,##0">
                  <c:v>164.8395792098971</c:v>
                </c:pt>
                <c:pt idx="154" formatCode="#,##0">
                  <c:v>165.06370606797469</c:v>
                </c:pt>
                <c:pt idx="155" formatCode="#,##0">
                  <c:v>165.56148163161967</c:v>
                </c:pt>
                <c:pt idx="156" formatCode="#,##0">
                  <c:v>165.76888425122499</c:v>
                </c:pt>
                <c:pt idx="157" formatCode="#,##0">
                  <c:v>167.35968504303287</c:v>
                </c:pt>
                <c:pt idx="158" formatCode="#,##0">
                  <c:v>170.55550140685619</c:v>
                </c:pt>
                <c:pt idx="159" formatCode="#,##0">
                  <c:v>171.82593082746058</c:v>
                </c:pt>
                <c:pt idx="160" formatCode="#,##0">
                  <c:v>172.58978004360773</c:v>
                </c:pt>
                <c:pt idx="161" formatCode="#,##0">
                  <c:v>171.19234253771037</c:v>
                </c:pt>
                <c:pt idx="162" formatCode="#,##0">
                  <c:v>169.38341612758933</c:v>
                </c:pt>
                <c:pt idx="163" formatCode="#,##0">
                  <c:v>168.65159347200088</c:v>
                </c:pt>
                <c:pt idx="164" formatCode="#,##0">
                  <c:v>162.86500186119008</c:v>
                </c:pt>
                <c:pt idx="165" formatCode="#,##0">
                  <c:v>164.83958572734588</c:v>
                </c:pt>
                <c:pt idx="166" formatCode="#,##0">
                  <c:v>165.06371171570603</c:v>
                </c:pt>
                <c:pt idx="167" formatCode="#,##0">
                  <c:v>165.56148652569257</c:v>
                </c:pt>
                <c:pt idx="168" formatCode="#,##0">
                  <c:v>165.768888492211</c:v>
                </c:pt>
                <c:pt idx="169" formatCode="#,##0">
                  <c:v>167.35968871808279</c:v>
                </c:pt>
                <c:pt idx="170" formatCode="#,##0">
                  <c:v>170.55550459149109</c:v>
                </c:pt>
                <c:pt idx="171" formatCode="#,##0">
                  <c:v>171.82593358712359</c:v>
                </c:pt>
                <c:pt idx="172" formatCode="#,##0">
                  <c:v>172.589782435009</c:v>
                </c:pt>
                <c:pt idx="173" formatCode="#,##0">
                  <c:v>171.1923446099924</c:v>
                </c:pt>
                <c:pt idx="174" formatCode="#,##0">
                  <c:v>169.38341792333679</c:v>
                </c:pt>
                <c:pt idx="175" formatCode="#,##0">
                  <c:v>168.65159502811582</c:v>
                </c:pt>
                <c:pt idx="176" formatCode="#,##0">
                  <c:v>162.8650032096501</c:v>
                </c:pt>
                <c:pt idx="177" formatCode="#,##0">
                  <c:v>164.83958689586137</c:v>
                </c:pt>
                <c:pt idx="178" formatCode="#,##0">
                  <c:v>165.06371272828963</c:v>
                </c:pt>
                <c:pt idx="179" formatCode="#,##0">
                  <c:v>165.56148740315248</c:v>
                </c:pt>
                <c:pt idx="180" formatCode="#,##0">
                  <c:v>165.76888925257876</c:v>
                </c:pt>
                <c:pt idx="181" formatCode="#,##0">
                  <c:v>167.35968937698368</c:v>
                </c:pt>
                <c:pt idx="182" formatCode="#,##0">
                  <c:v>170.55550516246529</c:v>
                </c:pt>
                <c:pt idx="183" formatCode="#,##0">
                  <c:v>171.82593408190445</c:v>
                </c:pt>
                <c:pt idx="184" formatCode="#,##0">
                  <c:v>172.5897828637641</c:v>
                </c:pt>
                <c:pt idx="185" formatCode="#,##0">
                  <c:v>171.19234498153253</c:v>
                </c:pt>
                <c:pt idx="186" formatCode="#,##0">
                  <c:v>169.38341824529695</c:v>
                </c:pt>
                <c:pt idx="187" formatCode="#,##0">
                  <c:v>168.65159530711216</c:v>
                </c:pt>
                <c:pt idx="188" formatCode="#,##0">
                  <c:v>162.86500345141593</c:v>
                </c:pt>
                <c:pt idx="189" formatCode="#,##0">
                  <c:v>164.8395871053649</c:v>
                </c:pt>
                <c:pt idx="190" formatCode="#,##0">
                  <c:v>165.06371290983606</c:v>
                </c:pt>
                <c:pt idx="191" formatCode="#,##0">
                  <c:v>165.56148756047256</c:v>
                </c:pt>
                <c:pt idx="192" formatCode="#,##0">
                  <c:v>165.76888938890534</c:v>
                </c:pt>
                <c:pt idx="193" formatCode="#,##0">
                  <c:v>167.35968949511823</c:v>
                </c:pt>
                <c:pt idx="194" formatCode="#,##0">
                  <c:v>170.55550526483546</c:v>
                </c:pt>
                <c:pt idx="195" formatCode="#,##0">
                  <c:v>171.82593417061386</c:v>
                </c:pt>
                <c:pt idx="196" formatCode="#,##0">
                  <c:v>172.58978294063573</c:v>
                </c:pt>
                <c:pt idx="197" formatCode="#,##0">
                  <c:v>171.19234504814608</c:v>
                </c:pt>
                <c:pt idx="198" formatCode="#,##0">
                  <c:v>169.3834183030213</c:v>
                </c:pt>
                <c:pt idx="199" formatCode="#,##0">
                  <c:v>168.65159535713352</c:v>
                </c:pt>
                <c:pt idx="200" formatCode="#,##0">
                  <c:v>162.86500349476219</c:v>
                </c:pt>
                <c:pt idx="201" formatCode="#,##0">
                  <c:v>164.83958714292686</c:v>
                </c:pt>
                <c:pt idx="202" formatCode="#,##0">
                  <c:v>165.06371294238556</c:v>
                </c:pt>
                <c:pt idx="203" formatCode="#,##0">
                  <c:v>165.56148758867852</c:v>
                </c:pt>
                <c:pt idx="204" formatCode="#,##0">
                  <c:v>165.76888941334738</c:v>
                </c:pt>
                <c:pt idx="205" formatCode="#,##0">
                  <c:v>167.3596895162986</c:v>
                </c:pt>
                <c:pt idx="206" formatCode="#,##0">
                  <c:v>170.55550528318943</c:v>
                </c:pt>
                <c:pt idx="207" formatCode="#,##0">
                  <c:v>171.82593418651859</c:v>
                </c:pt>
                <c:pt idx="208" formatCode="#,##0">
                  <c:v>172.58978295441807</c:v>
                </c:pt>
                <c:pt idx="209" formatCode="#,##0">
                  <c:v>171.19234506008925</c:v>
                </c:pt>
                <c:pt idx="210" formatCode="#,##0">
                  <c:v>169.38341831337073</c:v>
                </c:pt>
                <c:pt idx="211" formatCode="#,##0">
                  <c:v>168.65159536610187</c:v>
                </c:pt>
                <c:pt idx="212" formatCode="#,##0">
                  <c:v>162.86500350253377</c:v>
                </c:pt>
                <c:pt idx="213" formatCode="#,##0">
                  <c:v>164.83958714966136</c:v>
                </c:pt>
                <c:pt idx="214" formatCode="#,##0">
                  <c:v>165.06371294822137</c:v>
                </c:pt>
                <c:pt idx="215" formatCode="#,##0">
                  <c:v>165.56148759373556</c:v>
                </c:pt>
                <c:pt idx="216" formatCode="#,##0">
                  <c:v>165.76888941772961</c:v>
                </c:pt>
              </c:numCache>
            </c:numRef>
          </c:val>
        </c:ser>
        <c:ser>
          <c:idx val="7"/>
          <c:order val="2"/>
          <c:tx>
            <c:strRef>
              <c:f>'Post-sent times'!$I$1</c:f>
              <c:strCache>
                <c:ptCount val="1"/>
                <c:pt idx="0">
                  <c:v>Forecast 2014</c:v>
                </c:pt>
              </c:strCache>
            </c:strRef>
          </c:tx>
          <c:spPr>
            <a:ln w="34925">
              <a:solidFill>
                <a:srgbClr val="92D050"/>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times'!$I$2:$I$218</c:f>
              <c:numCache>
                <c:formatCode>General</c:formatCode>
                <c:ptCount val="217"/>
                <c:pt idx="87" formatCode="#,##0">
                  <c:v>177.96280632569633</c:v>
                </c:pt>
                <c:pt idx="88" formatCode="#,##0">
                  <c:v>178.97682777925112</c:v>
                </c:pt>
                <c:pt idx="89" formatCode="#,##0">
                  <c:v>177.75489152371756</c:v>
                </c:pt>
                <c:pt idx="90" formatCode="#,##0">
                  <c:v>177.24606578238911</c:v>
                </c:pt>
                <c:pt idx="91" formatCode="#,##0">
                  <c:v>175.14050574842619</c:v>
                </c:pt>
                <c:pt idx="92" formatCode="#,##0">
                  <c:v>168.34563728850046</c:v>
                </c:pt>
                <c:pt idx="93" formatCode="#,##0">
                  <c:v>169.49361513722229</c:v>
                </c:pt>
                <c:pt idx="94" formatCode="#,##0">
                  <c:v>169.14436933415149</c:v>
                </c:pt>
                <c:pt idx="95" formatCode="#,##0">
                  <c:v>173.09875109264007</c:v>
                </c:pt>
                <c:pt idx="96" formatCode="#,##0">
                  <c:v>172.05550322455281</c:v>
                </c:pt>
                <c:pt idx="97" formatCode="#,##0">
                  <c:v>172.46685363630218</c:v>
                </c:pt>
                <c:pt idx="98" formatCode="#,##0">
                  <c:v>175.54504327886426</c:v>
                </c:pt>
                <c:pt idx="99" formatCode="#,##0">
                  <c:v>178.36755645311393</c:v>
                </c:pt>
                <c:pt idx="100" formatCode="#,##0">
                  <c:v>179.41283719933026</c:v>
                </c:pt>
                <c:pt idx="101" formatCode="#,##0">
                  <c:v>178.34501290643408</c:v>
                </c:pt>
                <c:pt idx="102" formatCode="#,##0">
                  <c:v>178.0514822395528</c:v>
                </c:pt>
                <c:pt idx="103" formatCode="#,##0">
                  <c:v>176.1986327131753</c:v>
                </c:pt>
                <c:pt idx="104" formatCode="#,##0">
                  <c:v>169.49295472063309</c:v>
                </c:pt>
                <c:pt idx="105" formatCode="#,##0">
                  <c:v>170.63297277735421</c:v>
                </c:pt>
                <c:pt idx="106" formatCode="#,##0">
                  <c:v>170.18760366839345</c:v>
                </c:pt>
                <c:pt idx="107" formatCode="#,##0">
                  <c:v>174.03686910328568</c:v>
                </c:pt>
                <c:pt idx="108" formatCode="#,##0">
                  <c:v>172.88301925350765</c:v>
                </c:pt>
                <c:pt idx="109" formatCode="#,##0">
                  <c:v>173.12949022197472</c:v>
                </c:pt>
                <c:pt idx="110" formatCode="#,##0">
                  <c:v>176.01896942019127</c:v>
                </c:pt>
                <c:pt idx="111" formatCode="#,##0">
                  <c:v>178.67486070565369</c:v>
                </c:pt>
                <c:pt idx="112" formatCode="#,##0">
                  <c:v>179.58445838972847</c:v>
                </c:pt>
                <c:pt idx="113" formatCode="#,##0">
                  <c:v>178.38565477865291</c:v>
                </c:pt>
                <c:pt idx="114" formatCode="#,##0">
                  <c:v>177.9550903967955</c:v>
                </c:pt>
                <c:pt idx="115" formatCode="#,##0">
                  <c:v>175.95449896655285</c:v>
                </c:pt>
                <c:pt idx="116" formatCode="#,##0">
                  <c:v>169.11872181646859</c:v>
                </c:pt>
                <c:pt idx="117" formatCode="#,##0">
                  <c:v>170.15795278816452</c:v>
                </c:pt>
                <c:pt idx="118" formatCode="#,##0">
                  <c:v>169.64883128069403</c:v>
                </c:pt>
                <c:pt idx="119" formatCode="#,##0">
                  <c:v>173.46482800314595</c:v>
                </c:pt>
                <c:pt idx="120" formatCode="#,##0">
                  <c:v>172.30249567828159</c:v>
                </c:pt>
                <c:pt idx="121" formatCode="#,##0">
                  <c:v>172.56857183095724</c:v>
                </c:pt>
                <c:pt idx="122" formatCode="#,##0">
                  <c:v>175.503484646093</c:v>
                </c:pt>
                <c:pt idx="123" formatCode="#,##0">
                  <c:v>178.22155247917573</c:v>
                </c:pt>
                <c:pt idx="124" formatCode="#,##0">
                  <c:v>179.20153310521928</c:v>
                </c:pt>
                <c:pt idx="125" formatCode="#,##0">
                  <c:v>178.07880071603097</c:v>
                </c:pt>
                <c:pt idx="126" formatCode="#,##0">
                  <c:v>177.7297339019143</c:v>
                </c:pt>
                <c:pt idx="127" formatCode="#,##0">
                  <c:v>175.81660209012972</c:v>
                </c:pt>
                <c:pt idx="128" formatCode="#,##0">
                  <c:v>169.07015158702538</c:v>
                </c:pt>
                <c:pt idx="129" formatCode="#,##0">
                  <c:v>170.19550545156608</c:v>
                </c:pt>
                <c:pt idx="130" formatCode="#,##0">
                  <c:v>169.76409544059317</c:v>
                </c:pt>
                <c:pt idx="131" formatCode="#,##0">
                  <c:v>173.64635051907464</c:v>
                </c:pt>
                <c:pt idx="132" formatCode="#,##0">
                  <c:v>172.53734474038257</c:v>
                </c:pt>
                <c:pt idx="133" formatCode="#,##0">
                  <c:v>172.84212991047627</c:v>
                </c:pt>
                <c:pt idx="134" formatCode="#,##0">
                  <c:v>175.80017168230756</c:v>
                </c:pt>
                <c:pt idx="135" formatCode="#,##0">
                  <c:v>178.5264803468695</c:v>
                </c:pt>
                <c:pt idx="136" formatCode="#,##0">
                  <c:v>179.50171601279908</c:v>
                </c:pt>
                <c:pt idx="137" formatCode="#,##0">
                  <c:v>178.36314617756551</c:v>
                </c:pt>
                <c:pt idx="138" formatCode="#,##0">
                  <c:v>177.98867632962219</c:v>
                </c:pt>
                <c:pt idx="139" formatCode="#,##0">
                  <c:v>176.04168833601207</c:v>
                </c:pt>
                <c:pt idx="140" formatCode="#,##0">
                  <c:v>169.25445332839752</c:v>
                </c:pt>
                <c:pt idx="141" formatCode="#,##0">
                  <c:v>170.33409808448846</c:v>
                </c:pt>
                <c:pt idx="142" formatCode="#,##0">
                  <c:v>169.85445553893874</c:v>
                </c:pt>
                <c:pt idx="143" formatCode="#,##0">
                  <c:v>173.68832266968781</c:v>
                </c:pt>
                <c:pt idx="144" formatCode="#,##0">
                  <c:v>172.53286658762303</c:v>
                </c:pt>
                <c:pt idx="145" formatCode="#,##0">
                  <c:v>172.7950494458693</c:v>
                </c:pt>
                <c:pt idx="146" formatCode="#,##0">
                  <c:v>175.71598874273221</c:v>
                </c:pt>
                <c:pt idx="147" formatCode="#,##0">
                  <c:v>178.41188034064908</c:v>
                </c:pt>
                <c:pt idx="148" formatCode="#,##0">
                  <c:v>179.36401138510047</c:v>
                </c:pt>
                <c:pt idx="149" formatCode="#,##0">
                  <c:v>178.20983971219081</c:v>
                </c:pt>
                <c:pt idx="150" formatCode="#,##0">
                  <c:v>177.82717694122633</c:v>
                </c:pt>
                <c:pt idx="151" formatCode="#,##0">
                  <c:v>175.87915413439052</c:v>
                </c:pt>
                <c:pt idx="152" formatCode="#,##0">
                  <c:v>169.09760283439689</c:v>
                </c:pt>
                <c:pt idx="153" formatCode="#,##0">
                  <c:v>170.18898587058928</c:v>
                </c:pt>
                <c:pt idx="154" formatCode="#,##0">
                  <c:v>169.72623293264874</c:v>
                </c:pt>
                <c:pt idx="155" formatCode="#,##0">
                  <c:v>173.58105532200412</c:v>
                </c:pt>
                <c:pt idx="156" formatCode="#,##0">
                  <c:v>172.4494351568955</c:v>
                </c:pt>
                <c:pt idx="157" formatCode="#,##0">
                  <c:v>172.73710078936659</c:v>
                </c:pt>
                <c:pt idx="158" formatCode="#,##0">
                  <c:v>175.68393879915459</c:v>
                </c:pt>
                <c:pt idx="159" formatCode="#,##0">
                  <c:v>178.40499065137658</c:v>
                </c:pt>
                <c:pt idx="160" formatCode="#,##0">
                  <c:v>179.3805380741957</c:v>
                </c:pt>
                <c:pt idx="161" formatCode="#,##0">
                  <c:v>178.24721990182917</c:v>
                </c:pt>
                <c:pt idx="162" formatCode="#,##0">
                  <c:v>177.88222024686158</c:v>
                </c:pt>
                <c:pt idx="163" formatCode="#,##0">
                  <c:v>175.94821787495223</c:v>
                </c:pt>
                <c:pt idx="164" formatCode="#,##0">
                  <c:v>169.17675954019458</c:v>
                </c:pt>
                <c:pt idx="165" formatCode="#,##0">
                  <c:v>170.27419041506803</c:v>
                </c:pt>
                <c:pt idx="166" formatCode="#,##0">
                  <c:v>169.81349174801855</c:v>
                </c:pt>
                <c:pt idx="167" formatCode="#,##0">
                  <c:v>173.66658819304877</c:v>
                </c:pt>
                <c:pt idx="168" formatCode="#,##0">
                  <c:v>172.52981795562772</c:v>
                </c:pt>
                <c:pt idx="169" formatCode="#,##0">
                  <c:v>172.80938521495059</c:v>
                </c:pt>
                <c:pt idx="170" formatCode="#,##0">
                  <c:v>175.74574584743073</c:v>
                </c:pt>
                <c:pt idx="171" formatCode="#,##0">
                  <c:v>178.45457174896254</c:v>
                </c:pt>
                <c:pt idx="172" formatCode="#,##0">
                  <c:v>179.41679930745312</c:v>
                </c:pt>
                <c:pt idx="173" formatCode="#,##0">
                  <c:v>178.26971133395114</c:v>
                </c:pt>
                <c:pt idx="174" formatCode="#,##0">
                  <c:v>177.89109703972636</c:v>
                </c:pt>
                <c:pt idx="175" formatCode="#,##0">
                  <c:v>175.94418188714081</c:v>
                </c:pt>
                <c:pt idx="176" formatCode="#,##0">
                  <c:v>169.16098683644893</c:v>
                </c:pt>
                <c:pt idx="177" formatCode="#,##0">
                  <c:v>170.248247784048</c:v>
                </c:pt>
                <c:pt idx="178" formatCode="#,##0">
                  <c:v>169.77924426586179</c:v>
                </c:pt>
                <c:pt idx="179" formatCode="#,##0">
                  <c:v>173.62610094493405</c:v>
                </c:pt>
                <c:pt idx="180" formatCode="#,##0">
                  <c:v>172.48525621006593</c:v>
                </c:pt>
                <c:pt idx="181" formatCode="#,##0">
                  <c:v>172.76291704654147</c:v>
                </c:pt>
                <c:pt idx="182" formatCode="#,##0">
                  <c:v>175.6994508641879</c:v>
                </c:pt>
                <c:pt idx="183" formatCode="#,##0">
                  <c:v>178.41035975812713</c:v>
                </c:pt>
                <c:pt idx="184" formatCode="#,##0">
                  <c:v>179.37634265505588</c:v>
                </c:pt>
                <c:pt idx="185" formatCode="#,##0">
                  <c:v>178.23439353075281</c:v>
                </c:pt>
                <c:pt idx="186" formatCode="#,##0">
                  <c:v>177.86197865327196</c:v>
                </c:pt>
                <c:pt idx="187" formatCode="#,##0">
                  <c:v>175.92198308743903</c:v>
                </c:pt>
                <c:pt idx="188" formatCode="#,##0">
                  <c:v>169.14608524917909</c:v>
                </c:pt>
                <c:pt idx="189" formatCode="#,##0">
                  <c:v>170.24069010215004</c:v>
                </c:pt>
                <c:pt idx="190" formatCode="#,##0">
                  <c:v>169.77877007980149</c:v>
                </c:pt>
                <c:pt idx="191" formatCode="#,##0">
                  <c:v>173.63217708818016</c:v>
                </c:pt>
                <c:pt idx="192" formatCode="#,##0">
                  <c:v>172.49711959952688</c:v>
                </c:pt>
                <c:pt idx="193" formatCode="#,##0">
                  <c:v>172.77962379682566</c:v>
                </c:pt>
                <c:pt idx="194" formatCode="#,##0">
                  <c:v>175.71992935106172</c:v>
                </c:pt>
                <c:pt idx="195" formatCode="#,##0">
                  <c:v>178.43346519704417</c:v>
                </c:pt>
                <c:pt idx="196" formatCode="#,##0">
                  <c:v>179.4009106904463</c:v>
                </c:pt>
                <c:pt idx="197" formatCode="#,##0">
                  <c:v>178.2592904555008</c:v>
                </c:pt>
                <c:pt idx="198" formatCode="#,##0">
                  <c:v>177.88614623493316</c:v>
                </c:pt>
                <c:pt idx="199" formatCode="#,##0">
                  <c:v>175.94447651147391</c:v>
                </c:pt>
                <c:pt idx="200" formatCode="#,##0">
                  <c:v>169.16610322498923</c:v>
                </c:pt>
                <c:pt idx="201" formatCode="#,##0">
                  <c:v>170.25759663011669</c:v>
                </c:pt>
                <c:pt idx="202" formatCode="#,##0">
                  <c:v>169.79210773091273</c:v>
                </c:pt>
                <c:pt idx="203" formatCode="#,##0">
                  <c:v>173.64167195112415</c:v>
                </c:pt>
                <c:pt idx="204" formatCode="#,##0">
                  <c:v>172.5026783384935</c:v>
                </c:pt>
              </c:numCache>
            </c:numRef>
          </c:val>
        </c:ser>
        <c:marker val="1"/>
        <c:axId val="56555008"/>
        <c:axId val="56556928"/>
      </c:lineChart>
      <c:dateAx>
        <c:axId val="5655500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6556928"/>
        <c:crosses val="autoZero"/>
        <c:auto val="1"/>
        <c:lblOffset val="100"/>
        <c:majorUnit val="12"/>
        <c:majorTimeUnit val="months"/>
      </c:dateAx>
      <c:valAx>
        <c:axId val="56556928"/>
        <c:scaling>
          <c:orientation val="minMax"/>
          <c:min val="0"/>
        </c:scaling>
        <c:axPos val="l"/>
        <c:majorGridlines/>
        <c:title>
          <c:tx>
            <c:rich>
              <a:bodyPr rot="-5400000" vert="horz"/>
              <a:lstStyle/>
              <a:p>
                <a:pPr>
                  <a:defRPr/>
                </a:pPr>
                <a:r>
                  <a:rPr lang="en-NZ" sz="1400">
                    <a:latin typeface="Arial" pitchFamily="34" charset="0"/>
                    <a:cs typeface="Arial" pitchFamily="34" charset="0"/>
                  </a:rPr>
                  <a:t>Days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655500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Post-Detention Conditions muster</a:t>
            </a:r>
          </a:p>
        </c:rich>
      </c:tx>
    </c:title>
    <c:plotArea>
      <c:layout/>
      <c:lineChart>
        <c:grouping val="standard"/>
        <c:ser>
          <c:idx val="0"/>
          <c:order val="0"/>
          <c:tx>
            <c:strRef>
              <c:f>'Post-sent musters'!$Y$1</c:f>
              <c:strCache>
                <c:ptCount val="1"/>
                <c:pt idx="0">
                  <c:v>Post-Detention Conditions</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musters'!$Y$2:$Y$19</c:f>
              <c:numCache>
                <c:formatCode>_-* #,##0_-;\-* #,##0_-;_-* "-"??_-;_-@_-</c:formatCode>
                <c:ptCount val="18"/>
                <c:pt idx="0">
                  <c:v>182</c:v>
                </c:pt>
                <c:pt idx="1">
                  <c:v>1024</c:v>
                </c:pt>
                <c:pt idx="2">
                  <c:v>1129</c:v>
                </c:pt>
                <c:pt idx="3">
                  <c:v>1474</c:v>
                </c:pt>
                <c:pt idx="4">
                  <c:v>1364</c:v>
                </c:pt>
                <c:pt idx="5">
                  <c:v>1295</c:v>
                </c:pt>
                <c:pt idx="6">
                  <c:v>1408</c:v>
                </c:pt>
                <c:pt idx="7">
                  <c:v>1348</c:v>
                </c:pt>
              </c:numCache>
            </c:numRef>
          </c:val>
        </c:ser>
        <c:ser>
          <c:idx val="2"/>
          <c:order val="1"/>
          <c:tx>
            <c:strRef>
              <c:f>'Post-sent musters'!$AA$1</c:f>
              <c:strCache>
                <c:ptCount val="1"/>
                <c:pt idx="0">
                  <c:v>Forecast 2015</c:v>
                </c:pt>
              </c:strCache>
            </c:strRef>
          </c:tx>
          <c:spPr>
            <a:ln w="34925">
              <a:solidFill>
                <a:srgbClr val="558ED5"/>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musters'!$AA$2:$AA$19</c:f>
              <c:numCache>
                <c:formatCode>General</c:formatCode>
                <c:ptCount val="18"/>
                <c:pt idx="7" formatCode="_-* #,##0_-;\-* #,##0_-;_-* &quot;-&quot;??_-;_-@_-">
                  <c:v>1348</c:v>
                </c:pt>
                <c:pt idx="8" formatCode="_-* #,##0_-;\-* #,##0_-;_-* &quot;-&quot;??_-;_-@_-">
                  <c:v>1230</c:v>
                </c:pt>
                <c:pt idx="9" formatCode="_-* #,##0_-;\-* #,##0_-;_-* &quot;-&quot;??_-;_-@_-">
                  <c:v>1281</c:v>
                </c:pt>
                <c:pt idx="10" formatCode="_-* #,##0_-;\-* #,##0_-;_-* &quot;-&quot;??_-;_-@_-">
                  <c:v>1268</c:v>
                </c:pt>
                <c:pt idx="11" formatCode="_-* #,##0_-;\-* #,##0_-;_-* &quot;-&quot;??_-;_-@_-">
                  <c:v>1265</c:v>
                </c:pt>
                <c:pt idx="12" formatCode="_-* #,##0_-;\-* #,##0_-;_-* &quot;-&quot;??_-;_-@_-">
                  <c:v>1260</c:v>
                </c:pt>
                <c:pt idx="13" formatCode="_-* #,##0_-;\-* #,##0_-;_-* &quot;-&quot;??_-;_-@_-">
                  <c:v>1263</c:v>
                </c:pt>
                <c:pt idx="14" formatCode="_-* #,##0_-;\-* #,##0_-;_-* &quot;-&quot;??_-;_-@_-">
                  <c:v>1265</c:v>
                </c:pt>
                <c:pt idx="15" formatCode="_-* #,##0_-;\-* #,##0_-;_-* &quot;-&quot;??_-;_-@_-">
                  <c:v>1265</c:v>
                </c:pt>
                <c:pt idx="16" formatCode="_-* #,##0_-;\-* #,##0_-;_-* &quot;-&quot;??_-;_-@_-">
                  <c:v>1260</c:v>
                </c:pt>
                <c:pt idx="17" formatCode="_-* #,##0_-;\-* #,##0_-;_-* &quot;-&quot;??_-;_-@_-">
                  <c:v>1263</c:v>
                </c:pt>
              </c:numCache>
            </c:numRef>
          </c:val>
        </c:ser>
        <c:ser>
          <c:idx val="1"/>
          <c:order val="2"/>
          <c:tx>
            <c:strRef>
              <c:f>'Post-sent musters'!$Z$1</c:f>
              <c:strCache>
                <c:ptCount val="1"/>
                <c:pt idx="0">
                  <c:v>Forecast 2014</c:v>
                </c:pt>
              </c:strCache>
            </c:strRef>
          </c:tx>
          <c:spPr>
            <a:ln w="34925">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musters'!$Z$2:$Z$19</c:f>
              <c:numCache>
                <c:formatCode>_-* #,##0_-;\-* #,##0_-;_-* "-"??_-;_-@_-</c:formatCode>
                <c:ptCount val="18"/>
                <c:pt idx="7">
                  <c:v>1348</c:v>
                </c:pt>
                <c:pt idx="8">
                  <c:v>1263</c:v>
                </c:pt>
                <c:pt idx="9">
                  <c:v>1252</c:v>
                </c:pt>
                <c:pt idx="10">
                  <c:v>1260</c:v>
                </c:pt>
                <c:pt idx="11">
                  <c:v>1260</c:v>
                </c:pt>
                <c:pt idx="12">
                  <c:v>1255</c:v>
                </c:pt>
                <c:pt idx="13">
                  <c:v>1259</c:v>
                </c:pt>
                <c:pt idx="14">
                  <c:v>1260</c:v>
                </c:pt>
                <c:pt idx="15">
                  <c:v>1260</c:v>
                </c:pt>
                <c:pt idx="16">
                  <c:v>1255</c:v>
                </c:pt>
              </c:numCache>
            </c:numRef>
          </c:val>
        </c:ser>
        <c:marker val="1"/>
        <c:axId val="56579584"/>
        <c:axId val="56581504"/>
      </c:lineChart>
      <c:catAx>
        <c:axId val="56579584"/>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6581504"/>
        <c:crosses val="autoZero"/>
        <c:auto val="1"/>
        <c:lblAlgn val="ctr"/>
        <c:lblOffset val="100"/>
        <c:tickLblSkip val="1"/>
      </c:catAx>
      <c:valAx>
        <c:axId val="56581504"/>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657958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Life Parole and Extended Supervision musters</a:t>
            </a:r>
            <a:endParaRPr lang="en-NZ"/>
          </a:p>
        </c:rich>
      </c:tx>
    </c:title>
    <c:plotArea>
      <c:layout>
        <c:manualLayout>
          <c:layoutTarget val="inner"/>
          <c:xMode val="edge"/>
          <c:yMode val="edge"/>
          <c:x val="9.0335364793495632E-2"/>
          <c:y val="8.8152740787541067E-2"/>
          <c:w val="0.8836839862021908"/>
          <c:h val="0.69138614343203086"/>
        </c:manualLayout>
      </c:layout>
      <c:lineChart>
        <c:grouping val="standard"/>
        <c:ser>
          <c:idx val="9"/>
          <c:order val="0"/>
          <c:tx>
            <c:strRef>
              <c:f>'Post-sent times'!$K$1</c:f>
              <c:strCache>
                <c:ptCount val="1"/>
                <c:pt idx="0">
                  <c:v>Extended Supervision</c:v>
                </c:pt>
              </c:strCache>
            </c:strRef>
          </c:tx>
          <c:spPr>
            <a:ln w="38100">
              <a:solidFill>
                <a:schemeClr val="tx2"/>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times'!$K$2:$K$218</c:f>
              <c:numCache>
                <c:formatCode>#,##0</c:formatCode>
                <c:ptCount val="217"/>
                <c:pt idx="41">
                  <c:v>1971.5903083700441</c:v>
                </c:pt>
                <c:pt idx="42">
                  <c:v>1955.1266375545852</c:v>
                </c:pt>
                <c:pt idx="43">
                  <c:v>1910.4549356223176</c:v>
                </c:pt>
                <c:pt idx="44">
                  <c:v>1855.8974358974358</c:v>
                </c:pt>
                <c:pt idx="45">
                  <c:v>1858.7268907563025</c:v>
                </c:pt>
                <c:pt idx="46">
                  <c:v>1814.546218487395</c:v>
                </c:pt>
                <c:pt idx="47">
                  <c:v>1803.3858921161825</c:v>
                </c:pt>
                <c:pt idx="48">
                  <c:v>1795.2396694214876</c:v>
                </c:pt>
                <c:pt idx="49">
                  <c:v>1972.0573770491803</c:v>
                </c:pt>
                <c:pt idx="50">
                  <c:v>1953.2369477911648</c:v>
                </c:pt>
                <c:pt idx="51">
                  <c:v>1934.328</c:v>
                </c:pt>
                <c:pt idx="52">
                  <c:v>1927.5686274509803</c:v>
                </c:pt>
                <c:pt idx="53">
                  <c:v>1931.9533073929961</c:v>
                </c:pt>
                <c:pt idx="54">
                  <c:v>1947.7413127413126</c:v>
                </c:pt>
                <c:pt idx="55">
                  <c:v>1942.7665369649806</c:v>
                </c:pt>
                <c:pt idx="56">
                  <c:v>1936.2156862745098</c:v>
                </c:pt>
                <c:pt idx="57">
                  <c:v>1925.7165354330709</c:v>
                </c:pt>
                <c:pt idx="58">
                  <c:v>1947.9800796812749</c:v>
                </c:pt>
                <c:pt idx="59">
                  <c:v>2050.1019607843136</c:v>
                </c:pt>
                <c:pt idx="60">
                  <c:v>2000.8828125</c:v>
                </c:pt>
                <c:pt idx="61">
                  <c:v>1986.8503937007874</c:v>
                </c:pt>
                <c:pt idx="62">
                  <c:v>2047.9842519685039</c:v>
                </c:pt>
                <c:pt idx="63">
                  <c:v>2071.62109375</c:v>
                </c:pt>
                <c:pt idx="64">
                  <c:v>2124.7782101167313</c:v>
                </c:pt>
                <c:pt idx="65">
                  <c:v>2120.3254901960786</c:v>
                </c:pt>
                <c:pt idx="66">
                  <c:v>2193.0441767068273</c:v>
                </c:pt>
                <c:pt idx="67">
                  <c:v>2201.8870967741937</c:v>
                </c:pt>
                <c:pt idx="68">
                  <c:v>2243.181818181818</c:v>
                </c:pt>
                <c:pt idx="69">
                  <c:v>2224.3966942148759</c:v>
                </c:pt>
                <c:pt idx="70">
                  <c:v>2171.8024691358023</c:v>
                </c:pt>
                <c:pt idx="71">
                  <c:v>2199.8000000000002</c:v>
                </c:pt>
                <c:pt idx="72">
                  <c:v>2303.1940928270042</c:v>
                </c:pt>
                <c:pt idx="73">
                  <c:v>2429.7816593886464</c:v>
                </c:pt>
                <c:pt idx="74">
                  <c:v>2451.1894273127755</c:v>
                </c:pt>
                <c:pt idx="75">
                  <c:v>2563.4818181818182</c:v>
                </c:pt>
                <c:pt idx="76">
                  <c:v>2540.7305936073058</c:v>
                </c:pt>
                <c:pt idx="77">
                  <c:v>2611.0651162790696</c:v>
                </c:pt>
                <c:pt idx="78">
                  <c:v>2563.8130841121497</c:v>
                </c:pt>
                <c:pt idx="79">
                  <c:v>2624.7962085308059</c:v>
                </c:pt>
                <c:pt idx="80">
                  <c:v>2659.2105263157896</c:v>
                </c:pt>
                <c:pt idx="81">
                  <c:v>2712.4230769230771</c:v>
                </c:pt>
                <c:pt idx="82">
                  <c:v>2749.4685990338166</c:v>
                </c:pt>
                <c:pt idx="83">
                  <c:v>2770.2535211267605</c:v>
                </c:pt>
                <c:pt idx="84">
                  <c:v>2731.3906976744188</c:v>
                </c:pt>
                <c:pt idx="85">
                  <c:v>2770.2535211267605</c:v>
                </c:pt>
                <c:pt idx="86">
                  <c:v>2805.6822429906542</c:v>
                </c:pt>
                <c:pt idx="87">
                  <c:v>2842.0563380281692</c:v>
                </c:pt>
                <c:pt idx="88">
                  <c:v>2809.8285714285716</c:v>
                </c:pt>
                <c:pt idx="89">
                  <c:v>2860.625</c:v>
                </c:pt>
                <c:pt idx="90">
                  <c:v>2874.1730769230771</c:v>
                </c:pt>
                <c:pt idx="91">
                  <c:v>2911.5</c:v>
                </c:pt>
                <c:pt idx="92">
                  <c:v>2952.4111675126906</c:v>
                </c:pt>
                <c:pt idx="93">
                  <c:v>2954.6954314720811</c:v>
                </c:pt>
                <c:pt idx="94">
                  <c:v>2901.0456852791876</c:v>
                </c:pt>
                <c:pt idx="95">
                  <c:v>2966.2460732984291</c:v>
                </c:pt>
                <c:pt idx="96">
                  <c:v>2935.4594594594596</c:v>
                </c:pt>
                <c:pt idx="97">
                  <c:v>2919.0213903743315</c:v>
                </c:pt>
                <c:pt idx="98">
                  <c:v>2925.6125654450261</c:v>
                </c:pt>
                <c:pt idx="99">
                  <c:v>2941.7460317460318</c:v>
                </c:pt>
                <c:pt idx="100">
                  <c:v>2927.3947368421054</c:v>
                </c:pt>
              </c:numCache>
            </c:numRef>
          </c:val>
        </c:ser>
        <c:ser>
          <c:idx val="11"/>
          <c:order val="1"/>
          <c:tx>
            <c:strRef>
              <c:f>'Post-sent times'!$M$1</c:f>
              <c:strCache>
                <c:ptCount val="1"/>
                <c:pt idx="0">
                  <c:v>Forecast 2015</c:v>
                </c:pt>
              </c:strCache>
            </c:strRef>
          </c:tx>
          <c:spPr>
            <a:ln w="34925">
              <a:solidFill>
                <a:schemeClr val="accent1"/>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times'!$M$2:$M$218</c:f>
              <c:numCache>
                <c:formatCode>General</c:formatCode>
                <c:ptCount val="217"/>
                <c:pt idx="101" formatCode="#,##0">
                  <c:v>3000</c:v>
                </c:pt>
                <c:pt idx="102" formatCode="#,##0">
                  <c:v>3000</c:v>
                </c:pt>
                <c:pt idx="103" formatCode="#,##0">
                  <c:v>3000</c:v>
                </c:pt>
                <c:pt idx="104" formatCode="#,##0">
                  <c:v>3000</c:v>
                </c:pt>
                <c:pt idx="105" formatCode="#,##0">
                  <c:v>3000</c:v>
                </c:pt>
                <c:pt idx="106" formatCode="#,##0">
                  <c:v>3000</c:v>
                </c:pt>
                <c:pt idx="107" formatCode="#,##0">
                  <c:v>3000</c:v>
                </c:pt>
                <c:pt idx="108" formatCode="#,##0">
                  <c:v>3000</c:v>
                </c:pt>
                <c:pt idx="109" formatCode="#,##0">
                  <c:v>3000</c:v>
                </c:pt>
                <c:pt idx="110" formatCode="#,##0">
                  <c:v>3000</c:v>
                </c:pt>
                <c:pt idx="111" formatCode="#,##0">
                  <c:v>3000</c:v>
                </c:pt>
                <c:pt idx="112" formatCode="#,##0">
                  <c:v>3000</c:v>
                </c:pt>
                <c:pt idx="113" formatCode="#,##0">
                  <c:v>3000</c:v>
                </c:pt>
                <c:pt idx="114" formatCode="#,##0">
                  <c:v>3000</c:v>
                </c:pt>
                <c:pt idx="115" formatCode="#,##0">
                  <c:v>3000</c:v>
                </c:pt>
                <c:pt idx="116" formatCode="#,##0">
                  <c:v>3000</c:v>
                </c:pt>
                <c:pt idx="117" formatCode="#,##0">
                  <c:v>3000</c:v>
                </c:pt>
                <c:pt idx="118" formatCode="#,##0">
                  <c:v>3000</c:v>
                </c:pt>
                <c:pt idx="119" formatCode="#,##0">
                  <c:v>3000</c:v>
                </c:pt>
                <c:pt idx="120" formatCode="#,##0">
                  <c:v>3000</c:v>
                </c:pt>
                <c:pt idx="121" formatCode="#,##0">
                  <c:v>3000</c:v>
                </c:pt>
                <c:pt idx="122" formatCode="#,##0">
                  <c:v>3000</c:v>
                </c:pt>
                <c:pt idx="123" formatCode="#,##0">
                  <c:v>3000</c:v>
                </c:pt>
                <c:pt idx="124" formatCode="#,##0">
                  <c:v>3000</c:v>
                </c:pt>
                <c:pt idx="125" formatCode="#,##0">
                  <c:v>3000</c:v>
                </c:pt>
                <c:pt idx="126" formatCode="#,##0">
                  <c:v>3000</c:v>
                </c:pt>
                <c:pt idx="127" formatCode="#,##0">
                  <c:v>3000</c:v>
                </c:pt>
                <c:pt idx="128" formatCode="#,##0">
                  <c:v>3000</c:v>
                </c:pt>
                <c:pt idx="129" formatCode="#,##0">
                  <c:v>3000</c:v>
                </c:pt>
                <c:pt idx="130" formatCode="#,##0">
                  <c:v>3000</c:v>
                </c:pt>
                <c:pt idx="131" formatCode="#,##0">
                  <c:v>3000</c:v>
                </c:pt>
                <c:pt idx="132" formatCode="#,##0">
                  <c:v>3000</c:v>
                </c:pt>
                <c:pt idx="133" formatCode="#,##0">
                  <c:v>3000</c:v>
                </c:pt>
                <c:pt idx="134" formatCode="#,##0">
                  <c:v>3000</c:v>
                </c:pt>
                <c:pt idx="135" formatCode="#,##0">
                  <c:v>3000</c:v>
                </c:pt>
                <c:pt idx="136" formatCode="#,##0">
                  <c:v>3000</c:v>
                </c:pt>
                <c:pt idx="137" formatCode="#,##0">
                  <c:v>3000</c:v>
                </c:pt>
                <c:pt idx="138" formatCode="#,##0">
                  <c:v>3000</c:v>
                </c:pt>
                <c:pt idx="139" formatCode="#,##0">
                  <c:v>3000</c:v>
                </c:pt>
                <c:pt idx="140" formatCode="#,##0">
                  <c:v>3000</c:v>
                </c:pt>
                <c:pt idx="141" formatCode="#,##0">
                  <c:v>3000</c:v>
                </c:pt>
                <c:pt idx="142" formatCode="#,##0">
                  <c:v>3000</c:v>
                </c:pt>
                <c:pt idx="143" formatCode="#,##0">
                  <c:v>3000</c:v>
                </c:pt>
                <c:pt idx="144" formatCode="#,##0">
                  <c:v>3000</c:v>
                </c:pt>
                <c:pt idx="145" formatCode="#,##0">
                  <c:v>3000</c:v>
                </c:pt>
                <c:pt idx="146" formatCode="#,##0">
                  <c:v>3000</c:v>
                </c:pt>
                <c:pt idx="147" formatCode="#,##0">
                  <c:v>3000</c:v>
                </c:pt>
                <c:pt idx="148" formatCode="#,##0">
                  <c:v>3000</c:v>
                </c:pt>
                <c:pt idx="149" formatCode="#,##0">
                  <c:v>3000</c:v>
                </c:pt>
                <c:pt idx="150" formatCode="#,##0">
                  <c:v>3000</c:v>
                </c:pt>
                <c:pt idx="151" formatCode="#,##0">
                  <c:v>3000</c:v>
                </c:pt>
                <c:pt idx="152" formatCode="#,##0">
                  <c:v>3000</c:v>
                </c:pt>
                <c:pt idx="153" formatCode="#,##0">
                  <c:v>3000</c:v>
                </c:pt>
                <c:pt idx="154" formatCode="#,##0">
                  <c:v>3000</c:v>
                </c:pt>
                <c:pt idx="155" formatCode="#,##0">
                  <c:v>3000</c:v>
                </c:pt>
                <c:pt idx="156" formatCode="#,##0">
                  <c:v>3000</c:v>
                </c:pt>
                <c:pt idx="157" formatCode="#,##0">
                  <c:v>3000</c:v>
                </c:pt>
                <c:pt idx="158" formatCode="#,##0">
                  <c:v>3000</c:v>
                </c:pt>
                <c:pt idx="159" formatCode="#,##0">
                  <c:v>3000</c:v>
                </c:pt>
                <c:pt idx="160" formatCode="#,##0">
                  <c:v>3000</c:v>
                </c:pt>
                <c:pt idx="161" formatCode="#,##0">
                  <c:v>3000</c:v>
                </c:pt>
                <c:pt idx="162" formatCode="#,##0">
                  <c:v>3000</c:v>
                </c:pt>
                <c:pt idx="163" formatCode="#,##0">
                  <c:v>3000</c:v>
                </c:pt>
                <c:pt idx="164" formatCode="#,##0">
                  <c:v>3000</c:v>
                </c:pt>
                <c:pt idx="165" formatCode="#,##0">
                  <c:v>3000</c:v>
                </c:pt>
                <c:pt idx="166" formatCode="#,##0">
                  <c:v>3000</c:v>
                </c:pt>
                <c:pt idx="167" formatCode="#,##0">
                  <c:v>3000</c:v>
                </c:pt>
                <c:pt idx="168" formatCode="#,##0">
                  <c:v>3000</c:v>
                </c:pt>
                <c:pt idx="169" formatCode="#,##0">
                  <c:v>3000</c:v>
                </c:pt>
                <c:pt idx="170" formatCode="#,##0">
                  <c:v>3000</c:v>
                </c:pt>
                <c:pt idx="171" formatCode="#,##0">
                  <c:v>3000</c:v>
                </c:pt>
                <c:pt idx="172" formatCode="#,##0">
                  <c:v>3000</c:v>
                </c:pt>
                <c:pt idx="173" formatCode="#,##0">
                  <c:v>3000</c:v>
                </c:pt>
                <c:pt idx="174" formatCode="#,##0">
                  <c:v>3000</c:v>
                </c:pt>
                <c:pt idx="175" formatCode="#,##0">
                  <c:v>3000</c:v>
                </c:pt>
                <c:pt idx="176" formatCode="#,##0">
                  <c:v>3000</c:v>
                </c:pt>
                <c:pt idx="177" formatCode="#,##0">
                  <c:v>3000</c:v>
                </c:pt>
                <c:pt idx="178" formatCode="#,##0">
                  <c:v>3000</c:v>
                </c:pt>
                <c:pt idx="179" formatCode="#,##0">
                  <c:v>3000</c:v>
                </c:pt>
                <c:pt idx="180" formatCode="#,##0">
                  <c:v>3000</c:v>
                </c:pt>
                <c:pt idx="181" formatCode="#,##0">
                  <c:v>3000</c:v>
                </c:pt>
                <c:pt idx="182" formatCode="#,##0">
                  <c:v>3000</c:v>
                </c:pt>
                <c:pt idx="183" formatCode="#,##0">
                  <c:v>3000</c:v>
                </c:pt>
                <c:pt idx="184" formatCode="#,##0">
                  <c:v>3000</c:v>
                </c:pt>
                <c:pt idx="185" formatCode="#,##0">
                  <c:v>3000</c:v>
                </c:pt>
                <c:pt idx="186" formatCode="#,##0">
                  <c:v>3000</c:v>
                </c:pt>
                <c:pt idx="187" formatCode="#,##0">
                  <c:v>3000</c:v>
                </c:pt>
                <c:pt idx="188" formatCode="#,##0">
                  <c:v>3000</c:v>
                </c:pt>
                <c:pt idx="189" formatCode="#,##0">
                  <c:v>3000</c:v>
                </c:pt>
                <c:pt idx="190" formatCode="#,##0">
                  <c:v>3000</c:v>
                </c:pt>
                <c:pt idx="191" formatCode="#,##0">
                  <c:v>3000</c:v>
                </c:pt>
                <c:pt idx="192" formatCode="#,##0">
                  <c:v>3000</c:v>
                </c:pt>
                <c:pt idx="193" formatCode="#,##0">
                  <c:v>3000</c:v>
                </c:pt>
                <c:pt idx="194" formatCode="#,##0">
                  <c:v>3000</c:v>
                </c:pt>
                <c:pt idx="195" formatCode="#,##0">
                  <c:v>3000</c:v>
                </c:pt>
                <c:pt idx="196" formatCode="#,##0">
                  <c:v>3000</c:v>
                </c:pt>
                <c:pt idx="197" formatCode="#,##0">
                  <c:v>3000</c:v>
                </c:pt>
                <c:pt idx="198" formatCode="#,##0">
                  <c:v>3000</c:v>
                </c:pt>
                <c:pt idx="199" formatCode="#,##0">
                  <c:v>3000</c:v>
                </c:pt>
                <c:pt idx="200" formatCode="#,##0">
                  <c:v>3000</c:v>
                </c:pt>
                <c:pt idx="201" formatCode="#,##0">
                  <c:v>3000</c:v>
                </c:pt>
                <c:pt idx="202" formatCode="#,##0">
                  <c:v>3000</c:v>
                </c:pt>
                <c:pt idx="203" formatCode="#,##0">
                  <c:v>3000</c:v>
                </c:pt>
                <c:pt idx="204" formatCode="#,##0">
                  <c:v>3000</c:v>
                </c:pt>
                <c:pt idx="205" formatCode="#,##0">
                  <c:v>3000</c:v>
                </c:pt>
                <c:pt idx="206" formatCode="#,##0">
                  <c:v>3000</c:v>
                </c:pt>
                <c:pt idx="207" formatCode="#,##0">
                  <c:v>3000</c:v>
                </c:pt>
                <c:pt idx="208" formatCode="#,##0">
                  <c:v>3000</c:v>
                </c:pt>
                <c:pt idx="209" formatCode="#,##0">
                  <c:v>3000</c:v>
                </c:pt>
                <c:pt idx="210" formatCode="#,##0">
                  <c:v>3000</c:v>
                </c:pt>
                <c:pt idx="211" formatCode="#,##0">
                  <c:v>3000</c:v>
                </c:pt>
                <c:pt idx="212" formatCode="#,##0">
                  <c:v>3000</c:v>
                </c:pt>
                <c:pt idx="213" formatCode="#,##0">
                  <c:v>3000</c:v>
                </c:pt>
                <c:pt idx="214" formatCode="#,##0">
                  <c:v>3000</c:v>
                </c:pt>
                <c:pt idx="215" formatCode="#,##0">
                  <c:v>3000</c:v>
                </c:pt>
                <c:pt idx="216">
                  <c:v>3000</c:v>
                </c:pt>
              </c:numCache>
            </c:numRef>
          </c:val>
        </c:ser>
        <c:ser>
          <c:idx val="10"/>
          <c:order val="2"/>
          <c:tx>
            <c:strRef>
              <c:f>'Post-sent times'!$L$1</c:f>
              <c:strCache>
                <c:ptCount val="1"/>
                <c:pt idx="0">
                  <c:v>Forecast 2014</c:v>
                </c:pt>
              </c:strCache>
            </c:strRef>
          </c:tx>
          <c:spPr>
            <a:ln w="34925">
              <a:solidFill>
                <a:srgbClr val="92D050"/>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times'!$L$2:$L$218</c:f>
              <c:numCache>
                <c:formatCode>#,##0</c:formatCode>
                <c:ptCount val="217"/>
                <c:pt idx="87">
                  <c:v>3065.7562570424539</c:v>
                </c:pt>
                <c:pt idx="88">
                  <c:v>3121.9571023083417</c:v>
                </c:pt>
                <c:pt idx="89">
                  <c:v>3119.6535171007695</c:v>
                </c:pt>
                <c:pt idx="90">
                  <c:v>3046.0801107185894</c:v>
                </c:pt>
                <c:pt idx="91">
                  <c:v>3116.0792972731479</c:v>
                </c:pt>
                <c:pt idx="92">
                  <c:v>3117.0707972619457</c:v>
                </c:pt>
                <c:pt idx="93">
                  <c:v>3184.9535915794445</c:v>
                </c:pt>
                <c:pt idx="94">
                  <c:v>3241.8040457615625</c:v>
                </c:pt>
                <c:pt idx="95">
                  <c:v>3240.6870262887301</c:v>
                </c:pt>
                <c:pt idx="96">
                  <c:v>3161.6875151083323</c:v>
                </c:pt>
                <c:pt idx="97">
                  <c:v>3189.4132579146167</c:v>
                </c:pt>
                <c:pt idx="98">
                  <c:v>3213.7329392302508</c:v>
                </c:pt>
                <c:pt idx="99">
                  <c:v>3328.8141397755862</c:v>
                </c:pt>
                <c:pt idx="100">
                  <c:v>3377.6786065815936</c:v>
                </c:pt>
                <c:pt idx="101">
                  <c:v>3368.2432459784832</c:v>
                </c:pt>
                <c:pt idx="102">
                  <c:v>3287.7369611235595</c:v>
                </c:pt>
                <c:pt idx="103">
                  <c:v>3350.9966191242743</c:v>
                </c:pt>
                <c:pt idx="104">
                  <c:v>3345.4365481737213</c:v>
                </c:pt>
                <c:pt idx="105">
                  <c:v>3406.9504872470561</c:v>
                </c:pt>
                <c:pt idx="106">
                  <c:v>3457.6097061519235</c:v>
                </c:pt>
                <c:pt idx="107">
                  <c:v>3450.474117754417</c:v>
                </c:pt>
                <c:pt idx="108">
                  <c:v>3365.623888538129</c:v>
                </c:pt>
                <c:pt idx="109">
                  <c:v>3387.662083031199</c:v>
                </c:pt>
                <c:pt idx="110">
                  <c:v>3406.4528351424669</c:v>
                </c:pt>
                <c:pt idx="111">
                  <c:v>3516.1593018897847</c:v>
                </c:pt>
                <c:pt idx="112">
                  <c:v>3559.7989299735409</c:v>
                </c:pt>
                <c:pt idx="113">
                  <c:v>3545.2844453245843</c:v>
                </c:pt>
                <c:pt idx="114">
                  <c:v>3459.8406872873352</c:v>
                </c:pt>
                <c:pt idx="115">
                  <c:v>3518.300572491376</c:v>
                </c:pt>
                <c:pt idx="116">
                  <c:v>3508.0745888261663</c:v>
                </c:pt>
                <c:pt idx="117">
                  <c:v>3565.0527420648286</c:v>
                </c:pt>
                <c:pt idx="118">
                  <c:v>3611.3026729276407</c:v>
                </c:pt>
                <c:pt idx="119">
                  <c:v>3599.8807664043534</c:v>
                </c:pt>
                <c:pt idx="120">
                  <c:v>3510.8637594905867</c:v>
                </c:pt>
                <c:pt idx="121">
                  <c:v>3528.8513828709392</c:v>
                </c:pt>
                <c:pt idx="122">
                  <c:v>3543.7045295877297</c:v>
                </c:pt>
                <c:pt idx="123">
                  <c:v>3649.5832061762862</c:v>
                </c:pt>
                <c:pt idx="124">
                  <c:v>3689.50179671777</c:v>
                </c:pt>
                <c:pt idx="125">
                  <c:v>3671.3700499366901</c:v>
                </c:pt>
                <c:pt idx="126">
                  <c:v>3582.4099110019497</c:v>
                </c:pt>
                <c:pt idx="127">
                  <c:v>3637.4514830828048</c:v>
                </c:pt>
                <c:pt idx="128">
                  <c:v>3623.9025190725242</c:v>
                </c:pt>
                <c:pt idx="129">
                  <c:v>3677.6503660239046</c:v>
                </c:pt>
                <c:pt idx="130">
                  <c:v>3720.7600800855148</c:v>
                </c:pt>
                <c:pt idx="131">
                  <c:v>3706.2855337560977</c:v>
                </c:pt>
                <c:pt idx="132">
                  <c:v>3614.3010216107168</c:v>
                </c:pt>
                <c:pt idx="133">
                  <c:v>3629.4039000296839</c:v>
                </c:pt>
                <c:pt idx="134">
                  <c:v>3641.4527539676164</c:v>
                </c:pt>
                <c:pt idx="135">
                  <c:v>3744.6053462420232</c:v>
                </c:pt>
                <c:pt idx="136">
                  <c:v>3781.8738797909277</c:v>
                </c:pt>
                <c:pt idx="137">
                  <c:v>3761.1659830252465</c:v>
                </c:pt>
                <c:pt idx="138">
                  <c:v>3669.7015399333709</c:v>
                </c:pt>
                <c:pt idx="139">
                  <c:v>3722.3086499879728</c:v>
                </c:pt>
                <c:pt idx="140">
                  <c:v>3706.3931182665046</c:v>
                </c:pt>
                <c:pt idx="141">
                  <c:v>3757.8403983282651</c:v>
                </c:pt>
                <c:pt idx="142">
                  <c:v>3798.7137056356569</c:v>
                </c:pt>
                <c:pt idx="143">
                  <c:v>3782.0651233358526</c:v>
                </c:pt>
                <c:pt idx="144">
                  <c:v>3687.9672065552818</c:v>
                </c:pt>
                <c:pt idx="145">
                  <c:v>3701.01562073682</c:v>
                </c:pt>
                <c:pt idx="146">
                  <c:v>3711.0673070559296</c:v>
                </c:pt>
                <c:pt idx="147">
                  <c:v>3812.2784303940512</c:v>
                </c:pt>
                <c:pt idx="148">
                  <c:v>3847.6596403177205</c:v>
                </c:pt>
                <c:pt idx="149">
                  <c:v>3825.1170551880896</c:v>
                </c:pt>
                <c:pt idx="150">
                  <c:v>3731.8690910573191</c:v>
                </c:pt>
                <c:pt idx="151">
                  <c:v>3782.7424204008826</c:v>
                </c:pt>
                <c:pt idx="152">
                  <c:v>3765.1414610963284</c:v>
                </c:pt>
                <c:pt idx="153">
                  <c:v>3814.9503181904424</c:v>
                </c:pt>
                <c:pt idx="154">
                  <c:v>3854.2308962415609</c:v>
                </c:pt>
                <c:pt idx="155">
                  <c:v>3836.0340040523797</c:v>
                </c:pt>
                <c:pt idx="156">
                  <c:v>3740.4309579448377</c:v>
                </c:pt>
                <c:pt idx="157">
                  <c:v>3752.0162191061363</c:v>
                </c:pt>
                <c:pt idx="158">
                  <c:v>3760.6455580413535</c:v>
                </c:pt>
                <c:pt idx="159">
                  <c:v>3860.4740016101828</c:v>
                </c:pt>
                <c:pt idx="160">
                  <c:v>3894.5110930955143</c:v>
                </c:pt>
                <c:pt idx="161">
                  <c:v>3870.6618754278202</c:v>
                </c:pt>
                <c:pt idx="162">
                  <c:v>3776.1437192210919</c:v>
                </c:pt>
                <c:pt idx="163">
                  <c:v>3825.7822806686881</c:v>
                </c:pt>
                <c:pt idx="164">
                  <c:v>3806.9809897089699</c:v>
                </c:pt>
                <c:pt idx="165">
                  <c:v>3855.6229910020102</c:v>
                </c:pt>
                <c:pt idx="166">
                  <c:v>3893.769255503501</c:v>
                </c:pt>
                <c:pt idx="167">
                  <c:v>3874.4696844505866</c:v>
                </c:pt>
                <c:pt idx="168">
                  <c:v>3777.7947119106011</c:v>
                </c:pt>
                <c:pt idx="169">
                  <c:v>3788.3379414211972</c:v>
                </c:pt>
                <c:pt idx="170">
                  <c:v>3795.9543097567525</c:v>
                </c:pt>
                <c:pt idx="171">
                  <c:v>3894.7980332980396</c:v>
                </c:pt>
                <c:pt idx="172">
                  <c:v>3927.8778674523428</c:v>
                </c:pt>
                <c:pt idx="173">
                  <c:v>3903.0980892474627</c:v>
                </c:pt>
                <c:pt idx="174">
                  <c:v>3807.6753247548545</c:v>
                </c:pt>
                <c:pt idx="175">
                  <c:v>3856.4345063897649</c:v>
                </c:pt>
                <c:pt idx="176">
                  <c:v>3836.7783604977744</c:v>
                </c:pt>
                <c:pt idx="177">
                  <c:v>3884.589347768559</c:v>
                </c:pt>
                <c:pt idx="178">
                  <c:v>3921.9277742625536</c:v>
                </c:pt>
                <c:pt idx="179">
                  <c:v>3901.8428948648002</c:v>
                </c:pt>
                <c:pt idx="180">
                  <c:v>3804.4045153165389</c:v>
                </c:pt>
                <c:pt idx="181">
                  <c:v>3814.2056283526135</c:v>
                </c:pt>
                <c:pt idx="182">
                  <c:v>3821.1005769791727</c:v>
                </c:pt>
                <c:pt idx="183">
                  <c:v>3919.2430003682643</c:v>
                </c:pt>
                <c:pt idx="184">
                  <c:v>3951.641092816129</c:v>
                </c:pt>
                <c:pt idx="185">
                  <c:v>3926.198585888259</c:v>
                </c:pt>
                <c:pt idx="186">
                  <c:v>3830.1315754061093</c:v>
                </c:pt>
                <c:pt idx="187">
                  <c:v>3878.264478322983</c:v>
                </c:pt>
                <c:pt idx="188">
                  <c:v>3857.9995198981514</c:v>
                </c:pt>
                <c:pt idx="189">
                  <c:v>3905.2186737096945</c:v>
                </c:pt>
                <c:pt idx="190">
                  <c:v>3941.981772291429</c:v>
                </c:pt>
                <c:pt idx="191">
                  <c:v>3921.3376102078846</c:v>
                </c:pt>
                <c:pt idx="192">
                  <c:v>3823.3555457175926</c:v>
                </c:pt>
                <c:pt idx="193">
                  <c:v>3832.6281365524605</c:v>
                </c:pt>
                <c:pt idx="194">
                  <c:v>3839.0093028474275</c:v>
                </c:pt>
                <c:pt idx="195">
                  <c:v>3936.6522726967178</c:v>
                </c:pt>
                <c:pt idx="196">
                  <c:v>3968.56484078323</c:v>
                </c:pt>
                <c:pt idx="197">
                  <c:v>3942.6503502038677</c:v>
                </c:pt>
                <c:pt idx="198">
                  <c:v>3846.1245191454323</c:v>
                </c:pt>
                <c:pt idx="199">
                  <c:v>3893.8113974583666</c:v>
                </c:pt>
                <c:pt idx="200">
                  <c:v>3873.1128535371518</c:v>
                </c:pt>
                <c:pt idx="201">
                  <c:v>3919.9105140476231</c:v>
                </c:pt>
                <c:pt idx="202">
                  <c:v>3956.263874286331</c:v>
                </c:pt>
                <c:pt idx="203">
                  <c:v>3935.2214009856939</c:v>
                </c:pt>
                <c:pt idx="204">
                  <c:v>3836.8521337149891</c:v>
                </c:pt>
              </c:numCache>
            </c:numRef>
          </c:val>
        </c:ser>
        <c:ser>
          <c:idx val="12"/>
          <c:order val="3"/>
          <c:tx>
            <c:strRef>
              <c:f>'Post-sent times'!$N$1</c:f>
              <c:strCache>
                <c:ptCount val="1"/>
                <c:pt idx="0">
                  <c:v>Life Parole</c:v>
                </c:pt>
              </c:strCache>
            </c:strRef>
          </c:tx>
          <c:spPr>
            <a:ln w="38100">
              <a:solidFill>
                <a:schemeClr val="accent2"/>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times'!$N$2:$N$218</c:f>
              <c:numCache>
                <c:formatCode>General</c:formatCode>
                <c:ptCount val="217"/>
                <c:pt idx="37" formatCode="#,##0">
                  <c:v>3272.5</c:v>
                </c:pt>
                <c:pt idx="38" formatCode="#,##0">
                  <c:v>3278.8156424581007</c:v>
                </c:pt>
                <c:pt idx="39" formatCode="#,##0">
                  <c:v>3140.8870967741937</c:v>
                </c:pt>
                <c:pt idx="40" formatCode="#,##0">
                  <c:v>3157.864864864865</c:v>
                </c:pt>
                <c:pt idx="41" formatCode="#,##0">
                  <c:v>3076.0105263157893</c:v>
                </c:pt>
                <c:pt idx="42" formatCode="#,##0">
                  <c:v>3108.7340425531916</c:v>
                </c:pt>
                <c:pt idx="43" formatCode="#,##0">
                  <c:v>3196.489247311828</c:v>
                </c:pt>
                <c:pt idx="44" formatCode="#,##0">
                  <c:v>3168</c:v>
                </c:pt>
                <c:pt idx="45" formatCode="#,##0">
                  <c:v>3136.0994764397906</c:v>
                </c:pt>
                <c:pt idx="46" formatCode="#,##0">
                  <c:v>3169.8333333333335</c:v>
                </c:pt>
                <c:pt idx="47" formatCode="#,##0">
                  <c:v>3191.7098445595857</c:v>
                </c:pt>
                <c:pt idx="48" formatCode="#,##0">
                  <c:v>3213.3608247422681</c:v>
                </c:pt>
                <c:pt idx="49" formatCode="#,##0">
                  <c:v>3217.2435233160622</c:v>
                </c:pt>
                <c:pt idx="50" formatCode="#,##0">
                  <c:v>3171.0552763819096</c:v>
                </c:pt>
                <c:pt idx="51" formatCode="#,##0">
                  <c:v>3166.24</c:v>
                </c:pt>
                <c:pt idx="52" formatCode="#,##0">
                  <c:v>3201.9492385786803</c:v>
                </c:pt>
                <c:pt idx="53" formatCode="#,##0">
                  <c:v>3177.5820895522388</c:v>
                </c:pt>
                <c:pt idx="54" formatCode="#,##0">
                  <c:v>3139.6390243902438</c:v>
                </c:pt>
                <c:pt idx="55" formatCode="#,##0">
                  <c:v>3077.7621359223299</c:v>
                </c:pt>
                <c:pt idx="56" formatCode="#,##0">
                  <c:v>3048.5024154589373</c:v>
                </c:pt>
                <c:pt idx="57" formatCode="#,##0">
                  <c:v>2998.5633802816901</c:v>
                </c:pt>
                <c:pt idx="58" formatCode="#,##0">
                  <c:v>2985.7746478873241</c:v>
                </c:pt>
                <c:pt idx="59" formatCode="#,##0">
                  <c:v>2971.5068493150684</c:v>
                </c:pt>
                <c:pt idx="60" formatCode="#,##0">
                  <c:v>2935.590909090909</c:v>
                </c:pt>
                <c:pt idx="61" formatCode="#,##0">
                  <c:v>2892.716894977169</c:v>
                </c:pt>
                <c:pt idx="62" formatCode="#,##0">
                  <c:v>2853.0403587443948</c:v>
                </c:pt>
                <c:pt idx="63" formatCode="#,##0">
                  <c:v>2861.1607142857142</c:v>
                </c:pt>
                <c:pt idx="64" formatCode="#,##0">
                  <c:v>2875.8333333333335</c:v>
                </c:pt>
                <c:pt idx="65" formatCode="#,##0">
                  <c:v>2816.3097345132742</c:v>
                </c:pt>
                <c:pt idx="66" formatCode="#,##0">
                  <c:v>2865.2600896860986</c:v>
                </c:pt>
                <c:pt idx="67" formatCode="#,##0">
                  <c:v>2820.5714285714284</c:v>
                </c:pt>
                <c:pt idx="68" formatCode="#,##0">
                  <c:v>2735.2850877192982</c:v>
                </c:pt>
                <c:pt idx="69" formatCode="#,##0">
                  <c:v>2699.844827586207</c:v>
                </c:pt>
                <c:pt idx="70" formatCode="#,##0">
                  <c:v>2734.1048034934497</c:v>
                </c:pt>
                <c:pt idx="71" formatCode="#,##0">
                  <c:v>2727.2340425531916</c:v>
                </c:pt>
                <c:pt idx="72" formatCode="#,##0">
                  <c:v>2789.3421052631579</c:v>
                </c:pt>
                <c:pt idx="73" formatCode="#,##0">
                  <c:v>2915.1304347826085</c:v>
                </c:pt>
                <c:pt idx="74" formatCode="#,##0">
                  <c:v>2903.6883116883118</c:v>
                </c:pt>
                <c:pt idx="75" formatCode="#,##0">
                  <c:v>2881.1688311688313</c:v>
                </c:pt>
                <c:pt idx="76" formatCode="#,##0">
                  <c:v>2904.413043478261</c:v>
                </c:pt>
                <c:pt idx="77" formatCode="#,##0">
                  <c:v>2897.4127659574469</c:v>
                </c:pt>
                <c:pt idx="78" formatCode="#,##0">
                  <c:v>2872.9620253164558</c:v>
                </c:pt>
                <c:pt idx="79" formatCode="#,##0">
                  <c:v>2872.4201680672268</c:v>
                </c:pt>
                <c:pt idx="80" formatCode="#,##0">
                  <c:v>2801.5863453815259</c:v>
                </c:pt>
                <c:pt idx="81" formatCode="#,##0">
                  <c:v>2814.0241935483873</c:v>
                </c:pt>
                <c:pt idx="82" formatCode="#,##0">
                  <c:v>2800.24</c:v>
                </c:pt>
                <c:pt idx="83" formatCode="#,##0">
                  <c:v>2787.7976190476193</c:v>
                </c:pt>
                <c:pt idx="84" formatCode="#,##0">
                  <c:v>2779.2629482071711</c:v>
                </c:pt>
                <c:pt idx="85" formatCode="#,##0">
                  <c:v>2763.49609375</c:v>
                </c:pt>
                <c:pt idx="86" formatCode="#,##0">
                  <c:v>2745.3515625</c:v>
                </c:pt>
                <c:pt idx="87" formatCode="#,##0">
                  <c:v>2714.3774319066147</c:v>
                </c:pt>
                <c:pt idx="88" formatCode="#,##0">
                  <c:v>2683.899613899614</c:v>
                </c:pt>
                <c:pt idx="89" formatCode="#,##0">
                  <c:v>2636.7230769230769</c:v>
                </c:pt>
                <c:pt idx="90" formatCode="#,##0">
                  <c:v>2638.7159533073932</c:v>
                </c:pt>
                <c:pt idx="91" formatCode="#,##0">
                  <c:v>2627.6858237547895</c:v>
                </c:pt>
                <c:pt idx="92" formatCode="#,##0">
                  <c:v>2630.7368421052633</c:v>
                </c:pt>
                <c:pt idx="93" formatCode="#,##0">
                  <c:v>2621.3619402985073</c:v>
                </c:pt>
                <c:pt idx="94" formatCode="#,##0">
                  <c:v>2630.1123595505619</c:v>
                </c:pt>
                <c:pt idx="95" formatCode="#,##0">
                  <c:v>2648.5692883895131</c:v>
                </c:pt>
                <c:pt idx="96" formatCode="#,##0">
                  <c:v>2689.709923664122</c:v>
                </c:pt>
                <c:pt idx="97" formatCode="#,##0">
                  <c:v>2624.695652173913</c:v>
                </c:pt>
                <c:pt idx="98" formatCode="#,##0">
                  <c:v>2643.623188405797</c:v>
                </c:pt>
                <c:pt idx="99" formatCode="#,##0">
                  <c:v>2641.2661870503598</c:v>
                </c:pt>
                <c:pt idx="100" formatCode="#,##0">
                  <c:v>2649.4623655913979</c:v>
                </c:pt>
              </c:numCache>
            </c:numRef>
          </c:val>
        </c:ser>
        <c:ser>
          <c:idx val="14"/>
          <c:order val="4"/>
          <c:tx>
            <c:strRef>
              <c:f>'Post-sent times'!$P$1</c:f>
              <c:strCache>
                <c:ptCount val="1"/>
                <c:pt idx="0">
                  <c:v>Forecast 2015</c:v>
                </c:pt>
              </c:strCache>
            </c:strRef>
          </c:tx>
          <c:spPr>
            <a:ln w="34925">
              <a:solidFill>
                <a:schemeClr val="accent2">
                  <a:lumMod val="60000"/>
                  <a:lumOff val="40000"/>
                </a:schemeClr>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times'!$P$2:$P$218</c:f>
              <c:numCache>
                <c:formatCode>General</c:formatCode>
                <c:ptCount val="217"/>
                <c:pt idx="101" formatCode="#,##0">
                  <c:v>2638</c:v>
                </c:pt>
                <c:pt idx="102" formatCode="#,##0">
                  <c:v>2636</c:v>
                </c:pt>
                <c:pt idx="103" formatCode="#,##0">
                  <c:v>2634</c:v>
                </c:pt>
                <c:pt idx="104" formatCode="#,##0">
                  <c:v>2632</c:v>
                </c:pt>
                <c:pt idx="105" formatCode="#,##0">
                  <c:v>2630</c:v>
                </c:pt>
                <c:pt idx="106" formatCode="#,##0">
                  <c:v>2628</c:v>
                </c:pt>
                <c:pt idx="107" formatCode="#,##0">
                  <c:v>2626</c:v>
                </c:pt>
                <c:pt idx="108" formatCode="#,##0">
                  <c:v>2624</c:v>
                </c:pt>
                <c:pt idx="109" formatCode="#,##0">
                  <c:v>2622</c:v>
                </c:pt>
                <c:pt idx="110" formatCode="#,##0">
                  <c:v>2620</c:v>
                </c:pt>
                <c:pt idx="111" formatCode="#,##0">
                  <c:v>2618</c:v>
                </c:pt>
                <c:pt idx="112" formatCode="#,##0">
                  <c:v>2616</c:v>
                </c:pt>
                <c:pt idx="113" formatCode="#,##0">
                  <c:v>2614</c:v>
                </c:pt>
                <c:pt idx="114" formatCode="#,##0">
                  <c:v>2612</c:v>
                </c:pt>
                <c:pt idx="115" formatCode="#,##0">
                  <c:v>2610</c:v>
                </c:pt>
                <c:pt idx="116" formatCode="#,##0">
                  <c:v>2608</c:v>
                </c:pt>
                <c:pt idx="117" formatCode="#,##0">
                  <c:v>2606</c:v>
                </c:pt>
                <c:pt idx="118" formatCode="#,##0">
                  <c:v>2604</c:v>
                </c:pt>
                <c:pt idx="119" formatCode="#,##0">
                  <c:v>2602</c:v>
                </c:pt>
                <c:pt idx="120" formatCode="#,##0">
                  <c:v>2600</c:v>
                </c:pt>
                <c:pt idx="121" formatCode="#,##0">
                  <c:v>2598</c:v>
                </c:pt>
                <c:pt idx="122" formatCode="#,##0">
                  <c:v>2596</c:v>
                </c:pt>
                <c:pt idx="123" formatCode="#,##0">
                  <c:v>2594</c:v>
                </c:pt>
                <c:pt idx="124" formatCode="#,##0">
                  <c:v>2592</c:v>
                </c:pt>
                <c:pt idx="125" formatCode="#,##0">
                  <c:v>2590</c:v>
                </c:pt>
                <c:pt idx="126" formatCode="#,##0">
                  <c:v>2588</c:v>
                </c:pt>
                <c:pt idx="127" formatCode="#,##0">
                  <c:v>2586</c:v>
                </c:pt>
                <c:pt idx="128" formatCode="#,##0">
                  <c:v>2584</c:v>
                </c:pt>
                <c:pt idx="129" formatCode="#,##0">
                  <c:v>2582</c:v>
                </c:pt>
                <c:pt idx="130" formatCode="#,##0">
                  <c:v>2580</c:v>
                </c:pt>
                <c:pt idx="131" formatCode="#,##0">
                  <c:v>2578</c:v>
                </c:pt>
                <c:pt idx="132" formatCode="#,##0">
                  <c:v>2576</c:v>
                </c:pt>
                <c:pt idx="133" formatCode="#,##0">
                  <c:v>2574</c:v>
                </c:pt>
                <c:pt idx="134" formatCode="#,##0">
                  <c:v>2572</c:v>
                </c:pt>
                <c:pt idx="135" formatCode="#,##0">
                  <c:v>2570</c:v>
                </c:pt>
                <c:pt idx="136" formatCode="#,##0">
                  <c:v>2568</c:v>
                </c:pt>
                <c:pt idx="137" formatCode="#,##0">
                  <c:v>2566</c:v>
                </c:pt>
                <c:pt idx="138" formatCode="#,##0">
                  <c:v>2564</c:v>
                </c:pt>
                <c:pt idx="139" formatCode="#,##0">
                  <c:v>2562</c:v>
                </c:pt>
                <c:pt idx="140" formatCode="#,##0">
                  <c:v>2560</c:v>
                </c:pt>
                <c:pt idx="141" formatCode="#,##0">
                  <c:v>2558</c:v>
                </c:pt>
                <c:pt idx="142" formatCode="#,##0">
                  <c:v>2556</c:v>
                </c:pt>
                <c:pt idx="143" formatCode="#,##0">
                  <c:v>2554</c:v>
                </c:pt>
                <c:pt idx="144" formatCode="#,##0">
                  <c:v>2552</c:v>
                </c:pt>
                <c:pt idx="145" formatCode="#,##0">
                  <c:v>2550</c:v>
                </c:pt>
                <c:pt idx="146" formatCode="#,##0">
                  <c:v>2548</c:v>
                </c:pt>
                <c:pt idx="147" formatCode="#,##0">
                  <c:v>2546</c:v>
                </c:pt>
                <c:pt idx="148" formatCode="#,##0">
                  <c:v>2544</c:v>
                </c:pt>
                <c:pt idx="149" formatCode="#,##0">
                  <c:v>2542</c:v>
                </c:pt>
                <c:pt idx="150" formatCode="#,##0">
                  <c:v>2540</c:v>
                </c:pt>
                <c:pt idx="151" formatCode="#,##0">
                  <c:v>2538</c:v>
                </c:pt>
                <c:pt idx="152" formatCode="#,##0">
                  <c:v>2536</c:v>
                </c:pt>
                <c:pt idx="153" formatCode="#,##0">
                  <c:v>2534</c:v>
                </c:pt>
                <c:pt idx="154" formatCode="#,##0">
                  <c:v>2532</c:v>
                </c:pt>
                <c:pt idx="155" formatCode="#,##0">
                  <c:v>2530</c:v>
                </c:pt>
                <c:pt idx="156" formatCode="#,##0">
                  <c:v>2528</c:v>
                </c:pt>
                <c:pt idx="157" formatCode="#,##0">
                  <c:v>2526</c:v>
                </c:pt>
                <c:pt idx="158" formatCode="#,##0">
                  <c:v>2524</c:v>
                </c:pt>
                <c:pt idx="159" formatCode="#,##0">
                  <c:v>2522</c:v>
                </c:pt>
                <c:pt idx="160" formatCode="#,##0">
                  <c:v>2520</c:v>
                </c:pt>
                <c:pt idx="161" formatCode="#,##0">
                  <c:v>2518</c:v>
                </c:pt>
                <c:pt idx="162" formatCode="#,##0">
                  <c:v>2516</c:v>
                </c:pt>
                <c:pt idx="163" formatCode="#,##0">
                  <c:v>2514</c:v>
                </c:pt>
                <c:pt idx="164" formatCode="#,##0">
                  <c:v>2512</c:v>
                </c:pt>
                <c:pt idx="165" formatCode="#,##0">
                  <c:v>2510</c:v>
                </c:pt>
                <c:pt idx="166" formatCode="#,##0">
                  <c:v>2508</c:v>
                </c:pt>
                <c:pt idx="167" formatCode="#,##0">
                  <c:v>2506</c:v>
                </c:pt>
                <c:pt idx="168" formatCode="#,##0">
                  <c:v>2504</c:v>
                </c:pt>
                <c:pt idx="169" formatCode="#,##0">
                  <c:v>2502</c:v>
                </c:pt>
                <c:pt idx="170" formatCode="#,##0">
                  <c:v>2500</c:v>
                </c:pt>
                <c:pt idx="171" formatCode="#,##0">
                  <c:v>2498</c:v>
                </c:pt>
                <c:pt idx="172" formatCode="#,##0">
                  <c:v>2496</c:v>
                </c:pt>
                <c:pt idx="173" formatCode="#,##0">
                  <c:v>2494</c:v>
                </c:pt>
                <c:pt idx="174" formatCode="#,##0">
                  <c:v>2492</c:v>
                </c:pt>
                <c:pt idx="175" formatCode="#,##0">
                  <c:v>2490</c:v>
                </c:pt>
                <c:pt idx="176" formatCode="#,##0">
                  <c:v>2488</c:v>
                </c:pt>
                <c:pt idx="177" formatCode="#,##0">
                  <c:v>2486</c:v>
                </c:pt>
                <c:pt idx="178" formatCode="#,##0">
                  <c:v>2484</c:v>
                </c:pt>
                <c:pt idx="179" formatCode="#,##0">
                  <c:v>2482</c:v>
                </c:pt>
                <c:pt idx="180" formatCode="#,##0">
                  <c:v>2480</c:v>
                </c:pt>
                <c:pt idx="181" formatCode="#,##0">
                  <c:v>2478</c:v>
                </c:pt>
                <c:pt idx="182" formatCode="#,##0">
                  <c:v>2476</c:v>
                </c:pt>
                <c:pt idx="183" formatCode="#,##0">
                  <c:v>2474</c:v>
                </c:pt>
                <c:pt idx="184" formatCode="#,##0">
                  <c:v>2472</c:v>
                </c:pt>
                <c:pt idx="185" formatCode="#,##0">
                  <c:v>2470</c:v>
                </c:pt>
                <c:pt idx="186" formatCode="#,##0">
                  <c:v>2468</c:v>
                </c:pt>
                <c:pt idx="187" formatCode="#,##0">
                  <c:v>2466</c:v>
                </c:pt>
                <c:pt idx="188" formatCode="#,##0">
                  <c:v>2464</c:v>
                </c:pt>
                <c:pt idx="189" formatCode="#,##0">
                  <c:v>2462</c:v>
                </c:pt>
                <c:pt idx="190" formatCode="#,##0">
                  <c:v>2460</c:v>
                </c:pt>
                <c:pt idx="191" formatCode="#,##0">
                  <c:v>2458</c:v>
                </c:pt>
                <c:pt idx="192" formatCode="#,##0">
                  <c:v>2456</c:v>
                </c:pt>
                <c:pt idx="193" formatCode="#,##0">
                  <c:v>2454</c:v>
                </c:pt>
                <c:pt idx="194" formatCode="#,##0">
                  <c:v>2452</c:v>
                </c:pt>
                <c:pt idx="195" formatCode="#,##0">
                  <c:v>2450</c:v>
                </c:pt>
                <c:pt idx="196" formatCode="#,##0">
                  <c:v>2448</c:v>
                </c:pt>
                <c:pt idx="197" formatCode="#,##0">
                  <c:v>2446</c:v>
                </c:pt>
                <c:pt idx="198" formatCode="#,##0">
                  <c:v>2444</c:v>
                </c:pt>
                <c:pt idx="199" formatCode="#,##0">
                  <c:v>2442</c:v>
                </c:pt>
                <c:pt idx="200" formatCode="#,##0">
                  <c:v>2440</c:v>
                </c:pt>
                <c:pt idx="201" formatCode="#,##0">
                  <c:v>2438</c:v>
                </c:pt>
                <c:pt idx="202" formatCode="#,##0">
                  <c:v>2436</c:v>
                </c:pt>
                <c:pt idx="203" formatCode="#,##0">
                  <c:v>2434</c:v>
                </c:pt>
                <c:pt idx="204" formatCode="#,##0">
                  <c:v>2432</c:v>
                </c:pt>
                <c:pt idx="205" formatCode="#,##0">
                  <c:v>2430</c:v>
                </c:pt>
                <c:pt idx="206" formatCode="#,##0">
                  <c:v>2428</c:v>
                </c:pt>
                <c:pt idx="207" formatCode="#,##0">
                  <c:v>2426</c:v>
                </c:pt>
                <c:pt idx="208" formatCode="#,##0">
                  <c:v>2424</c:v>
                </c:pt>
                <c:pt idx="209" formatCode="#,##0">
                  <c:v>2422</c:v>
                </c:pt>
                <c:pt idx="210" formatCode="#,##0">
                  <c:v>2420</c:v>
                </c:pt>
                <c:pt idx="211" formatCode="#,##0">
                  <c:v>2418</c:v>
                </c:pt>
                <c:pt idx="212" formatCode="#,##0">
                  <c:v>2416</c:v>
                </c:pt>
                <c:pt idx="213" formatCode="#,##0">
                  <c:v>2414</c:v>
                </c:pt>
                <c:pt idx="214" formatCode="#,##0">
                  <c:v>2412</c:v>
                </c:pt>
                <c:pt idx="215" formatCode="#,##0">
                  <c:v>2410</c:v>
                </c:pt>
                <c:pt idx="216" formatCode="#,##0">
                  <c:v>2408</c:v>
                </c:pt>
              </c:numCache>
            </c:numRef>
          </c:val>
        </c:ser>
        <c:ser>
          <c:idx val="13"/>
          <c:order val="5"/>
          <c:tx>
            <c:strRef>
              <c:f>'Post-sent times'!$O$1</c:f>
              <c:strCache>
                <c:ptCount val="1"/>
                <c:pt idx="0">
                  <c:v>Forecast 2014</c:v>
                </c:pt>
              </c:strCache>
            </c:strRef>
          </c:tx>
          <c:spPr>
            <a:ln w="34925">
              <a:solidFill>
                <a:srgbClr val="FFC000"/>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times'!$O$2:$O$218</c:f>
              <c:numCache>
                <c:formatCode>General</c:formatCode>
                <c:ptCount val="217"/>
                <c:pt idx="87" formatCode="#,##0">
                  <c:v>2700</c:v>
                </c:pt>
                <c:pt idx="88" formatCode="#,##0">
                  <c:v>2700</c:v>
                </c:pt>
                <c:pt idx="89" formatCode="#,##0">
                  <c:v>2700</c:v>
                </c:pt>
                <c:pt idx="90" formatCode="#,##0">
                  <c:v>2700</c:v>
                </c:pt>
                <c:pt idx="91" formatCode="#,##0">
                  <c:v>2700</c:v>
                </c:pt>
                <c:pt idx="92" formatCode="#,##0">
                  <c:v>2700</c:v>
                </c:pt>
                <c:pt idx="93" formatCode="#,##0">
                  <c:v>2700</c:v>
                </c:pt>
                <c:pt idx="94" formatCode="#,##0">
                  <c:v>2700</c:v>
                </c:pt>
                <c:pt idx="95" formatCode="#,##0">
                  <c:v>2700</c:v>
                </c:pt>
                <c:pt idx="96" formatCode="#,##0">
                  <c:v>2700</c:v>
                </c:pt>
                <c:pt idx="97" formatCode="#,##0">
                  <c:v>2700</c:v>
                </c:pt>
                <c:pt idx="98" formatCode="#,##0">
                  <c:v>2700</c:v>
                </c:pt>
                <c:pt idx="99" formatCode="#,##0">
                  <c:v>2700</c:v>
                </c:pt>
                <c:pt idx="100" formatCode="#,##0">
                  <c:v>2700</c:v>
                </c:pt>
                <c:pt idx="101" formatCode="#,##0">
                  <c:v>2700</c:v>
                </c:pt>
                <c:pt idx="102" formatCode="#,##0">
                  <c:v>2700</c:v>
                </c:pt>
                <c:pt idx="103" formatCode="#,##0">
                  <c:v>2700</c:v>
                </c:pt>
                <c:pt idx="104" formatCode="#,##0">
                  <c:v>2700</c:v>
                </c:pt>
                <c:pt idx="105" formatCode="#,##0">
                  <c:v>2700</c:v>
                </c:pt>
                <c:pt idx="106" formatCode="#,##0">
                  <c:v>2700</c:v>
                </c:pt>
                <c:pt idx="107" formatCode="#,##0">
                  <c:v>2700</c:v>
                </c:pt>
                <c:pt idx="108" formatCode="#,##0">
                  <c:v>2700</c:v>
                </c:pt>
                <c:pt idx="109" formatCode="#,##0">
                  <c:v>2700</c:v>
                </c:pt>
                <c:pt idx="110" formatCode="#,##0">
                  <c:v>2700</c:v>
                </c:pt>
                <c:pt idx="111" formatCode="#,##0">
                  <c:v>2700</c:v>
                </c:pt>
                <c:pt idx="112" formatCode="#,##0">
                  <c:v>2700</c:v>
                </c:pt>
                <c:pt idx="113" formatCode="#,##0">
                  <c:v>2700</c:v>
                </c:pt>
                <c:pt idx="114" formatCode="#,##0">
                  <c:v>2700</c:v>
                </c:pt>
                <c:pt idx="115" formatCode="#,##0">
                  <c:v>2700</c:v>
                </c:pt>
                <c:pt idx="116" formatCode="#,##0">
                  <c:v>2700</c:v>
                </c:pt>
                <c:pt idx="117" formatCode="#,##0">
                  <c:v>2700</c:v>
                </c:pt>
                <c:pt idx="118" formatCode="#,##0">
                  <c:v>2700</c:v>
                </c:pt>
                <c:pt idx="119" formatCode="#,##0">
                  <c:v>2700</c:v>
                </c:pt>
                <c:pt idx="120" formatCode="#,##0">
                  <c:v>2700</c:v>
                </c:pt>
                <c:pt idx="121" formatCode="#,##0">
                  <c:v>2700</c:v>
                </c:pt>
                <c:pt idx="122" formatCode="#,##0">
                  <c:v>2700</c:v>
                </c:pt>
                <c:pt idx="123" formatCode="#,##0">
                  <c:v>2700</c:v>
                </c:pt>
                <c:pt idx="124" formatCode="#,##0">
                  <c:v>2700</c:v>
                </c:pt>
                <c:pt idx="125" formatCode="#,##0">
                  <c:v>2700</c:v>
                </c:pt>
                <c:pt idx="126" formatCode="#,##0">
                  <c:v>2700</c:v>
                </c:pt>
                <c:pt idx="127" formatCode="#,##0">
                  <c:v>2700</c:v>
                </c:pt>
                <c:pt idx="128" formatCode="#,##0">
                  <c:v>2700</c:v>
                </c:pt>
                <c:pt idx="129" formatCode="#,##0">
                  <c:v>2700</c:v>
                </c:pt>
                <c:pt idx="130" formatCode="#,##0">
                  <c:v>2700</c:v>
                </c:pt>
                <c:pt idx="131" formatCode="#,##0">
                  <c:v>2700</c:v>
                </c:pt>
                <c:pt idx="132" formatCode="#,##0">
                  <c:v>2700</c:v>
                </c:pt>
                <c:pt idx="133" formatCode="#,##0">
                  <c:v>2700</c:v>
                </c:pt>
                <c:pt idx="134" formatCode="#,##0">
                  <c:v>2700</c:v>
                </c:pt>
                <c:pt idx="135" formatCode="#,##0">
                  <c:v>2700</c:v>
                </c:pt>
                <c:pt idx="136" formatCode="#,##0">
                  <c:v>2700</c:v>
                </c:pt>
                <c:pt idx="137" formatCode="#,##0">
                  <c:v>2700</c:v>
                </c:pt>
                <c:pt idx="138" formatCode="#,##0">
                  <c:v>2700</c:v>
                </c:pt>
                <c:pt idx="139" formatCode="#,##0">
                  <c:v>2700</c:v>
                </c:pt>
                <c:pt idx="140" formatCode="#,##0">
                  <c:v>2700</c:v>
                </c:pt>
                <c:pt idx="141" formatCode="#,##0">
                  <c:v>2700</c:v>
                </c:pt>
                <c:pt idx="142" formatCode="#,##0">
                  <c:v>2700</c:v>
                </c:pt>
                <c:pt idx="143" formatCode="#,##0">
                  <c:v>2700</c:v>
                </c:pt>
                <c:pt idx="144" formatCode="#,##0">
                  <c:v>2700</c:v>
                </c:pt>
                <c:pt idx="145" formatCode="#,##0">
                  <c:v>2700</c:v>
                </c:pt>
                <c:pt idx="146" formatCode="#,##0">
                  <c:v>2700</c:v>
                </c:pt>
                <c:pt idx="147" formatCode="#,##0">
                  <c:v>2700</c:v>
                </c:pt>
                <c:pt idx="148" formatCode="#,##0">
                  <c:v>2700</c:v>
                </c:pt>
                <c:pt idx="149" formatCode="#,##0">
                  <c:v>2700</c:v>
                </c:pt>
                <c:pt idx="150" formatCode="#,##0">
                  <c:v>2700</c:v>
                </c:pt>
                <c:pt idx="151" formatCode="#,##0">
                  <c:v>2700</c:v>
                </c:pt>
                <c:pt idx="152" formatCode="#,##0">
                  <c:v>2700</c:v>
                </c:pt>
                <c:pt idx="153" formatCode="#,##0">
                  <c:v>2700</c:v>
                </c:pt>
                <c:pt idx="154" formatCode="#,##0">
                  <c:v>2700</c:v>
                </c:pt>
                <c:pt idx="155" formatCode="#,##0">
                  <c:v>2700</c:v>
                </c:pt>
                <c:pt idx="156" formatCode="#,##0">
                  <c:v>2700</c:v>
                </c:pt>
                <c:pt idx="157" formatCode="#,##0">
                  <c:v>2700</c:v>
                </c:pt>
                <c:pt idx="158" formatCode="#,##0">
                  <c:v>2700</c:v>
                </c:pt>
                <c:pt idx="159" formatCode="#,##0">
                  <c:v>2700</c:v>
                </c:pt>
                <c:pt idx="160" formatCode="#,##0">
                  <c:v>2700</c:v>
                </c:pt>
                <c:pt idx="161" formatCode="#,##0">
                  <c:v>2700</c:v>
                </c:pt>
                <c:pt idx="162" formatCode="#,##0">
                  <c:v>2700</c:v>
                </c:pt>
                <c:pt idx="163" formatCode="#,##0">
                  <c:v>2700</c:v>
                </c:pt>
                <c:pt idx="164" formatCode="#,##0">
                  <c:v>2700</c:v>
                </c:pt>
                <c:pt idx="165" formatCode="#,##0">
                  <c:v>2700</c:v>
                </c:pt>
                <c:pt idx="166" formatCode="#,##0">
                  <c:v>2700</c:v>
                </c:pt>
                <c:pt idx="167" formatCode="#,##0">
                  <c:v>2700</c:v>
                </c:pt>
                <c:pt idx="168" formatCode="#,##0">
                  <c:v>2700</c:v>
                </c:pt>
                <c:pt idx="169" formatCode="#,##0">
                  <c:v>2700</c:v>
                </c:pt>
                <c:pt idx="170" formatCode="#,##0">
                  <c:v>2700</c:v>
                </c:pt>
                <c:pt idx="171" formatCode="#,##0">
                  <c:v>2700</c:v>
                </c:pt>
                <c:pt idx="172" formatCode="#,##0">
                  <c:v>2700</c:v>
                </c:pt>
                <c:pt idx="173" formatCode="#,##0">
                  <c:v>2700</c:v>
                </c:pt>
                <c:pt idx="174" formatCode="#,##0">
                  <c:v>2700</c:v>
                </c:pt>
                <c:pt idx="175" formatCode="#,##0">
                  <c:v>2700</c:v>
                </c:pt>
                <c:pt idx="176" formatCode="#,##0">
                  <c:v>2700</c:v>
                </c:pt>
                <c:pt idx="177" formatCode="#,##0">
                  <c:v>2700</c:v>
                </c:pt>
                <c:pt idx="178" formatCode="#,##0">
                  <c:v>2700</c:v>
                </c:pt>
                <c:pt idx="179" formatCode="#,##0">
                  <c:v>2700</c:v>
                </c:pt>
                <c:pt idx="180" formatCode="#,##0">
                  <c:v>2700</c:v>
                </c:pt>
                <c:pt idx="181" formatCode="#,##0">
                  <c:v>2700</c:v>
                </c:pt>
                <c:pt idx="182" formatCode="#,##0">
                  <c:v>2700</c:v>
                </c:pt>
                <c:pt idx="183" formatCode="#,##0">
                  <c:v>2700</c:v>
                </c:pt>
                <c:pt idx="184" formatCode="#,##0">
                  <c:v>2700</c:v>
                </c:pt>
                <c:pt idx="185" formatCode="#,##0">
                  <c:v>2700</c:v>
                </c:pt>
                <c:pt idx="186" formatCode="#,##0">
                  <c:v>2700</c:v>
                </c:pt>
                <c:pt idx="187" formatCode="#,##0">
                  <c:v>2700</c:v>
                </c:pt>
                <c:pt idx="188" formatCode="#,##0">
                  <c:v>2700</c:v>
                </c:pt>
                <c:pt idx="189" formatCode="#,##0">
                  <c:v>2700</c:v>
                </c:pt>
                <c:pt idx="190" formatCode="#,##0">
                  <c:v>2700</c:v>
                </c:pt>
                <c:pt idx="191" formatCode="#,##0">
                  <c:v>2700</c:v>
                </c:pt>
                <c:pt idx="192" formatCode="#,##0">
                  <c:v>2700</c:v>
                </c:pt>
                <c:pt idx="193">
                  <c:v>2700</c:v>
                </c:pt>
                <c:pt idx="194">
                  <c:v>2700</c:v>
                </c:pt>
                <c:pt idx="195">
                  <c:v>2700</c:v>
                </c:pt>
                <c:pt idx="196">
                  <c:v>2700</c:v>
                </c:pt>
                <c:pt idx="197">
                  <c:v>2700</c:v>
                </c:pt>
                <c:pt idx="198">
                  <c:v>2700</c:v>
                </c:pt>
                <c:pt idx="199">
                  <c:v>2700</c:v>
                </c:pt>
                <c:pt idx="200">
                  <c:v>2700</c:v>
                </c:pt>
                <c:pt idx="201">
                  <c:v>2700</c:v>
                </c:pt>
                <c:pt idx="202">
                  <c:v>2700</c:v>
                </c:pt>
                <c:pt idx="203">
                  <c:v>2700</c:v>
                </c:pt>
                <c:pt idx="204">
                  <c:v>2700</c:v>
                </c:pt>
              </c:numCache>
            </c:numRef>
          </c:val>
        </c:ser>
        <c:marker val="1"/>
        <c:axId val="56651776"/>
        <c:axId val="56653696"/>
      </c:lineChart>
      <c:dateAx>
        <c:axId val="5665177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6653696"/>
        <c:crosses val="autoZero"/>
        <c:auto val="1"/>
        <c:lblOffset val="100"/>
        <c:majorUnit val="12"/>
        <c:majorTimeUnit val="months"/>
      </c:dateAx>
      <c:valAx>
        <c:axId val="56653696"/>
        <c:scaling>
          <c:orientation val="minMax"/>
        </c:scaling>
        <c:axPos val="l"/>
        <c:majorGridlines/>
        <c:title>
          <c:tx>
            <c:rich>
              <a:bodyPr rot="-5400000" vert="horz"/>
              <a:lstStyle/>
              <a:p>
                <a:pPr>
                  <a:defRPr/>
                </a:pPr>
                <a:r>
                  <a:rPr lang="en-NZ" sz="1400" b="1">
                    <a:latin typeface="Arial" pitchFamily="34" charset="0"/>
                    <a:cs typeface="Arial" pitchFamily="34" charset="0"/>
                  </a:rPr>
                  <a:t>Days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6651776"/>
        <c:crosses val="autoZero"/>
        <c:crossBetween val="between"/>
      </c:valAx>
    </c:plotArea>
    <c:legend>
      <c:legendPos val="b"/>
      <c:layout>
        <c:manualLayout>
          <c:xMode val="edge"/>
          <c:yMode val="edge"/>
          <c:x val="0.12930047096903868"/>
          <c:y val="0.91981174638549745"/>
          <c:w val="0.82069942675638763"/>
          <c:h val="6.7618217314812767E-2"/>
        </c:manualLayout>
      </c:layout>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Extended Supervision muster</a:t>
            </a:r>
            <a:endParaRPr lang="en-NZ"/>
          </a:p>
        </c:rich>
      </c:tx>
    </c:title>
    <c:plotArea>
      <c:layout/>
      <c:lineChart>
        <c:grouping val="standard"/>
        <c:ser>
          <c:idx val="9"/>
          <c:order val="0"/>
          <c:tx>
            <c:strRef>
              <c:f>'Post-sent musters'!$AB$1</c:f>
              <c:strCache>
                <c:ptCount val="1"/>
                <c:pt idx="0">
                  <c:v>Extended Supervision</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musters'!$AB$2:$AB$19</c:f>
              <c:numCache>
                <c:formatCode>_-* #,##0_-;\-* #,##0_-;_-* "-"??_-;_-@_-</c:formatCode>
                <c:ptCount val="18"/>
                <c:pt idx="0">
                  <c:v>125</c:v>
                </c:pt>
                <c:pt idx="1">
                  <c:v>137</c:v>
                </c:pt>
                <c:pt idx="2">
                  <c:v>167</c:v>
                </c:pt>
                <c:pt idx="3">
                  <c:v>173</c:v>
                </c:pt>
                <c:pt idx="4">
                  <c:v>202</c:v>
                </c:pt>
                <c:pt idx="5">
                  <c:v>211</c:v>
                </c:pt>
                <c:pt idx="6">
                  <c:v>228</c:v>
                </c:pt>
                <c:pt idx="7">
                  <c:v>234</c:v>
                </c:pt>
              </c:numCache>
            </c:numRef>
          </c:val>
        </c:ser>
        <c:ser>
          <c:idx val="11"/>
          <c:order val="1"/>
          <c:tx>
            <c:strRef>
              <c:f>'Post-sent musters'!$AD$1</c:f>
              <c:strCache>
                <c:ptCount val="1"/>
                <c:pt idx="0">
                  <c:v>Forecast 2015</c:v>
                </c:pt>
              </c:strCache>
            </c:strRef>
          </c:tx>
          <c:spPr>
            <a:ln w="38100">
              <a:solidFill>
                <a:srgbClr val="558ED5"/>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musters'!$AD$2:$AD$19</c:f>
              <c:numCache>
                <c:formatCode>General</c:formatCode>
                <c:ptCount val="18"/>
                <c:pt idx="7" formatCode="_-* #,##0_-;\-* #,##0_-;_-* &quot;-&quot;??_-;_-@_-">
                  <c:v>234</c:v>
                </c:pt>
                <c:pt idx="8" formatCode="_-* #,##0_-;\-* #,##0_-;_-* &quot;-&quot;??_-;_-@_-">
                  <c:v>234.5</c:v>
                </c:pt>
                <c:pt idx="9" formatCode="_-* #,##0_-;\-* #,##0_-;_-* &quot;-&quot;??_-;_-@_-">
                  <c:v>255</c:v>
                </c:pt>
                <c:pt idx="10" formatCode="_-* #,##0_-;\-* #,##0_-;_-* &quot;-&quot;??_-;_-@_-">
                  <c:v>264</c:v>
                </c:pt>
                <c:pt idx="11" formatCode="_-* #,##0_-;\-* #,##0_-;_-* &quot;-&quot;??_-;_-@_-">
                  <c:v>273</c:v>
                </c:pt>
                <c:pt idx="12" formatCode="_-* #,##0_-;\-* #,##0_-;_-* &quot;-&quot;??_-;_-@_-">
                  <c:v>292</c:v>
                </c:pt>
                <c:pt idx="13" formatCode="_-* #,##0_-;\-* #,##0_-;_-* &quot;-&quot;??_-;_-@_-">
                  <c:v>308</c:v>
                </c:pt>
                <c:pt idx="14" formatCode="_-* #,##0_-;\-* #,##0_-;_-* &quot;-&quot;??_-;_-@_-">
                  <c:v>342</c:v>
                </c:pt>
                <c:pt idx="15" formatCode="_-* #,##0_-;\-* #,##0_-;_-* &quot;-&quot;??_-;_-@_-">
                  <c:v>361</c:v>
                </c:pt>
                <c:pt idx="16" formatCode="_-* #,##0_-;\-* #,##0_-;_-* &quot;-&quot;??_-;_-@_-">
                  <c:v>371</c:v>
                </c:pt>
                <c:pt idx="17" formatCode="_-* #,##0_-;\-* #,##0_-;_-* &quot;-&quot;??_-;_-@_-">
                  <c:v>374</c:v>
                </c:pt>
              </c:numCache>
            </c:numRef>
          </c:val>
        </c:ser>
        <c:ser>
          <c:idx val="10"/>
          <c:order val="2"/>
          <c:tx>
            <c:strRef>
              <c:f>'Post-sent musters'!$AC$1</c:f>
              <c:strCache>
                <c:ptCount val="1"/>
                <c:pt idx="0">
                  <c:v>Forecast 2014</c:v>
                </c:pt>
              </c:strCache>
            </c:strRef>
          </c:tx>
          <c:spPr>
            <a:ln w="38100">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musters'!$AC$2:$AC$19</c:f>
              <c:numCache>
                <c:formatCode>_-* #,##0_-;\-* #,##0_-;_-* "-"??_-;_-@_-</c:formatCode>
                <c:ptCount val="18"/>
                <c:pt idx="7">
                  <c:v>248</c:v>
                </c:pt>
                <c:pt idx="8">
                  <c:v>263</c:v>
                </c:pt>
                <c:pt idx="9">
                  <c:v>272</c:v>
                </c:pt>
                <c:pt idx="10">
                  <c:v>294</c:v>
                </c:pt>
                <c:pt idx="11">
                  <c:v>309</c:v>
                </c:pt>
                <c:pt idx="12">
                  <c:v>313</c:v>
                </c:pt>
                <c:pt idx="13">
                  <c:v>327</c:v>
                </c:pt>
                <c:pt idx="14">
                  <c:v>340</c:v>
                </c:pt>
                <c:pt idx="15">
                  <c:v>347</c:v>
                </c:pt>
                <c:pt idx="16">
                  <c:v>374</c:v>
                </c:pt>
              </c:numCache>
            </c:numRef>
          </c:val>
        </c:ser>
        <c:marker val="1"/>
        <c:axId val="56688640"/>
        <c:axId val="56690560"/>
      </c:lineChart>
      <c:catAx>
        <c:axId val="56688640"/>
        <c:scaling>
          <c:orientation val="minMax"/>
        </c:scaling>
        <c:axPos val="b"/>
        <c:title>
          <c:tx>
            <c:rich>
              <a:bodyPr/>
              <a:lstStyle/>
              <a:p>
                <a:pPr>
                  <a:defRPr/>
                </a:pPr>
                <a:r>
                  <a:rPr lang="en-NZ" sz="1400">
                    <a:latin typeface="Arial" pitchFamily="34" charset="0"/>
                    <a:cs typeface="Arial" pitchFamily="34" charset="0"/>
                  </a:rPr>
                  <a:t>Annual data</a:t>
                </a:r>
              </a:p>
            </c:rich>
          </c:tx>
        </c:title>
        <c:tickLblPos val="nextTo"/>
        <c:txPr>
          <a:bodyPr/>
          <a:lstStyle/>
          <a:p>
            <a:pPr>
              <a:defRPr sz="1200" b="1">
                <a:solidFill>
                  <a:schemeClr val="tx2"/>
                </a:solidFill>
                <a:latin typeface="Arial" pitchFamily="34" charset="0"/>
                <a:cs typeface="Arial" pitchFamily="34" charset="0"/>
              </a:defRPr>
            </a:pPr>
            <a:endParaRPr lang="en-US"/>
          </a:p>
        </c:txPr>
        <c:crossAx val="56690560"/>
        <c:crosses val="autoZero"/>
        <c:auto val="1"/>
        <c:lblAlgn val="ctr"/>
        <c:lblOffset val="100"/>
      </c:catAx>
      <c:valAx>
        <c:axId val="56690560"/>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668864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Life Parole</a:t>
            </a:r>
            <a:r>
              <a:rPr lang="en-NZ" baseline="0"/>
              <a:t> muster</a:t>
            </a:r>
            <a:endParaRPr lang="en-NZ"/>
          </a:p>
        </c:rich>
      </c:tx>
    </c:title>
    <c:plotArea>
      <c:layout>
        <c:manualLayout>
          <c:layoutTarget val="inner"/>
          <c:xMode val="edge"/>
          <c:yMode val="edge"/>
          <c:x val="7.8837959315027004E-2"/>
          <c:y val="9.6703870965930527E-2"/>
          <c:w val="0.90190046014972469"/>
          <c:h val="0.63445899653463889"/>
        </c:manualLayout>
      </c:layout>
      <c:lineChart>
        <c:grouping val="standard"/>
        <c:ser>
          <c:idx val="3"/>
          <c:order val="0"/>
          <c:tx>
            <c:strRef>
              <c:f>'Post-sent musters'!$AE$1</c:f>
              <c:strCache>
                <c:ptCount val="1"/>
                <c:pt idx="0">
                  <c:v>Life Parole</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musters'!$AE$2:$AE$19</c:f>
              <c:numCache>
                <c:formatCode>_-* #,##0_-;\-* #,##0_-;_-* "-"??_-;_-@_-</c:formatCode>
                <c:ptCount val="18"/>
                <c:pt idx="3">
                  <c:v>253</c:v>
                </c:pt>
                <c:pt idx="4">
                  <c:v>264</c:v>
                </c:pt>
                <c:pt idx="5">
                  <c:v>260</c:v>
                </c:pt>
                <c:pt idx="6">
                  <c:v>285</c:v>
                </c:pt>
                <c:pt idx="7">
                  <c:v>287</c:v>
                </c:pt>
              </c:numCache>
            </c:numRef>
          </c:val>
        </c:ser>
        <c:ser>
          <c:idx val="5"/>
          <c:order val="1"/>
          <c:tx>
            <c:strRef>
              <c:f>'Post-sent musters'!$AG$1</c:f>
              <c:strCache>
                <c:ptCount val="1"/>
                <c:pt idx="0">
                  <c:v>Forecast 2015</c:v>
                </c:pt>
              </c:strCache>
            </c:strRef>
          </c:tx>
          <c:spPr>
            <a:ln w="34925">
              <a:solidFill>
                <a:srgbClr val="558ED5"/>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musters'!$AG$2:$AG$19</c:f>
              <c:numCache>
                <c:formatCode>General</c:formatCode>
                <c:ptCount val="18"/>
                <c:pt idx="7" formatCode="_-* #,##0_-;\-* #,##0_-;_-* &quot;-&quot;??_-;_-@_-">
                  <c:v>287</c:v>
                </c:pt>
                <c:pt idx="8" formatCode="_-* #,##0_-;\-* #,##0_-;_-* &quot;-&quot;??_-;_-@_-">
                  <c:v>304</c:v>
                </c:pt>
                <c:pt idx="9" formatCode="_-* #,##0_-;\-* #,##0_-;_-* &quot;-&quot;??_-;_-@_-">
                  <c:v>310</c:v>
                </c:pt>
                <c:pt idx="10" formatCode="_-* #,##0_-;\-* #,##0_-;_-* &quot;-&quot;??_-;_-@_-">
                  <c:v>309</c:v>
                </c:pt>
                <c:pt idx="11" formatCode="_-* #,##0_-;\-* #,##0_-;_-* &quot;-&quot;??_-;_-@_-">
                  <c:v>311</c:v>
                </c:pt>
                <c:pt idx="12" formatCode="_-* #,##0_-;\-* #,##0_-;_-* &quot;-&quot;??_-;_-@_-">
                  <c:v>318</c:v>
                </c:pt>
                <c:pt idx="13" formatCode="_-* #,##0_-;\-* #,##0_-;_-* &quot;-&quot;??_-;_-@_-">
                  <c:v>323</c:v>
                </c:pt>
                <c:pt idx="14" formatCode="_-* #,##0_-;\-* #,##0_-;_-* &quot;-&quot;??_-;_-@_-">
                  <c:v>336</c:v>
                </c:pt>
                <c:pt idx="15" formatCode="_-* #,##0_-;\-* #,##0_-;_-* &quot;-&quot;??_-;_-@_-">
                  <c:v>339</c:v>
                </c:pt>
                <c:pt idx="16" formatCode="_-* #,##0_-;\-* #,##0_-;_-* &quot;-&quot;??_-;_-@_-">
                  <c:v>350</c:v>
                </c:pt>
                <c:pt idx="17" formatCode="_-* #,##0_-;\-* #,##0_-;_-* &quot;-&quot;??_-;_-@_-">
                  <c:v>364</c:v>
                </c:pt>
              </c:numCache>
            </c:numRef>
          </c:val>
        </c:ser>
        <c:ser>
          <c:idx val="4"/>
          <c:order val="2"/>
          <c:tx>
            <c:strRef>
              <c:f>'Post-sent musters'!$AF$1</c:f>
              <c:strCache>
                <c:ptCount val="1"/>
                <c:pt idx="0">
                  <c:v>Forecast 2014</c:v>
                </c:pt>
              </c:strCache>
            </c:strRef>
          </c:tx>
          <c:spPr>
            <a:ln w="34925">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musters'!$AF$2:$AF$19</c:f>
              <c:numCache>
                <c:formatCode>_-* #,##0_-;\-* #,##0_-;_-* "-"??_-;_-@_-</c:formatCode>
                <c:ptCount val="18"/>
                <c:pt idx="7">
                  <c:v>302</c:v>
                </c:pt>
                <c:pt idx="8">
                  <c:v>321</c:v>
                </c:pt>
                <c:pt idx="9">
                  <c:v>338</c:v>
                </c:pt>
                <c:pt idx="10">
                  <c:v>342</c:v>
                </c:pt>
                <c:pt idx="11">
                  <c:v>348</c:v>
                </c:pt>
                <c:pt idx="12">
                  <c:v>359</c:v>
                </c:pt>
                <c:pt idx="13">
                  <c:v>365</c:v>
                </c:pt>
                <c:pt idx="14">
                  <c:v>364</c:v>
                </c:pt>
                <c:pt idx="15">
                  <c:v>355</c:v>
                </c:pt>
                <c:pt idx="16">
                  <c:v>355</c:v>
                </c:pt>
              </c:numCache>
            </c:numRef>
          </c:val>
        </c:ser>
        <c:marker val="1"/>
        <c:axId val="56705024"/>
        <c:axId val="56706944"/>
      </c:lineChart>
      <c:catAx>
        <c:axId val="56705024"/>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6706944"/>
        <c:crosses val="autoZero"/>
        <c:auto val="1"/>
        <c:lblAlgn val="ctr"/>
        <c:lblOffset val="100"/>
        <c:tickLblSkip val="1"/>
      </c:catAx>
      <c:valAx>
        <c:axId val="56706944"/>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6705024"/>
        <c:crosses val="autoZero"/>
        <c:crossBetween val="between"/>
      </c:valAx>
    </c:plotArea>
    <c:legend>
      <c:legendPos val="b"/>
      <c:layout>
        <c:manualLayout>
          <c:xMode val="edge"/>
          <c:yMode val="edge"/>
          <c:x val="0.21848495827914691"/>
          <c:y val="0.89075175502179504"/>
          <c:w val="0.66835275418017448"/>
          <c:h val="9.6662728003891751E-2"/>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Home Detention muster</a:t>
            </a:r>
          </a:p>
        </c:rich>
      </c:tx>
    </c:title>
    <c:plotArea>
      <c:layout/>
      <c:lineChart>
        <c:grouping val="standard"/>
        <c:ser>
          <c:idx val="0"/>
          <c:order val="0"/>
          <c:tx>
            <c:strRef>
              <c:f>'Community musters'!$V$1</c:f>
              <c:strCache>
                <c:ptCount val="1"/>
                <c:pt idx="0">
                  <c:v>Home Detention</c:v>
                </c:pt>
              </c:strCache>
            </c:strRef>
          </c:tx>
          <c:spPr>
            <a:ln w="38100">
              <a:solidFill>
                <a:schemeClr val="tx2"/>
              </a:solidFill>
            </a:ln>
          </c:spPr>
          <c:marker>
            <c:symbol val="none"/>
          </c:marker>
          <c:cat>
            <c:strRef>
              <c:f>'Community musters'!$U$3:$U$19</c:f>
              <c:strCache>
                <c:ptCount val="17"/>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pt idx="13">
                  <c:v>2021-2022</c:v>
                </c:pt>
                <c:pt idx="14">
                  <c:v>2022-2023</c:v>
                </c:pt>
                <c:pt idx="15">
                  <c:v>2023-2024</c:v>
                </c:pt>
                <c:pt idx="16">
                  <c:v>2024-2025</c:v>
                </c:pt>
              </c:strCache>
            </c:strRef>
          </c:cat>
          <c:val>
            <c:numRef>
              <c:f>'Community musters'!$V$2:$V$19</c:f>
              <c:numCache>
                <c:formatCode>_-* #,##0_-;\-* #,##0_-;_-* "-"??_-;_-@_-</c:formatCode>
                <c:ptCount val="18"/>
                <c:pt idx="0">
                  <c:v>1314</c:v>
                </c:pt>
                <c:pt idx="1">
                  <c:v>1555</c:v>
                </c:pt>
                <c:pt idx="2">
                  <c:v>1665</c:v>
                </c:pt>
                <c:pt idx="3">
                  <c:v>1869</c:v>
                </c:pt>
                <c:pt idx="4">
                  <c:v>1521</c:v>
                </c:pt>
                <c:pt idx="5">
                  <c:v>1722</c:v>
                </c:pt>
                <c:pt idx="6">
                  <c:v>1756</c:v>
                </c:pt>
                <c:pt idx="7">
                  <c:v>1722</c:v>
                </c:pt>
              </c:numCache>
            </c:numRef>
          </c:val>
        </c:ser>
        <c:ser>
          <c:idx val="2"/>
          <c:order val="1"/>
          <c:tx>
            <c:strRef>
              <c:f>'Community musters'!$X$1</c:f>
              <c:strCache>
                <c:ptCount val="1"/>
                <c:pt idx="0">
                  <c:v>Forecast 2015</c:v>
                </c:pt>
              </c:strCache>
            </c:strRef>
          </c:tx>
          <c:spPr>
            <a:ln w="34925">
              <a:solidFill>
                <a:schemeClr val="tx2">
                  <a:lumMod val="60000"/>
                  <a:lumOff val="40000"/>
                </a:schemeClr>
              </a:solidFill>
            </a:ln>
          </c:spPr>
          <c:marker>
            <c:symbol val="none"/>
          </c:marker>
          <c:cat>
            <c:strRef>
              <c:f>'Community musters'!$U$3:$U$19</c:f>
              <c:strCache>
                <c:ptCount val="17"/>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pt idx="13">
                  <c:v>2021-2022</c:v>
                </c:pt>
                <c:pt idx="14">
                  <c:v>2022-2023</c:v>
                </c:pt>
                <c:pt idx="15">
                  <c:v>2023-2024</c:v>
                </c:pt>
                <c:pt idx="16">
                  <c:v>2024-2025</c:v>
                </c:pt>
              </c:strCache>
            </c:strRef>
          </c:cat>
          <c:val>
            <c:numRef>
              <c:f>'Community musters'!$X$2:$X$19</c:f>
              <c:numCache>
                <c:formatCode>General</c:formatCode>
                <c:ptCount val="18"/>
                <c:pt idx="7" formatCode="_-* #,##0_-;\-* #,##0_-;_-* &quot;-&quot;??_-;_-@_-">
                  <c:v>1722</c:v>
                </c:pt>
                <c:pt idx="8" formatCode="_-* #,##0_-;\-* #,##0_-;_-* &quot;-&quot;??_-;_-@_-">
                  <c:v>1785</c:v>
                </c:pt>
                <c:pt idx="9" formatCode="_-* #,##0_-;\-* #,##0_-;_-* &quot;-&quot;??_-;_-@_-">
                  <c:v>1735</c:v>
                </c:pt>
                <c:pt idx="10" formatCode="_-* #,##0_-;\-* #,##0_-;_-* &quot;-&quot;??_-;_-@_-">
                  <c:v>1729</c:v>
                </c:pt>
                <c:pt idx="11" formatCode="_-* #,##0_-;\-* #,##0_-;_-* &quot;-&quot;??_-;_-@_-">
                  <c:v>1728</c:v>
                </c:pt>
                <c:pt idx="12" formatCode="_-* #,##0_-;\-* #,##0_-;_-* &quot;-&quot;??_-;_-@_-">
                  <c:v>1728</c:v>
                </c:pt>
                <c:pt idx="13" formatCode="_-* #,##0_-;\-* #,##0_-;_-* &quot;-&quot;??_-;_-@_-">
                  <c:v>1728</c:v>
                </c:pt>
                <c:pt idx="14" formatCode="_-* #,##0_-;\-* #,##0_-;_-* &quot;-&quot;??_-;_-@_-">
                  <c:v>1728</c:v>
                </c:pt>
                <c:pt idx="15" formatCode="_-* #,##0_-;\-* #,##0_-;_-* &quot;-&quot;??_-;_-@_-">
                  <c:v>1728</c:v>
                </c:pt>
                <c:pt idx="16" formatCode="_-* #,##0_-;\-* #,##0_-;_-* &quot;-&quot;??_-;_-@_-">
                  <c:v>1728</c:v>
                </c:pt>
                <c:pt idx="17" formatCode="_-* #,##0_-;\-* #,##0_-;_-* &quot;-&quot;??_-;_-@_-">
                  <c:v>1728</c:v>
                </c:pt>
              </c:numCache>
            </c:numRef>
          </c:val>
        </c:ser>
        <c:ser>
          <c:idx val="1"/>
          <c:order val="2"/>
          <c:tx>
            <c:strRef>
              <c:f>'Community musters'!$W$1</c:f>
              <c:strCache>
                <c:ptCount val="1"/>
                <c:pt idx="0">
                  <c:v>Forecast 2014</c:v>
                </c:pt>
              </c:strCache>
            </c:strRef>
          </c:tx>
          <c:spPr>
            <a:ln w="34925">
              <a:solidFill>
                <a:srgbClr val="92D050"/>
              </a:solidFill>
            </a:ln>
          </c:spPr>
          <c:marker>
            <c:symbol val="none"/>
          </c:marker>
          <c:cat>
            <c:strRef>
              <c:f>'Community musters'!$U$3:$U$19</c:f>
              <c:strCache>
                <c:ptCount val="17"/>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pt idx="12">
                  <c:v>2020-2021</c:v>
                </c:pt>
                <c:pt idx="13">
                  <c:v>2021-2022</c:v>
                </c:pt>
                <c:pt idx="14">
                  <c:v>2022-2023</c:v>
                </c:pt>
                <c:pt idx="15">
                  <c:v>2023-2024</c:v>
                </c:pt>
                <c:pt idx="16">
                  <c:v>2024-2025</c:v>
                </c:pt>
              </c:strCache>
            </c:strRef>
          </c:cat>
          <c:val>
            <c:numRef>
              <c:f>'Community musters'!$W$2:$W$19</c:f>
              <c:numCache>
                <c:formatCode>_-* #,##0_-;\-* #,##0_-;_-* "-"??_-;_-@_-</c:formatCode>
                <c:ptCount val="18"/>
                <c:pt idx="7">
                  <c:v>1721</c:v>
                </c:pt>
                <c:pt idx="8">
                  <c:v>1710</c:v>
                </c:pt>
                <c:pt idx="9">
                  <c:v>1712</c:v>
                </c:pt>
                <c:pt idx="10">
                  <c:v>1713</c:v>
                </c:pt>
                <c:pt idx="11">
                  <c:v>1713</c:v>
                </c:pt>
                <c:pt idx="12">
                  <c:v>1713</c:v>
                </c:pt>
                <c:pt idx="13">
                  <c:v>1713</c:v>
                </c:pt>
                <c:pt idx="14">
                  <c:v>1713</c:v>
                </c:pt>
                <c:pt idx="15">
                  <c:v>1713</c:v>
                </c:pt>
                <c:pt idx="16">
                  <c:v>1713</c:v>
                </c:pt>
              </c:numCache>
            </c:numRef>
          </c:val>
        </c:ser>
        <c:marker val="1"/>
        <c:axId val="71706112"/>
        <c:axId val="71708032"/>
      </c:lineChart>
      <c:catAx>
        <c:axId val="71706112"/>
        <c:scaling>
          <c:orientation val="minMax"/>
          <c:min val="0"/>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1708032"/>
        <c:crosses val="autoZero"/>
        <c:auto val="1"/>
        <c:lblAlgn val="ctr"/>
        <c:lblOffset val="100"/>
        <c:tickLblSkip val="1"/>
      </c:catAx>
      <c:valAx>
        <c:axId val="71708032"/>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170611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muster on post-sentence</a:t>
            </a:r>
            <a:r>
              <a:rPr lang="en-NZ" baseline="0"/>
              <a:t> orders</a:t>
            </a:r>
            <a:endParaRPr lang="en-NZ"/>
          </a:p>
        </c:rich>
      </c:tx>
    </c:title>
    <c:plotArea>
      <c:layout/>
      <c:lineChart>
        <c:grouping val="standard"/>
        <c:ser>
          <c:idx val="15"/>
          <c:order val="0"/>
          <c:tx>
            <c:strRef>
              <c:f>'Post-sent musters'!$AH$1</c:f>
              <c:strCache>
                <c:ptCount val="1"/>
                <c:pt idx="0">
                  <c:v>Total post-sentence orders</c:v>
                </c:pt>
              </c:strCache>
            </c:strRef>
          </c:tx>
          <c:spPr>
            <a:ln w="38100">
              <a:solidFill>
                <a:schemeClr val="tx2"/>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musters'!$AH$2:$AH$19</c:f>
              <c:numCache>
                <c:formatCode>General</c:formatCode>
                <c:ptCount val="18"/>
                <c:pt idx="0">
                  <c:v>5927</c:v>
                </c:pt>
                <c:pt idx="1">
                  <c:v>6322</c:v>
                </c:pt>
                <c:pt idx="2">
                  <c:v>6671</c:v>
                </c:pt>
                <c:pt idx="3">
                  <c:v>7468</c:v>
                </c:pt>
                <c:pt idx="4">
                  <c:v>7501</c:v>
                </c:pt>
                <c:pt idx="5">
                  <c:v>7487</c:v>
                </c:pt>
                <c:pt idx="6">
                  <c:v>7696</c:v>
                </c:pt>
                <c:pt idx="7">
                  <c:v>7642</c:v>
                </c:pt>
              </c:numCache>
            </c:numRef>
          </c:val>
        </c:ser>
        <c:ser>
          <c:idx val="17"/>
          <c:order val="1"/>
          <c:tx>
            <c:strRef>
              <c:f>'Post-sent musters'!$AJ$1</c:f>
              <c:strCache>
                <c:ptCount val="1"/>
                <c:pt idx="0">
                  <c:v>Forecast 2015</c:v>
                </c:pt>
              </c:strCache>
            </c:strRef>
          </c:tx>
          <c:spPr>
            <a:ln w="38100">
              <a:solidFill>
                <a:srgbClr val="558ED5"/>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musters'!$AJ$2:$AJ$19</c:f>
              <c:numCache>
                <c:formatCode>General</c:formatCode>
                <c:ptCount val="18"/>
                <c:pt idx="7">
                  <c:v>7642</c:v>
                </c:pt>
                <c:pt idx="8">
                  <c:v>7619.5</c:v>
                </c:pt>
                <c:pt idx="9">
                  <c:v>7642</c:v>
                </c:pt>
                <c:pt idx="10">
                  <c:v>7674</c:v>
                </c:pt>
                <c:pt idx="11">
                  <c:v>7636</c:v>
                </c:pt>
                <c:pt idx="12">
                  <c:v>7710</c:v>
                </c:pt>
                <c:pt idx="13">
                  <c:v>7749</c:v>
                </c:pt>
                <c:pt idx="14">
                  <c:v>7760</c:v>
                </c:pt>
                <c:pt idx="15">
                  <c:v>7787</c:v>
                </c:pt>
                <c:pt idx="16">
                  <c:v>7804</c:v>
                </c:pt>
                <c:pt idx="17">
                  <c:v>7840</c:v>
                </c:pt>
              </c:numCache>
            </c:numRef>
          </c:val>
        </c:ser>
        <c:ser>
          <c:idx val="16"/>
          <c:order val="2"/>
          <c:tx>
            <c:strRef>
              <c:f>'Post-sent musters'!$AI$1</c:f>
              <c:strCache>
                <c:ptCount val="1"/>
                <c:pt idx="0">
                  <c:v>Forecast 2014</c:v>
                </c:pt>
              </c:strCache>
            </c:strRef>
          </c:tx>
          <c:spPr>
            <a:ln w="38100">
              <a:solidFill>
                <a:srgbClr val="92D050"/>
              </a:solidFill>
            </a:ln>
          </c:spPr>
          <c:marker>
            <c:symbol val="none"/>
          </c:marker>
          <c:cat>
            <c:strRef>
              <c:f>'Post-sent musters'!$R$2:$R$19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'Post-sent musters'!$AI$2:$AI$19</c:f>
              <c:numCache>
                <c:formatCode>General</c:formatCode>
                <c:ptCount val="18"/>
                <c:pt idx="7">
                  <c:v>7549</c:v>
                </c:pt>
                <c:pt idx="8">
                  <c:v>7248</c:v>
                </c:pt>
                <c:pt idx="9">
                  <c:v>7238</c:v>
                </c:pt>
                <c:pt idx="10">
                  <c:v>7318</c:v>
                </c:pt>
                <c:pt idx="11">
                  <c:v>7317</c:v>
                </c:pt>
                <c:pt idx="12">
                  <c:v>7315</c:v>
                </c:pt>
                <c:pt idx="13">
                  <c:v>7369</c:v>
                </c:pt>
                <c:pt idx="14">
                  <c:v>7363</c:v>
                </c:pt>
                <c:pt idx="15">
                  <c:v>7384</c:v>
                </c:pt>
                <c:pt idx="16">
                  <c:v>7407</c:v>
                </c:pt>
              </c:numCache>
            </c:numRef>
          </c:val>
        </c:ser>
        <c:marker val="1"/>
        <c:axId val="56746368"/>
        <c:axId val="56748288"/>
      </c:lineChart>
      <c:catAx>
        <c:axId val="56746368"/>
        <c:scaling>
          <c:orientation val="minMax"/>
        </c:scaling>
        <c:axPos val="b"/>
        <c:title>
          <c:tx>
            <c:rich>
              <a:bodyPr/>
              <a:lstStyle/>
              <a:p>
                <a:pPr>
                  <a:defRPr/>
                </a:pPr>
                <a:r>
                  <a:rPr lang="en-NZ" sz="1400">
                    <a:latin typeface="Arial" pitchFamily="34" charset="0"/>
                    <a:cs typeface="Arial" pitchFamily="34" charset="0"/>
                  </a:rPr>
                  <a:t>Annual data</a:t>
                </a:r>
              </a:p>
            </c:rich>
          </c:tx>
        </c:title>
        <c:tickLblPos val="nextTo"/>
        <c:txPr>
          <a:bodyPr/>
          <a:lstStyle/>
          <a:p>
            <a:pPr>
              <a:defRPr sz="1200" b="1">
                <a:solidFill>
                  <a:schemeClr val="tx2"/>
                </a:solidFill>
                <a:latin typeface="Arial" pitchFamily="34" charset="0"/>
                <a:cs typeface="Arial" pitchFamily="34" charset="0"/>
              </a:defRPr>
            </a:pPr>
            <a:endParaRPr lang="en-US"/>
          </a:p>
        </c:txPr>
        <c:crossAx val="56748288"/>
        <c:crosses val="autoZero"/>
        <c:auto val="1"/>
        <c:lblAlgn val="ctr"/>
        <c:lblOffset val="100"/>
      </c:catAx>
      <c:valAx>
        <c:axId val="56748288"/>
        <c:scaling>
          <c:orientation val="minMax"/>
        </c:scaling>
        <c:axPos val="l"/>
        <c:majorGridlines/>
        <c:title>
          <c:tx>
            <c:rich>
              <a:bodyPr rot="-5400000" vert="horz"/>
              <a:lstStyle/>
              <a:p>
                <a:pPr>
                  <a:defRPr/>
                </a:pPr>
                <a:r>
                  <a:rPr lang="en-NZ" sz="1400" b="1">
                    <a:latin typeface="Arial" pitchFamily="34" charset="0"/>
                    <a:cs typeface="Arial" pitchFamily="34" charset="0"/>
                  </a:rPr>
                  <a:t>Muster</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674636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Musters</a:t>
            </a:r>
            <a:r>
              <a:rPr lang="en-NZ" baseline="0"/>
              <a:t> on n</a:t>
            </a:r>
            <a:r>
              <a:rPr lang="en-NZ"/>
              <a:t>on-custodial sentences</a:t>
            </a:r>
            <a:r>
              <a:rPr lang="en-NZ" baseline="0"/>
              <a:t> and post-sentence orders</a:t>
            </a:r>
            <a:endParaRPr lang="en-NZ"/>
          </a:p>
        </c:rich>
      </c:tx>
      <c:layout/>
    </c:title>
    <c:plotArea>
      <c:layout/>
      <c:lineChart>
        <c:grouping val="standard"/>
        <c:ser>
          <c:idx val="0"/>
          <c:order val="0"/>
          <c:tx>
            <c:strRef>
              <c:f>'Muster summary'!$C$1</c:f>
              <c:strCache>
                <c:ptCount val="1"/>
                <c:pt idx="0">
                  <c:v>Community sentences</c:v>
                </c:pt>
              </c:strCache>
            </c:strRef>
          </c:tx>
          <c:spPr>
            <a:ln w="38100">
              <a:solidFill>
                <a:schemeClr val="tx2"/>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summary'!$C$2:$C$19</c:f>
              <c:numCache>
                <c:formatCode>_-* #,##0_-;\-* #,##0_-;_-* "-"??_-;_-@_-</c:formatCode>
                <c:ptCount val="18"/>
                <c:pt idx="0">
                  <c:v>33267</c:v>
                </c:pt>
                <c:pt idx="1">
                  <c:v>37326</c:v>
                </c:pt>
                <c:pt idx="2">
                  <c:v>38838</c:v>
                </c:pt>
                <c:pt idx="3">
                  <c:v>39196</c:v>
                </c:pt>
                <c:pt idx="4">
                  <c:v>35849</c:v>
                </c:pt>
                <c:pt idx="5">
                  <c:v>33440</c:v>
                </c:pt>
                <c:pt idx="6">
                  <c:v>30559</c:v>
                </c:pt>
                <c:pt idx="7">
                  <c:v>29712</c:v>
                </c:pt>
              </c:numCache>
            </c:numRef>
          </c:val>
        </c:ser>
        <c:ser>
          <c:idx val="2"/>
          <c:order val="1"/>
          <c:tx>
            <c:strRef>
              <c:f>'Muster summary'!$E$1</c:f>
              <c:strCache>
                <c:ptCount val="1"/>
                <c:pt idx="0">
                  <c:v>Forecast 2015</c:v>
                </c:pt>
              </c:strCache>
            </c:strRef>
          </c:tx>
          <c:spPr>
            <a:ln w="38100">
              <a:solidFill>
                <a:srgbClr val="558ED5"/>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summary'!$E$2:$E$19</c:f>
              <c:numCache>
                <c:formatCode>_-* #,##0_-;\-* #,##0_-;_-* "-"??_-;_-@_-</c:formatCode>
                <c:ptCount val="18"/>
                <c:pt idx="7">
                  <c:v>29712</c:v>
                </c:pt>
                <c:pt idx="8">
                  <c:v>28934.5</c:v>
                </c:pt>
                <c:pt idx="9">
                  <c:v>29262</c:v>
                </c:pt>
                <c:pt idx="10">
                  <c:v>28637.7</c:v>
                </c:pt>
                <c:pt idx="11">
                  <c:v>28289.599999999999</c:v>
                </c:pt>
                <c:pt idx="12">
                  <c:v>28277.4</c:v>
                </c:pt>
                <c:pt idx="13">
                  <c:v>28289.7</c:v>
                </c:pt>
                <c:pt idx="14">
                  <c:v>28240.799999999999</c:v>
                </c:pt>
                <c:pt idx="15">
                  <c:v>28154.7</c:v>
                </c:pt>
                <c:pt idx="16">
                  <c:v>28075.7</c:v>
                </c:pt>
                <c:pt idx="17">
                  <c:v>28003.7</c:v>
                </c:pt>
              </c:numCache>
            </c:numRef>
          </c:val>
        </c:ser>
        <c:ser>
          <c:idx val="1"/>
          <c:order val="2"/>
          <c:tx>
            <c:strRef>
              <c:f>'Muster summary'!$D$1</c:f>
              <c:strCache>
                <c:ptCount val="1"/>
                <c:pt idx="0">
                  <c:v>Forecast 2014</c:v>
                </c:pt>
              </c:strCache>
            </c:strRef>
          </c:tx>
          <c:spPr>
            <a:ln w="38100">
              <a:solidFill>
                <a:srgbClr val="92D050"/>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summary'!$D$2:$D$19</c:f>
              <c:numCache>
                <c:formatCode>_-* #,##0_-;\-* #,##0_-;_-* "-"??_-;_-@_-</c:formatCode>
                <c:ptCount val="18"/>
                <c:pt idx="7">
                  <c:v>29680</c:v>
                </c:pt>
                <c:pt idx="8">
                  <c:v>30375</c:v>
                </c:pt>
                <c:pt idx="9">
                  <c:v>30107</c:v>
                </c:pt>
                <c:pt idx="10">
                  <c:v>29941</c:v>
                </c:pt>
                <c:pt idx="11">
                  <c:v>29867</c:v>
                </c:pt>
                <c:pt idx="12">
                  <c:v>29991</c:v>
                </c:pt>
                <c:pt idx="13">
                  <c:v>29958</c:v>
                </c:pt>
                <c:pt idx="14">
                  <c:v>30084</c:v>
                </c:pt>
                <c:pt idx="15">
                  <c:v>30094</c:v>
                </c:pt>
                <c:pt idx="16">
                  <c:v>30132</c:v>
                </c:pt>
              </c:numCache>
            </c:numRef>
          </c:val>
        </c:ser>
        <c:ser>
          <c:idx val="3"/>
          <c:order val="3"/>
          <c:tx>
            <c:strRef>
              <c:f>'Muster summary'!$F$1</c:f>
              <c:strCache>
                <c:ptCount val="1"/>
                <c:pt idx="0">
                  <c:v>Post-sentence orders</c:v>
                </c:pt>
              </c:strCache>
            </c:strRef>
          </c:tx>
          <c:spPr>
            <a:ln w="38100">
              <a:solidFill>
                <a:srgbClr val="C00000"/>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summary'!$F$2:$F$19</c:f>
              <c:numCache>
                <c:formatCode>_-* #,##0_-;\-* #,##0_-;_-* "-"??_-;_-@_-</c:formatCode>
                <c:ptCount val="18"/>
                <c:pt idx="0">
                  <c:v>5927</c:v>
                </c:pt>
                <c:pt idx="1">
                  <c:v>6322</c:v>
                </c:pt>
                <c:pt idx="2">
                  <c:v>6671</c:v>
                </c:pt>
                <c:pt idx="3">
                  <c:v>7468</c:v>
                </c:pt>
                <c:pt idx="4">
                  <c:v>7501</c:v>
                </c:pt>
                <c:pt idx="5">
                  <c:v>7487</c:v>
                </c:pt>
                <c:pt idx="6">
                  <c:v>7696</c:v>
                </c:pt>
                <c:pt idx="7">
                  <c:v>7642</c:v>
                </c:pt>
              </c:numCache>
            </c:numRef>
          </c:val>
        </c:ser>
        <c:ser>
          <c:idx val="5"/>
          <c:order val="4"/>
          <c:tx>
            <c:strRef>
              <c:f>'Muster summary'!$H$1</c:f>
              <c:strCache>
                <c:ptCount val="1"/>
                <c:pt idx="0">
                  <c:v>Forecast 2015</c:v>
                </c:pt>
              </c:strCache>
            </c:strRef>
          </c:tx>
          <c:spPr>
            <a:ln w="38100">
              <a:solidFill>
                <a:schemeClr val="accent2">
                  <a:lumMod val="60000"/>
                  <a:lumOff val="40000"/>
                </a:schemeClr>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summary'!$H$2:$H$19</c:f>
              <c:numCache>
                <c:formatCode>_-* #,##0_-;\-* #,##0_-;_-* "-"??_-;_-@_-</c:formatCode>
                <c:ptCount val="18"/>
                <c:pt idx="7">
                  <c:v>7642</c:v>
                </c:pt>
                <c:pt idx="8">
                  <c:v>7619.5</c:v>
                </c:pt>
                <c:pt idx="9">
                  <c:v>7642</c:v>
                </c:pt>
                <c:pt idx="10">
                  <c:v>7674</c:v>
                </c:pt>
                <c:pt idx="11">
                  <c:v>7636</c:v>
                </c:pt>
                <c:pt idx="12">
                  <c:v>7710</c:v>
                </c:pt>
                <c:pt idx="13">
                  <c:v>7749</c:v>
                </c:pt>
                <c:pt idx="14">
                  <c:v>7760</c:v>
                </c:pt>
                <c:pt idx="15">
                  <c:v>7787</c:v>
                </c:pt>
                <c:pt idx="16">
                  <c:v>7804</c:v>
                </c:pt>
                <c:pt idx="17">
                  <c:v>7840</c:v>
                </c:pt>
              </c:numCache>
            </c:numRef>
          </c:val>
        </c:ser>
        <c:ser>
          <c:idx val="4"/>
          <c:order val="5"/>
          <c:tx>
            <c:strRef>
              <c:f>'Muster summary'!$G$1</c:f>
              <c:strCache>
                <c:ptCount val="1"/>
                <c:pt idx="0">
                  <c:v>Forecast 2014</c:v>
                </c:pt>
              </c:strCache>
            </c:strRef>
          </c:tx>
          <c:spPr>
            <a:ln w="38100">
              <a:solidFill>
                <a:schemeClr val="accent6"/>
              </a:solidFill>
            </a:ln>
          </c:spPr>
          <c:marker>
            <c:symbol val="none"/>
          </c:marker>
          <c:cat>
            <c:strRef>
              <c:f>'Muster summary'!$B$2:$B$19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'Muster summary'!$G$2:$G$19</c:f>
              <c:numCache>
                <c:formatCode>_-* #,##0_-;\-* #,##0_-;_-* "-"??_-;_-@_-</c:formatCode>
                <c:ptCount val="18"/>
                <c:pt idx="7">
                  <c:v>7549</c:v>
                </c:pt>
                <c:pt idx="8">
                  <c:v>7248</c:v>
                </c:pt>
                <c:pt idx="9">
                  <c:v>7238</c:v>
                </c:pt>
                <c:pt idx="10">
                  <c:v>7318</c:v>
                </c:pt>
                <c:pt idx="11">
                  <c:v>7317</c:v>
                </c:pt>
                <c:pt idx="12">
                  <c:v>7315</c:v>
                </c:pt>
                <c:pt idx="13">
                  <c:v>7369</c:v>
                </c:pt>
                <c:pt idx="14">
                  <c:v>7363</c:v>
                </c:pt>
                <c:pt idx="15">
                  <c:v>7384</c:v>
                </c:pt>
                <c:pt idx="16">
                  <c:v>7407</c:v>
                </c:pt>
              </c:numCache>
            </c:numRef>
          </c:val>
        </c:ser>
        <c:marker val="1"/>
        <c:axId val="56806016"/>
        <c:axId val="56812288"/>
      </c:lineChart>
      <c:catAx>
        <c:axId val="56806016"/>
        <c:scaling>
          <c:orientation val="minMax"/>
        </c:scaling>
        <c:axPos val="b"/>
        <c:title>
          <c:tx>
            <c:rich>
              <a:bodyPr/>
              <a:lstStyle/>
              <a:p>
                <a:pPr>
                  <a:defRPr/>
                </a:pPr>
                <a:r>
                  <a:rPr lang="en-NZ" sz="1400">
                    <a:latin typeface="Arial" pitchFamily="34" charset="0"/>
                    <a:cs typeface="Arial" pitchFamily="34" charset="0"/>
                  </a:rPr>
                  <a:t>Annual data</a:t>
                </a:r>
              </a:p>
            </c:rich>
          </c:tx>
          <c:layout/>
        </c:title>
        <c:tickLblPos val="nextTo"/>
        <c:txPr>
          <a:bodyPr/>
          <a:lstStyle/>
          <a:p>
            <a:pPr>
              <a:defRPr sz="1200" b="1">
                <a:solidFill>
                  <a:schemeClr val="tx2"/>
                </a:solidFill>
                <a:latin typeface="Arial" pitchFamily="34" charset="0"/>
                <a:cs typeface="Arial" pitchFamily="34" charset="0"/>
              </a:defRPr>
            </a:pPr>
            <a:endParaRPr lang="en-US"/>
          </a:p>
        </c:txPr>
        <c:crossAx val="56812288"/>
        <c:crosses val="autoZero"/>
        <c:auto val="1"/>
        <c:lblAlgn val="ctr"/>
        <c:lblOffset val="100"/>
      </c:catAx>
      <c:valAx>
        <c:axId val="56812288"/>
        <c:scaling>
          <c:orientation val="minMax"/>
          <c:min val="0"/>
        </c:scaling>
        <c:axPos val="l"/>
        <c:majorGridlines/>
        <c:title>
          <c:tx>
            <c:rich>
              <a:bodyPr rot="-5400000" vert="horz"/>
              <a:lstStyle/>
              <a:p>
                <a:pPr>
                  <a:defRPr/>
                </a:pPr>
                <a:r>
                  <a:rPr lang="en-NZ" sz="1400">
                    <a:solidFill>
                      <a:sysClr val="windowText" lastClr="000000"/>
                    </a:solidFill>
                    <a:latin typeface="Arial" pitchFamily="34" charset="0"/>
                    <a:cs typeface="Arial" pitchFamily="34" charset="0"/>
                  </a:rPr>
                  <a:t>Muster</a:t>
                </a:r>
              </a:p>
            </c:rich>
          </c:tx>
          <c:layout/>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6806016"/>
        <c:crosses val="autoZero"/>
        <c:crossBetween val="between"/>
      </c:valAx>
    </c:plotArea>
    <c:legend>
      <c:legendPos val="b"/>
      <c:layout/>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Oral Pre-Sentence Reports</a:t>
            </a:r>
          </a:p>
        </c:rich>
      </c:tx>
    </c:title>
    <c:plotArea>
      <c:layout/>
      <c:lineChart>
        <c:grouping val="standard"/>
        <c:ser>
          <c:idx val="0"/>
          <c:order val="0"/>
          <c:tx>
            <c:strRef>
              <c:f>'PoI data'!$B$1</c:f>
              <c:strCache>
                <c:ptCount val="1"/>
                <c:pt idx="0">
                  <c:v>Oral reports</c:v>
                </c:pt>
              </c:strCache>
            </c:strRef>
          </c:tx>
          <c:spPr>
            <a:ln w="38100">
              <a:solidFill>
                <a:schemeClr val="tx2"/>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data'!$B$2:$B$254</c:f>
              <c:numCache>
                <c:formatCode>_-* #,##0_-;\-* #,##0_-;_-* "-"??_-;_-@_-</c:formatCode>
                <c:ptCount val="253"/>
                <c:pt idx="50">
                  <c:v>1163</c:v>
                </c:pt>
                <c:pt idx="51">
                  <c:v>1199</c:v>
                </c:pt>
                <c:pt idx="52">
                  <c:v>1477</c:v>
                </c:pt>
                <c:pt idx="53">
                  <c:v>1414</c:v>
                </c:pt>
                <c:pt idx="54">
                  <c:v>1043</c:v>
                </c:pt>
                <c:pt idx="55">
                  <c:v>1010</c:v>
                </c:pt>
                <c:pt idx="56">
                  <c:v>1222</c:v>
                </c:pt>
                <c:pt idx="57">
                  <c:v>1519</c:v>
                </c:pt>
                <c:pt idx="58">
                  <c:v>1551</c:v>
                </c:pt>
                <c:pt idx="59">
                  <c:v>1608</c:v>
                </c:pt>
                <c:pt idx="60">
                  <c:v>1641</c:v>
                </c:pt>
                <c:pt idx="61">
                  <c:v>1236</c:v>
                </c:pt>
                <c:pt idx="62">
                  <c:v>1913</c:v>
                </c:pt>
                <c:pt idx="63">
                  <c:v>2309</c:v>
                </c:pt>
                <c:pt idx="64">
                  <c:v>2275</c:v>
                </c:pt>
                <c:pt idx="65">
                  <c:v>2283</c:v>
                </c:pt>
                <c:pt idx="66">
                  <c:v>2136</c:v>
                </c:pt>
                <c:pt idx="67">
                  <c:v>1814</c:v>
                </c:pt>
                <c:pt idx="68">
                  <c:v>2255</c:v>
                </c:pt>
                <c:pt idx="69">
                  <c:v>2617</c:v>
                </c:pt>
                <c:pt idx="70">
                  <c:v>1920</c:v>
                </c:pt>
                <c:pt idx="71">
                  <c:v>2207</c:v>
                </c:pt>
                <c:pt idx="72">
                  <c:v>2316.5</c:v>
                </c:pt>
                <c:pt idx="73">
                  <c:v>2426</c:v>
                </c:pt>
                <c:pt idx="74">
                  <c:v>2221</c:v>
                </c:pt>
                <c:pt idx="75">
                  <c:v>2120</c:v>
                </c:pt>
                <c:pt idx="76">
                  <c:v>2186</c:v>
                </c:pt>
                <c:pt idx="77">
                  <c:v>2180</c:v>
                </c:pt>
                <c:pt idx="78">
                  <c:v>2103</c:v>
                </c:pt>
                <c:pt idx="79">
                  <c:v>1535</c:v>
                </c:pt>
                <c:pt idx="80">
                  <c:v>2273</c:v>
                </c:pt>
                <c:pt idx="81">
                  <c:v>2322</c:v>
                </c:pt>
                <c:pt idx="82">
                  <c:v>2036</c:v>
                </c:pt>
                <c:pt idx="83">
                  <c:v>2342</c:v>
                </c:pt>
                <c:pt idx="84">
                  <c:v>2185</c:v>
                </c:pt>
                <c:pt idx="85">
                  <c:v>2091</c:v>
                </c:pt>
                <c:pt idx="86">
                  <c:v>2567</c:v>
                </c:pt>
                <c:pt idx="87">
                  <c:v>2535</c:v>
                </c:pt>
                <c:pt idx="88">
                  <c:v>2183</c:v>
                </c:pt>
                <c:pt idx="89">
                  <c:v>2151</c:v>
                </c:pt>
                <c:pt idx="90">
                  <c:v>1717</c:v>
                </c:pt>
                <c:pt idx="91">
                  <c:v>1520</c:v>
                </c:pt>
                <c:pt idx="92">
                  <c:v>1988</c:v>
                </c:pt>
                <c:pt idx="93">
                  <c:v>2004</c:v>
                </c:pt>
                <c:pt idx="94">
                  <c:v>1396</c:v>
                </c:pt>
                <c:pt idx="95">
                  <c:v>1913</c:v>
                </c:pt>
                <c:pt idx="96">
                  <c:v>1506</c:v>
                </c:pt>
                <c:pt idx="97">
                  <c:v>1538</c:v>
                </c:pt>
                <c:pt idx="98">
                  <c:v>1637</c:v>
                </c:pt>
                <c:pt idx="99">
                  <c:v>1600</c:v>
                </c:pt>
                <c:pt idx="100">
                  <c:v>1717</c:v>
                </c:pt>
                <c:pt idx="101">
                  <c:v>1681</c:v>
                </c:pt>
                <c:pt idx="102">
                  <c:v>1229</c:v>
                </c:pt>
                <c:pt idx="103">
                  <c:v>1412</c:v>
                </c:pt>
                <c:pt idx="104">
                  <c:v>1583</c:v>
                </c:pt>
                <c:pt idx="105">
                  <c:v>1539</c:v>
                </c:pt>
                <c:pt idx="106">
                  <c:v>1475</c:v>
                </c:pt>
                <c:pt idx="107">
                  <c:v>1725</c:v>
                </c:pt>
                <c:pt idx="108">
                  <c:v>1530</c:v>
                </c:pt>
                <c:pt idx="109">
                  <c:v>1711</c:v>
                </c:pt>
                <c:pt idx="110">
                  <c:v>1379</c:v>
                </c:pt>
                <c:pt idx="111">
                  <c:v>1273</c:v>
                </c:pt>
                <c:pt idx="112">
                  <c:v>1397</c:v>
                </c:pt>
                <c:pt idx="113">
                  <c:v>1203</c:v>
                </c:pt>
                <c:pt idx="114">
                  <c:v>1062</c:v>
                </c:pt>
                <c:pt idx="115">
                  <c:v>1205</c:v>
                </c:pt>
                <c:pt idx="116">
                  <c:v>1231</c:v>
                </c:pt>
                <c:pt idx="117">
                  <c:v>1305</c:v>
                </c:pt>
                <c:pt idx="118">
                  <c:v>1318</c:v>
                </c:pt>
                <c:pt idx="119">
                  <c:v>1378</c:v>
                </c:pt>
                <c:pt idx="120">
                  <c:v>1172</c:v>
                </c:pt>
                <c:pt idx="121">
                  <c:v>1392</c:v>
                </c:pt>
                <c:pt idx="122">
                  <c:v>1380</c:v>
                </c:pt>
                <c:pt idx="123">
                  <c:v>1448</c:v>
                </c:pt>
                <c:pt idx="124">
                  <c:v>1460</c:v>
                </c:pt>
                <c:pt idx="125">
                  <c:v>1239</c:v>
                </c:pt>
                <c:pt idx="126">
                  <c:v>1135</c:v>
                </c:pt>
                <c:pt idx="127">
                  <c:v>1172</c:v>
                </c:pt>
                <c:pt idx="128">
                  <c:v>1362</c:v>
                </c:pt>
                <c:pt idx="129">
                  <c:v>1419</c:v>
                </c:pt>
                <c:pt idx="130">
                  <c:v>1127</c:v>
                </c:pt>
                <c:pt idx="131">
                  <c:v>1223</c:v>
                </c:pt>
                <c:pt idx="132">
                  <c:v>1096</c:v>
                </c:pt>
                <c:pt idx="133">
                  <c:v>1389</c:v>
                </c:pt>
                <c:pt idx="134">
                  <c:v>1374</c:v>
                </c:pt>
                <c:pt idx="135">
                  <c:v>1298</c:v>
                </c:pt>
                <c:pt idx="136">
                  <c:v>1108</c:v>
                </c:pt>
              </c:numCache>
            </c:numRef>
          </c:val>
        </c:ser>
        <c:ser>
          <c:idx val="2"/>
          <c:order val="1"/>
          <c:tx>
            <c:strRef>
              <c:f>'PoI data'!$F$1</c:f>
              <c:strCache>
                <c:ptCount val="1"/>
                <c:pt idx="0">
                  <c:v>Forecast 2015</c:v>
                </c:pt>
              </c:strCache>
            </c:strRef>
          </c:tx>
          <c:spPr>
            <a:ln w="31750">
              <a:solidFill>
                <a:schemeClr val="tx2">
                  <a:lumMod val="60000"/>
                  <a:lumOff val="40000"/>
                </a:schemeClr>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data'!$F$2:$F$254</c:f>
              <c:numCache>
                <c:formatCode>_-* #,##0_-;\-* #,##0_-;_-* "-"??_-;_-@_-</c:formatCode>
                <c:ptCount val="253"/>
                <c:pt idx="137">
                  <c:v>1218.0887792926171</c:v>
                </c:pt>
                <c:pt idx="138">
                  <c:v>1041.002010807058</c:v>
                </c:pt>
                <c:pt idx="139">
                  <c:v>1151.2899531519893</c:v>
                </c:pt>
                <c:pt idx="140">
                  <c:v>1413.290656937568</c:v>
                </c:pt>
                <c:pt idx="141">
                  <c:v>1410.2312963145994</c:v>
                </c:pt>
                <c:pt idx="142">
                  <c:v>1123.1890710409123</c:v>
                </c:pt>
                <c:pt idx="143">
                  <c:v>1366.6308118126801</c:v>
                </c:pt>
                <c:pt idx="144">
                  <c:v>1094.5874720325878</c:v>
                </c:pt>
                <c:pt idx="145">
                  <c:v>1402.0700343415158</c:v>
                </c:pt>
                <c:pt idx="146">
                  <c:v>1457.9010429904688</c:v>
                </c:pt>
                <c:pt idx="147">
                  <c:v>1319.782123072657</c:v>
                </c:pt>
                <c:pt idx="148">
                  <c:v>1308.8961457379876</c:v>
                </c:pt>
                <c:pt idx="149">
                  <c:v>1218.6333663156779</c:v>
                </c:pt>
                <c:pt idx="150">
                  <c:v>1007.3180777334198</c:v>
                </c:pt>
                <c:pt idx="151">
                  <c:v>1139.3096674094545</c:v>
                </c:pt>
                <c:pt idx="152">
                  <c:v>1400.7825158485839</c:v>
                </c:pt>
                <c:pt idx="153">
                  <c:v>1387.3413261209216</c:v>
                </c:pt>
                <c:pt idx="154">
                  <c:v>1116.8202342419188</c:v>
                </c:pt>
                <c:pt idx="155">
                  <c:v>1353.2397103810465</c:v>
                </c:pt>
                <c:pt idx="156">
                  <c:v>1082.1903877077523</c:v>
                </c:pt>
                <c:pt idx="157">
                  <c:v>1394.2075050242167</c:v>
                </c:pt>
                <c:pt idx="158">
                  <c:v>1444.8744664045114</c:v>
                </c:pt>
                <c:pt idx="159">
                  <c:v>1310.9408377735031</c:v>
                </c:pt>
                <c:pt idx="160">
                  <c:v>1303.7582980822185</c:v>
                </c:pt>
                <c:pt idx="161">
                  <c:v>1213.0780186615461</c:v>
                </c:pt>
                <c:pt idx="162">
                  <c:v>1003.131649921675</c:v>
                </c:pt>
                <c:pt idx="163">
                  <c:v>1137.6018441539836</c:v>
                </c:pt>
                <c:pt idx="164">
                  <c:v>1398.1976818490411</c:v>
                </c:pt>
                <c:pt idx="165">
                  <c:v>1383.8512279438655</c:v>
                </c:pt>
                <c:pt idx="166">
                  <c:v>1114.0263415476416</c:v>
                </c:pt>
                <c:pt idx="167">
                  <c:v>1350.6350814034204</c:v>
                </c:pt>
                <c:pt idx="168">
                  <c:v>1077.5919093187774</c:v>
                </c:pt>
                <c:pt idx="169">
                  <c:v>1391.1954385706763</c:v>
                </c:pt>
                <c:pt idx="170">
                  <c:v>1441.643430749562</c:v>
                </c:pt>
                <c:pt idx="171">
                  <c:v>1306.1326452947339</c:v>
                </c:pt>
                <c:pt idx="172">
                  <c:v>1300.1703798068691</c:v>
                </c:pt>
                <c:pt idx="173">
                  <c:v>1208.9709357348095</c:v>
                </c:pt>
                <c:pt idx="174">
                  <c:v>999.01276166827051</c:v>
                </c:pt>
                <c:pt idx="175">
                  <c:v>1133.5922592907566</c:v>
                </c:pt>
                <c:pt idx="176">
                  <c:v>1393.9077377729309</c:v>
                </c:pt>
                <c:pt idx="177">
                  <c:v>1380.1707285078369</c:v>
                </c:pt>
                <c:pt idx="178">
                  <c:v>1110.509185690906</c:v>
                </c:pt>
                <c:pt idx="179">
                  <c:v>1346.7462559978117</c:v>
                </c:pt>
                <c:pt idx="180">
                  <c:v>1074.7935587383047</c:v>
                </c:pt>
                <c:pt idx="181">
                  <c:v>1387.9042791556026</c:v>
                </c:pt>
                <c:pt idx="182">
                  <c:v>1438.13721690751</c:v>
                </c:pt>
                <c:pt idx="183">
                  <c:v>1303.6360829858186</c:v>
                </c:pt>
                <c:pt idx="184">
                  <c:v>1297.3490995382579</c:v>
                </c:pt>
                <c:pt idx="185">
                  <c:v>1206.2292570180241</c:v>
                </c:pt>
                <c:pt idx="186">
                  <c:v>996.47977622582869</c:v>
                </c:pt>
                <c:pt idx="187">
                  <c:v>1130.7826259111275</c:v>
                </c:pt>
                <c:pt idx="188">
                  <c:v>1390.6939294666452</c:v>
                </c:pt>
                <c:pt idx="189">
                  <c:v>1376.2695624516405</c:v>
                </c:pt>
                <c:pt idx="190">
                  <c:v>1106.0373461699489</c:v>
                </c:pt>
                <c:pt idx="191">
                  <c:v>1342.3807125875783</c:v>
                </c:pt>
                <c:pt idx="192">
                  <c:v>1070.7399755426277</c:v>
                </c:pt>
                <c:pt idx="193">
                  <c:v>1386.5278737822562</c:v>
                </c:pt>
                <c:pt idx="194">
                  <c:v>1436.8259680261272</c:v>
                </c:pt>
                <c:pt idx="195">
                  <c:v>1300.8697607155339</c:v>
                </c:pt>
                <c:pt idx="196">
                  <c:v>1292.9676747319768</c:v>
                </c:pt>
                <c:pt idx="197">
                  <c:v>1200.2466087253681</c:v>
                </c:pt>
                <c:pt idx="198">
                  <c:v>989.60732341133405</c:v>
                </c:pt>
                <c:pt idx="199">
                  <c:v>1123.963077017253</c:v>
                </c:pt>
                <c:pt idx="200">
                  <c:v>1384.4038615354075</c:v>
                </c:pt>
                <c:pt idx="201">
                  <c:v>1370.7218147707249</c:v>
                </c:pt>
                <c:pt idx="202">
                  <c:v>1101.1002686299064</c:v>
                </c:pt>
                <c:pt idx="203">
                  <c:v>1337.5059732410868</c:v>
                </c:pt>
                <c:pt idx="204">
                  <c:v>1065.4672961659708</c:v>
                </c:pt>
                <c:pt idx="205">
                  <c:v>1380.5818414957071</c:v>
                </c:pt>
                <c:pt idx="206">
                  <c:v>1430.9640013518369</c:v>
                </c:pt>
                <c:pt idx="207">
                  <c:v>1296.3138031681158</c:v>
                </c:pt>
                <c:pt idx="208">
                  <c:v>1290.1207276392768</c:v>
                </c:pt>
                <c:pt idx="209">
                  <c:v>1199.0375686069019</c:v>
                </c:pt>
                <c:pt idx="210">
                  <c:v>989.37778415104196</c:v>
                </c:pt>
                <c:pt idx="211">
                  <c:v>1123.9743578712967</c:v>
                </c:pt>
                <c:pt idx="212">
                  <c:v>1384.3643430558852</c:v>
                </c:pt>
                <c:pt idx="213">
                  <c:v>1370.6356620116799</c:v>
                </c:pt>
                <c:pt idx="214">
                  <c:v>1100.9254475009818</c:v>
                </c:pt>
                <c:pt idx="215">
                  <c:v>1337.216070637058</c:v>
                </c:pt>
                <c:pt idx="216">
                  <c:v>1064.9395715350859</c:v>
                </c:pt>
                <c:pt idx="217">
                  <c:v>1379.8754442455593</c:v>
                </c:pt>
                <c:pt idx="218">
                  <c:v>1430.0818660722655</c:v>
                </c:pt>
                <c:pt idx="219">
                  <c:v>1295.2265104467265</c:v>
                </c:pt>
                <c:pt idx="220">
                  <c:v>1288.9927224059008</c:v>
                </c:pt>
                <c:pt idx="221">
                  <c:v>1197.8441065733216</c:v>
                </c:pt>
                <c:pt idx="222">
                  <c:v>988.07665258176803</c:v>
                </c:pt>
                <c:pt idx="223">
                  <c:v>1122.6524531753232</c:v>
                </c:pt>
                <c:pt idx="224">
                  <c:v>1383.0376979076912</c:v>
                </c:pt>
                <c:pt idx="225">
                  <c:v>1369.2852603201436</c:v>
                </c:pt>
                <c:pt idx="226">
                  <c:v>1099.6087786544542</c:v>
                </c:pt>
                <c:pt idx="227">
                  <c:v>1336.0198953510483</c:v>
                </c:pt>
                <c:pt idx="228">
                  <c:v>1063.9897468734309</c:v>
                </c:pt>
                <c:pt idx="229">
                  <c:v>1379.1880284841693</c:v>
                </c:pt>
                <c:pt idx="230">
                  <c:v>1429.6307612360299</c:v>
                </c:pt>
                <c:pt idx="231">
                  <c:v>1294.9553683088675</c:v>
                </c:pt>
                <c:pt idx="232">
                  <c:v>1288.7548928536871</c:v>
                </c:pt>
                <c:pt idx="233">
                  <c:v>1197.5917691332486</c:v>
                </c:pt>
                <c:pt idx="234">
                  <c:v>987.76089219035816</c:v>
                </c:pt>
                <c:pt idx="235">
                  <c:v>1122.1077632289355</c:v>
                </c:pt>
                <c:pt idx="236">
                  <c:v>1382.1435386616354</c:v>
                </c:pt>
                <c:pt idx="237">
                  <c:v>1367.9128337489924</c:v>
                </c:pt>
                <c:pt idx="238">
                  <c:v>1097.858683170829</c:v>
                </c:pt>
                <c:pt idx="239">
                  <c:v>1334.3394334772684</c:v>
                </c:pt>
                <c:pt idx="240">
                  <c:v>1062.9288042585165</c:v>
                </c:pt>
                <c:pt idx="241">
                  <c:v>1378.7726512876804</c:v>
                </c:pt>
                <c:pt idx="242">
                  <c:v>1429.1792268907454</c:v>
                </c:pt>
                <c:pt idx="243">
                  <c:v>1293.5044699180805</c:v>
                </c:pt>
                <c:pt idx="244">
                  <c:v>1285.7688728323419</c:v>
                </c:pt>
                <c:pt idx="245">
                  <c:v>1193.2459731512458</c:v>
                </c:pt>
                <c:pt idx="246">
                  <c:v>982.72229123792613</c:v>
                </c:pt>
                <c:pt idx="247">
                  <c:v>1116.9616621037248</c:v>
                </c:pt>
                <c:pt idx="248">
                  <c:v>1377.1229416333501</c:v>
                </c:pt>
                <c:pt idx="249">
                  <c:v>1363.0358376285949</c:v>
                </c:pt>
                <c:pt idx="250">
                  <c:v>1093.0203233391987</c:v>
                </c:pt>
                <c:pt idx="251">
                  <c:v>1329.154124941198</c:v>
                </c:pt>
                <c:pt idx="252">
                  <c:v>1056.9530536898023</c:v>
                </c:pt>
              </c:numCache>
            </c:numRef>
          </c:val>
        </c:ser>
        <c:ser>
          <c:idx val="1"/>
          <c:order val="2"/>
          <c:tx>
            <c:strRef>
              <c:f>'PoI data'!$D$1</c:f>
              <c:strCache>
                <c:ptCount val="1"/>
                <c:pt idx="0">
                  <c:v>Forecast 2014</c:v>
                </c:pt>
              </c:strCache>
            </c:strRef>
          </c:tx>
          <c:spPr>
            <a:ln w="31750">
              <a:solidFill>
                <a:srgbClr val="92D050"/>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data'!$D$2:$D$254</c:f>
              <c:numCache>
                <c:formatCode>_-* #,##0_-;\-* #,##0_-;_-* "-"??_-;_-@_-</c:formatCode>
                <c:ptCount val="253"/>
                <c:pt idx="124">
                  <c:v>1530.6307703000309</c:v>
                </c:pt>
                <c:pt idx="125">
                  <c:v>1327.6381049804086</c:v>
                </c:pt>
                <c:pt idx="126">
                  <c:v>1110.8009868333936</c:v>
                </c:pt>
                <c:pt idx="127">
                  <c:v>1087.9320843849566</c:v>
                </c:pt>
                <c:pt idx="128">
                  <c:v>1276.1260021072515</c:v>
                </c:pt>
                <c:pt idx="129">
                  <c:v>1442.0912652617894</c:v>
                </c:pt>
                <c:pt idx="130">
                  <c:v>1225.8034960728737</c:v>
                </c:pt>
                <c:pt idx="131">
                  <c:v>1445.0589161952762</c:v>
                </c:pt>
                <c:pt idx="132">
                  <c:v>1270.7217148989321</c:v>
                </c:pt>
                <c:pt idx="133">
                  <c:v>1334.9194811775071</c:v>
                </c:pt>
                <c:pt idx="134">
                  <c:v>1364.0245624595925</c:v>
                </c:pt>
                <c:pt idx="135">
                  <c:v>1412.9799378739774</c:v>
                </c:pt>
                <c:pt idx="136">
                  <c:v>1549.1550332074266</c:v>
                </c:pt>
                <c:pt idx="137">
                  <c:v>1406.3240263590835</c:v>
                </c:pt>
                <c:pt idx="138">
                  <c:v>1153.9862982013926</c:v>
                </c:pt>
                <c:pt idx="139">
                  <c:v>1112.9812315303996</c:v>
                </c:pt>
                <c:pt idx="140">
                  <c:v>1332.564398335154</c:v>
                </c:pt>
                <c:pt idx="141">
                  <c:v>1464.926101381511</c:v>
                </c:pt>
                <c:pt idx="142">
                  <c:v>1247.0965245201103</c:v>
                </c:pt>
                <c:pt idx="143">
                  <c:v>1478.2539068572862</c:v>
                </c:pt>
                <c:pt idx="144">
                  <c:v>1281.6108103220777</c:v>
                </c:pt>
                <c:pt idx="145">
                  <c:v>1354.0045271253246</c:v>
                </c:pt>
                <c:pt idx="146">
                  <c:v>1385.8712407207202</c:v>
                </c:pt>
                <c:pt idx="147">
                  <c:v>1420.3861064561286</c:v>
                </c:pt>
                <c:pt idx="148">
                  <c:v>1561.5834701744732</c:v>
                </c:pt>
                <c:pt idx="149">
                  <c:v>1414.0246953729977</c:v>
                </c:pt>
                <c:pt idx="150">
                  <c:v>1154.183385263522</c:v>
                </c:pt>
                <c:pt idx="151">
                  <c:v>1118.8291426803692</c:v>
                </c:pt>
                <c:pt idx="152">
                  <c:v>1335.5440315568619</c:v>
                </c:pt>
                <c:pt idx="153">
                  <c:v>1463.4364983131161</c:v>
                </c:pt>
                <c:pt idx="154">
                  <c:v>1250.3655690269497</c:v>
                </c:pt>
                <c:pt idx="155">
                  <c:v>1478.6236124972495</c:v>
                </c:pt>
                <c:pt idx="156">
                  <c:v>1278.9198152395657</c:v>
                </c:pt>
                <c:pt idx="157">
                  <c:v>1353.012410310107</c:v>
                </c:pt>
                <c:pt idx="158">
                  <c:v>1381.1528337949644</c:v>
                </c:pt>
                <c:pt idx="159">
                  <c:v>1413.6744347846034</c:v>
                </c:pt>
                <c:pt idx="160">
                  <c:v>1558.4068790820622</c:v>
                </c:pt>
                <c:pt idx="161">
                  <c:v>1410.9926573228124</c:v>
                </c:pt>
                <c:pt idx="162">
                  <c:v>1150.1609185656453</c:v>
                </c:pt>
                <c:pt idx="163">
                  <c:v>1114.8462350291766</c:v>
                </c:pt>
                <c:pt idx="164">
                  <c:v>1330.4606994047313</c:v>
                </c:pt>
                <c:pt idx="165">
                  <c:v>1459.7521456964701</c:v>
                </c:pt>
                <c:pt idx="166">
                  <c:v>1246.4812922911485</c:v>
                </c:pt>
                <c:pt idx="167">
                  <c:v>1473.7934537593489</c:v>
                </c:pt>
                <c:pt idx="168">
                  <c:v>1275.4802952962555</c:v>
                </c:pt>
                <c:pt idx="169">
                  <c:v>1350.2552799219727</c:v>
                </c:pt>
                <c:pt idx="170">
                  <c:v>1377.2454771154678</c:v>
                </c:pt>
                <c:pt idx="171">
                  <c:v>1410.5101299004712</c:v>
                </c:pt>
                <c:pt idx="172">
                  <c:v>1555.9151807650724</c:v>
                </c:pt>
                <c:pt idx="173">
                  <c:v>1407.882893115717</c:v>
                </c:pt>
                <c:pt idx="174">
                  <c:v>1147.525946927467</c:v>
                </c:pt>
                <c:pt idx="175">
                  <c:v>1112.6374362501924</c:v>
                </c:pt>
                <c:pt idx="176">
                  <c:v>1328.589355546417</c:v>
                </c:pt>
                <c:pt idx="177">
                  <c:v>1458.3198394269211</c:v>
                </c:pt>
                <c:pt idx="178">
                  <c:v>1245.7034382917768</c:v>
                </c:pt>
                <c:pt idx="179">
                  <c:v>1473.8893270474202</c:v>
                </c:pt>
                <c:pt idx="180">
                  <c:v>1275.8290777690897</c:v>
                </c:pt>
                <c:pt idx="181">
                  <c:v>1350.7239015553471</c:v>
                </c:pt>
                <c:pt idx="182">
                  <c:v>1378.9773573650477</c:v>
                </c:pt>
                <c:pt idx="183">
                  <c:v>1412.6495480693679</c:v>
                </c:pt>
                <c:pt idx="184">
                  <c:v>1558.1315069387135</c:v>
                </c:pt>
                <c:pt idx="185">
                  <c:v>1411.2741248708794</c:v>
                </c:pt>
                <c:pt idx="186">
                  <c:v>1151.2394437637081</c:v>
                </c:pt>
                <c:pt idx="187">
                  <c:v>1116.1865866069593</c:v>
                </c:pt>
                <c:pt idx="188">
                  <c:v>1332.2287963531051</c:v>
                </c:pt>
                <c:pt idx="189">
                  <c:v>1461.5303350681531</c:v>
                </c:pt>
                <c:pt idx="190">
                  <c:v>1248.358655987591</c:v>
                </c:pt>
                <c:pt idx="191">
                  <c:v>1476.6781542781048</c:v>
                </c:pt>
                <c:pt idx="192">
                  <c:v>1279.5904179576366</c:v>
                </c:pt>
                <c:pt idx="193">
                  <c:v>1355.4949935415113</c:v>
                </c:pt>
                <c:pt idx="194">
                  <c:v>1383.5559995972044</c:v>
                </c:pt>
                <c:pt idx="195">
                  <c:v>1416.3490861600012</c:v>
                </c:pt>
                <c:pt idx="196">
                  <c:v>1560.4515768265201</c:v>
                </c:pt>
                <c:pt idx="197">
                  <c:v>1411.7250333516356</c:v>
                </c:pt>
                <c:pt idx="198">
                  <c:v>1151.0325064778176</c:v>
                </c:pt>
                <c:pt idx="199">
                  <c:v>1116.2331452499047</c:v>
                </c:pt>
                <c:pt idx="200">
                  <c:v>1332.5116376353856</c:v>
                </c:pt>
                <c:pt idx="201">
                  <c:v>1462.3963580274449</c:v>
                </c:pt>
                <c:pt idx="202">
                  <c:v>1249.8232933018826</c:v>
                </c:pt>
                <c:pt idx="203">
                  <c:v>1478.006985169864</c:v>
                </c:pt>
                <c:pt idx="204">
                  <c:v>1280.0744459153157</c:v>
                </c:pt>
                <c:pt idx="205">
                  <c:v>1355.1372952661272</c:v>
                </c:pt>
                <c:pt idx="206">
                  <c:v>1383.2519118411547</c:v>
                </c:pt>
                <c:pt idx="207">
                  <c:v>1416.9327626748452</c:v>
                </c:pt>
                <c:pt idx="208">
                  <c:v>1562.5213963075557</c:v>
                </c:pt>
                <c:pt idx="209">
                  <c:v>1415.5068210384534</c:v>
                </c:pt>
                <c:pt idx="210">
                  <c:v>1155.5203658362666</c:v>
                </c:pt>
                <c:pt idx="211">
                  <c:v>1120.6540743768139</c:v>
                </c:pt>
                <c:pt idx="212">
                  <c:v>1336.7892247979698</c:v>
                </c:pt>
                <c:pt idx="213">
                  <c:v>1466.2745012813707</c:v>
                </c:pt>
                <c:pt idx="214">
                  <c:v>1253.2187136016921</c:v>
                </c:pt>
                <c:pt idx="215">
                  <c:v>1481.2563805035848</c:v>
                </c:pt>
                <c:pt idx="216">
                  <c:v>1283.356399041013</c:v>
                </c:pt>
                <c:pt idx="217">
                  <c:v>1358.4499931562202</c:v>
                </c:pt>
                <c:pt idx="218">
                  <c:v>1386.4453918232009</c:v>
                </c:pt>
                <c:pt idx="219">
                  <c:v>1419.9337010919664</c:v>
                </c:pt>
                <c:pt idx="220">
                  <c:v>1565.204037149346</c:v>
                </c:pt>
                <c:pt idx="221">
                  <c:v>1417.6527870355599</c:v>
                </c:pt>
                <c:pt idx="222">
                  <c:v>1157.4125199973832</c:v>
                </c:pt>
                <c:pt idx="223">
                  <c:v>1122.4687291756184</c:v>
                </c:pt>
                <c:pt idx="224">
                  <c:v>1338.4485053014444</c:v>
                </c:pt>
                <c:pt idx="225">
                  <c:v>1467.9695185823316</c:v>
                </c:pt>
                <c:pt idx="226">
                  <c:v>1255.0295705525175</c:v>
                </c:pt>
                <c:pt idx="227">
                  <c:v>1483.0768454469887</c:v>
                </c:pt>
                <c:pt idx="228">
                  <c:v>1285.2564701939434</c:v>
                </c:pt>
                <c:pt idx="229">
                  <c:v>1360.4845571800324</c:v>
                </c:pt>
                <c:pt idx="230">
                  <c:v>1388.5705542853977</c:v>
                </c:pt>
                <c:pt idx="231">
                  <c:v>1422.0298935242204</c:v>
                </c:pt>
                <c:pt idx="232">
                  <c:v>1567.2229546203141</c:v>
                </c:pt>
                <c:pt idx="233">
                  <c:v>1419.7192939170757</c:v>
                </c:pt>
                <c:pt idx="234">
                  <c:v>1159.4822609278699</c:v>
                </c:pt>
                <c:pt idx="235">
                  <c:v>1124.5497974895943</c:v>
                </c:pt>
                <c:pt idx="236">
                  <c:v>1340.6598083574943</c:v>
                </c:pt>
                <c:pt idx="237">
                  <c:v>1470.2249058347077</c:v>
                </c:pt>
                <c:pt idx="238">
                  <c:v>1257.2899319913543</c:v>
                </c:pt>
                <c:pt idx="239">
                  <c:v>1485.3823616516479</c:v>
                </c:pt>
                <c:pt idx="240">
                  <c:v>1287.5050148360774</c:v>
                </c:pt>
              </c:numCache>
            </c:numRef>
          </c:val>
        </c:ser>
        <c:marker val="1"/>
        <c:axId val="59562624"/>
        <c:axId val="59568896"/>
      </c:lineChart>
      <c:dateAx>
        <c:axId val="5956262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9568896"/>
        <c:crosses val="autoZero"/>
        <c:auto val="1"/>
        <c:lblOffset val="100"/>
        <c:majorUnit val="12"/>
        <c:majorTimeUnit val="months"/>
      </c:dateAx>
      <c:valAx>
        <c:axId val="59568896"/>
        <c:scaling>
          <c:orientation val="minMax"/>
        </c:scaling>
        <c:axPos val="l"/>
        <c:majorGridlines/>
        <c:title>
          <c:tx>
            <c:rich>
              <a:bodyPr rot="-5400000" vert="horz"/>
              <a:lstStyle/>
              <a:p>
                <a:pPr>
                  <a:defRPr/>
                </a:pPr>
                <a:r>
                  <a:rPr lang="en-NZ" sz="1400">
                    <a:latin typeface="Arial" pitchFamily="34" charset="0"/>
                    <a:cs typeface="Arial" pitchFamily="34" charset="0"/>
                  </a:rPr>
                  <a:t>Reports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95626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Written Pre-Sentence Reports</a:t>
            </a:r>
          </a:p>
        </c:rich>
      </c:tx>
    </c:title>
    <c:plotArea>
      <c:layout/>
      <c:lineChart>
        <c:grouping val="standard"/>
        <c:ser>
          <c:idx val="0"/>
          <c:order val="0"/>
          <c:tx>
            <c:strRef>
              <c:f>'PoI data'!$G$1</c:f>
              <c:strCache>
                <c:ptCount val="1"/>
                <c:pt idx="0">
                  <c:v>Written reports</c:v>
                </c:pt>
              </c:strCache>
            </c:strRef>
          </c:tx>
          <c:spPr>
            <a:ln w="38100">
              <a:solidFill>
                <a:schemeClr val="tx2"/>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data'!$G$2:$G$254</c:f>
              <c:numCache>
                <c:formatCode>_-* #,##0_-;\-* #,##0_-;_-* "-"??_-;_-@_-</c:formatCode>
                <c:ptCount val="253"/>
                <c:pt idx="0">
                  <c:v>1630</c:v>
                </c:pt>
                <c:pt idx="1">
                  <c:v>1722</c:v>
                </c:pt>
                <c:pt idx="2">
                  <c:v>1722</c:v>
                </c:pt>
                <c:pt idx="3">
                  <c:v>1624</c:v>
                </c:pt>
                <c:pt idx="4">
                  <c:v>1451</c:v>
                </c:pt>
                <c:pt idx="5">
                  <c:v>1684</c:v>
                </c:pt>
                <c:pt idx="6">
                  <c:v>1333</c:v>
                </c:pt>
                <c:pt idx="7">
                  <c:v>1129</c:v>
                </c:pt>
                <c:pt idx="8">
                  <c:v>1533</c:v>
                </c:pt>
                <c:pt idx="9">
                  <c:v>1458</c:v>
                </c:pt>
                <c:pt idx="10">
                  <c:v>1612</c:v>
                </c:pt>
                <c:pt idx="11">
                  <c:v>1714</c:v>
                </c:pt>
                <c:pt idx="12">
                  <c:v>1601</c:v>
                </c:pt>
                <c:pt idx="13">
                  <c:v>1557</c:v>
                </c:pt>
                <c:pt idx="14">
                  <c:v>1662</c:v>
                </c:pt>
                <c:pt idx="15">
                  <c:v>1633</c:v>
                </c:pt>
                <c:pt idx="16">
                  <c:v>1537</c:v>
                </c:pt>
                <c:pt idx="17">
                  <c:v>1662</c:v>
                </c:pt>
                <c:pt idx="18">
                  <c:v>1256</c:v>
                </c:pt>
                <c:pt idx="19">
                  <c:v>1129</c:v>
                </c:pt>
                <c:pt idx="20">
                  <c:v>1509</c:v>
                </c:pt>
                <c:pt idx="21">
                  <c:v>1669</c:v>
                </c:pt>
                <c:pt idx="22">
                  <c:v>1318</c:v>
                </c:pt>
                <c:pt idx="23">
                  <c:v>1772</c:v>
                </c:pt>
                <c:pt idx="24">
                  <c:v>1586</c:v>
                </c:pt>
                <c:pt idx="25">
                  <c:v>1648</c:v>
                </c:pt>
                <c:pt idx="26">
                  <c:v>1797</c:v>
                </c:pt>
                <c:pt idx="27">
                  <c:v>1636</c:v>
                </c:pt>
                <c:pt idx="28">
                  <c:v>1592</c:v>
                </c:pt>
                <c:pt idx="29">
                  <c:v>1583</c:v>
                </c:pt>
                <c:pt idx="30">
                  <c:v>1239</c:v>
                </c:pt>
                <c:pt idx="31">
                  <c:v>1173</c:v>
                </c:pt>
                <c:pt idx="32">
                  <c:v>1477</c:v>
                </c:pt>
                <c:pt idx="33">
                  <c:v>1816</c:v>
                </c:pt>
                <c:pt idx="34">
                  <c:v>1453</c:v>
                </c:pt>
                <c:pt idx="35">
                  <c:v>1897</c:v>
                </c:pt>
                <c:pt idx="36">
                  <c:v>1663</c:v>
                </c:pt>
                <c:pt idx="37">
                  <c:v>1787</c:v>
                </c:pt>
                <c:pt idx="38">
                  <c:v>1999</c:v>
                </c:pt>
                <c:pt idx="39">
                  <c:v>1594</c:v>
                </c:pt>
                <c:pt idx="40">
                  <c:v>1751</c:v>
                </c:pt>
                <c:pt idx="41">
                  <c:v>2022</c:v>
                </c:pt>
                <c:pt idx="42">
                  <c:v>1396</c:v>
                </c:pt>
                <c:pt idx="43">
                  <c:v>1526</c:v>
                </c:pt>
                <c:pt idx="44">
                  <c:v>1879</c:v>
                </c:pt>
                <c:pt idx="45">
                  <c:v>1920</c:v>
                </c:pt>
                <c:pt idx="46">
                  <c:v>2108</c:v>
                </c:pt>
                <c:pt idx="47">
                  <c:v>2206</c:v>
                </c:pt>
                <c:pt idx="48">
                  <c:v>2121</c:v>
                </c:pt>
                <c:pt idx="49">
                  <c:v>2269</c:v>
                </c:pt>
                <c:pt idx="50">
                  <c:v>2163</c:v>
                </c:pt>
                <c:pt idx="51">
                  <c:v>2167</c:v>
                </c:pt>
                <c:pt idx="52">
                  <c:v>2210</c:v>
                </c:pt>
                <c:pt idx="53">
                  <c:v>2214</c:v>
                </c:pt>
                <c:pt idx="54">
                  <c:v>1719</c:v>
                </c:pt>
                <c:pt idx="55">
                  <c:v>1747</c:v>
                </c:pt>
                <c:pt idx="56">
                  <c:v>2090</c:v>
                </c:pt>
                <c:pt idx="57">
                  <c:v>2458</c:v>
                </c:pt>
                <c:pt idx="58">
                  <c:v>2393</c:v>
                </c:pt>
                <c:pt idx="59">
                  <c:v>2474</c:v>
                </c:pt>
                <c:pt idx="60">
                  <c:v>2468</c:v>
                </c:pt>
                <c:pt idx="61">
                  <c:v>2753</c:v>
                </c:pt>
                <c:pt idx="62">
                  <c:v>2469</c:v>
                </c:pt>
                <c:pt idx="63">
                  <c:v>2517</c:v>
                </c:pt>
                <c:pt idx="64">
                  <c:v>2510</c:v>
                </c:pt>
                <c:pt idx="65">
                  <c:v>2737</c:v>
                </c:pt>
                <c:pt idx="66">
                  <c:v>2153</c:v>
                </c:pt>
                <c:pt idx="67">
                  <c:v>1992</c:v>
                </c:pt>
                <c:pt idx="68">
                  <c:v>2357</c:v>
                </c:pt>
                <c:pt idx="69">
                  <c:v>2818</c:v>
                </c:pt>
                <c:pt idx="70">
                  <c:v>2537</c:v>
                </c:pt>
                <c:pt idx="71">
                  <c:v>2794</c:v>
                </c:pt>
                <c:pt idx="72">
                  <c:v>2810</c:v>
                </c:pt>
                <c:pt idx="73">
                  <c:v>2884</c:v>
                </c:pt>
                <c:pt idx="74">
                  <c:v>2828</c:v>
                </c:pt>
                <c:pt idx="75">
                  <c:v>2646</c:v>
                </c:pt>
                <c:pt idx="76">
                  <c:v>2325</c:v>
                </c:pt>
                <c:pt idx="77">
                  <c:v>2737</c:v>
                </c:pt>
                <c:pt idx="78">
                  <c:v>2051</c:v>
                </c:pt>
                <c:pt idx="79">
                  <c:v>1742</c:v>
                </c:pt>
                <c:pt idx="80">
                  <c:v>2333</c:v>
                </c:pt>
                <c:pt idx="81">
                  <c:v>2639</c:v>
                </c:pt>
                <c:pt idx="82">
                  <c:v>2154</c:v>
                </c:pt>
                <c:pt idx="83">
                  <c:v>2657</c:v>
                </c:pt>
                <c:pt idx="84">
                  <c:v>2306</c:v>
                </c:pt>
                <c:pt idx="85">
                  <c:v>2323</c:v>
                </c:pt>
                <c:pt idx="86">
                  <c:v>2557</c:v>
                </c:pt>
                <c:pt idx="87">
                  <c:v>2476</c:v>
                </c:pt>
                <c:pt idx="88">
                  <c:v>2326</c:v>
                </c:pt>
                <c:pt idx="89">
                  <c:v>2494</c:v>
                </c:pt>
                <c:pt idx="90">
                  <c:v>1803</c:v>
                </c:pt>
                <c:pt idx="91">
                  <c:v>1816</c:v>
                </c:pt>
                <c:pt idx="92">
                  <c:v>2218</c:v>
                </c:pt>
                <c:pt idx="93">
                  <c:v>2576</c:v>
                </c:pt>
                <c:pt idx="94">
                  <c:v>1895</c:v>
                </c:pt>
                <c:pt idx="95">
                  <c:v>2711</c:v>
                </c:pt>
                <c:pt idx="96">
                  <c:v>2456</c:v>
                </c:pt>
                <c:pt idx="97">
                  <c:v>2446</c:v>
                </c:pt>
                <c:pt idx="98">
                  <c:v>2782</c:v>
                </c:pt>
                <c:pt idx="99">
                  <c:v>2296</c:v>
                </c:pt>
                <c:pt idx="100">
                  <c:v>2346</c:v>
                </c:pt>
                <c:pt idx="101">
                  <c:v>2520</c:v>
                </c:pt>
                <c:pt idx="102">
                  <c:v>1806</c:v>
                </c:pt>
                <c:pt idx="103">
                  <c:v>2049</c:v>
                </c:pt>
                <c:pt idx="104">
                  <c:v>2126</c:v>
                </c:pt>
                <c:pt idx="105">
                  <c:v>2218</c:v>
                </c:pt>
                <c:pt idx="106">
                  <c:v>2365</c:v>
                </c:pt>
                <c:pt idx="107">
                  <c:v>2485</c:v>
                </c:pt>
                <c:pt idx="108">
                  <c:v>2149</c:v>
                </c:pt>
                <c:pt idx="109">
                  <c:v>2414</c:v>
                </c:pt>
                <c:pt idx="110">
                  <c:v>2250</c:v>
                </c:pt>
                <c:pt idx="111">
                  <c:v>2007</c:v>
                </c:pt>
                <c:pt idx="112">
                  <c:v>2048</c:v>
                </c:pt>
                <c:pt idx="113">
                  <c:v>2100</c:v>
                </c:pt>
                <c:pt idx="114">
                  <c:v>1394</c:v>
                </c:pt>
                <c:pt idx="115">
                  <c:v>1711</c:v>
                </c:pt>
                <c:pt idx="116">
                  <c:v>1710</c:v>
                </c:pt>
                <c:pt idx="117">
                  <c:v>2038</c:v>
                </c:pt>
                <c:pt idx="118">
                  <c:v>1812</c:v>
                </c:pt>
                <c:pt idx="119">
                  <c:v>2149</c:v>
                </c:pt>
                <c:pt idx="120">
                  <c:v>1999</c:v>
                </c:pt>
                <c:pt idx="121">
                  <c:v>2269</c:v>
                </c:pt>
                <c:pt idx="122">
                  <c:v>2076</c:v>
                </c:pt>
                <c:pt idx="123">
                  <c:v>2133</c:v>
                </c:pt>
                <c:pt idx="124">
                  <c:v>2113</c:v>
                </c:pt>
                <c:pt idx="125">
                  <c:v>2042</c:v>
                </c:pt>
                <c:pt idx="126">
                  <c:v>1627</c:v>
                </c:pt>
                <c:pt idx="127">
                  <c:v>1585</c:v>
                </c:pt>
                <c:pt idx="128">
                  <c:v>1825</c:v>
                </c:pt>
                <c:pt idx="129">
                  <c:v>2162</c:v>
                </c:pt>
                <c:pt idx="130">
                  <c:v>1793</c:v>
                </c:pt>
                <c:pt idx="131">
                  <c:v>2041</c:v>
                </c:pt>
                <c:pt idx="132">
                  <c:v>2426</c:v>
                </c:pt>
                <c:pt idx="133">
                  <c:v>3079</c:v>
                </c:pt>
                <c:pt idx="134">
                  <c:v>2499</c:v>
                </c:pt>
                <c:pt idx="135">
                  <c:v>2520</c:v>
                </c:pt>
                <c:pt idx="136">
                  <c:v>2269</c:v>
                </c:pt>
              </c:numCache>
            </c:numRef>
          </c:val>
        </c:ser>
        <c:ser>
          <c:idx val="2"/>
          <c:order val="1"/>
          <c:tx>
            <c:strRef>
              <c:f>'PoI data'!$K$1</c:f>
              <c:strCache>
                <c:ptCount val="1"/>
                <c:pt idx="0">
                  <c:v>Forecast 2015</c:v>
                </c:pt>
              </c:strCache>
            </c:strRef>
          </c:tx>
          <c:spPr>
            <a:ln w="31750">
              <a:solidFill>
                <a:schemeClr val="tx2">
                  <a:lumMod val="60000"/>
                  <a:lumOff val="40000"/>
                </a:schemeClr>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data'!$K$2:$K$254</c:f>
              <c:numCache>
                <c:formatCode>_-* #,##0_-;\-* #,##0_-;_-* "-"??_-;_-@_-</c:formatCode>
                <c:ptCount val="253"/>
                <c:pt idx="137">
                  <c:v>2251.6759961706844</c:v>
                </c:pt>
                <c:pt idx="138">
                  <c:v>1690.4660980509077</c:v>
                </c:pt>
                <c:pt idx="139">
                  <c:v>1627.4408007717464</c:v>
                </c:pt>
                <c:pt idx="140">
                  <c:v>1851.3226321449722</c:v>
                </c:pt>
                <c:pt idx="141">
                  <c:v>2177.924831583734</c:v>
                </c:pt>
                <c:pt idx="142">
                  <c:v>1876.1937722249227</c:v>
                </c:pt>
                <c:pt idx="143">
                  <c:v>2200.850301426633</c:v>
                </c:pt>
                <c:pt idx="144">
                  <c:v>2198.6944911244809</c:v>
                </c:pt>
                <c:pt idx="145">
                  <c:v>2246.3599253923271</c:v>
                </c:pt>
                <c:pt idx="146">
                  <c:v>2178.9672248257148</c:v>
                </c:pt>
                <c:pt idx="147">
                  <c:v>2121.7220464283723</c:v>
                </c:pt>
                <c:pt idx="148">
                  <c:v>2022.2913266934027</c:v>
                </c:pt>
                <c:pt idx="149">
                  <c:v>2100.4789395051043</c:v>
                </c:pt>
                <c:pt idx="150">
                  <c:v>1550.3755389862135</c:v>
                </c:pt>
                <c:pt idx="151">
                  <c:v>1574.948165731415</c:v>
                </c:pt>
                <c:pt idx="152">
                  <c:v>1818.5938860731208</c:v>
                </c:pt>
                <c:pt idx="153">
                  <c:v>2120.5961628546661</c:v>
                </c:pt>
                <c:pt idx="154">
                  <c:v>1840.5250789128083</c:v>
                </c:pt>
                <c:pt idx="155">
                  <c:v>2164.7646079884044</c:v>
                </c:pt>
                <c:pt idx="156">
                  <c:v>2162.7368457965663</c:v>
                </c:pt>
                <c:pt idx="157">
                  <c:v>2216.9719418141312</c:v>
                </c:pt>
                <c:pt idx="158">
                  <c:v>2146.6230229619246</c:v>
                </c:pt>
                <c:pt idx="159">
                  <c:v>2094.8212044087913</c:v>
                </c:pt>
                <c:pt idx="160">
                  <c:v>2000.7358689516911</c:v>
                </c:pt>
                <c:pt idx="161">
                  <c:v>2080.379875710144</c:v>
                </c:pt>
                <c:pt idx="162">
                  <c:v>1533.1130786127642</c:v>
                </c:pt>
                <c:pt idx="163">
                  <c:v>1561.5873266832079</c:v>
                </c:pt>
                <c:pt idx="164">
                  <c:v>1804.8994092594965</c:v>
                </c:pt>
                <c:pt idx="165">
                  <c:v>2106.9614101038269</c:v>
                </c:pt>
                <c:pt idx="166">
                  <c:v>1828.7777117705698</c:v>
                </c:pt>
                <c:pt idx="167">
                  <c:v>2153.5995969194896</c:v>
                </c:pt>
                <c:pt idx="168">
                  <c:v>2149.6734071981541</c:v>
                </c:pt>
                <c:pt idx="169">
                  <c:v>2206.4217094262867</c:v>
                </c:pt>
                <c:pt idx="170">
                  <c:v>2136.0403465308414</c:v>
                </c:pt>
                <c:pt idx="171">
                  <c:v>2083.1241300893562</c:v>
                </c:pt>
                <c:pt idx="172">
                  <c:v>1991.2917039335148</c:v>
                </c:pt>
                <c:pt idx="173">
                  <c:v>2070.5295449295345</c:v>
                </c:pt>
                <c:pt idx="174">
                  <c:v>1523.6518376338154</c:v>
                </c:pt>
                <c:pt idx="175">
                  <c:v>1552.7233331490315</c:v>
                </c:pt>
                <c:pt idx="176">
                  <c:v>1796.0589991154106</c:v>
                </c:pt>
                <c:pt idx="177">
                  <c:v>2099.0378898484046</c:v>
                </c:pt>
                <c:pt idx="178">
                  <c:v>1821.248134827187</c:v>
                </c:pt>
                <c:pt idx="179">
                  <c:v>2145.9976916540177</c:v>
                </c:pt>
                <c:pt idx="180">
                  <c:v>2143.6996676166909</c:v>
                </c:pt>
                <c:pt idx="181">
                  <c:v>2200.0843370615139</c:v>
                </c:pt>
                <c:pt idx="182">
                  <c:v>2129.7350202786965</c:v>
                </c:pt>
                <c:pt idx="183">
                  <c:v>2078.1230710407917</c:v>
                </c:pt>
                <c:pt idx="184">
                  <c:v>1985.9504304468046</c:v>
                </c:pt>
                <c:pt idx="185">
                  <c:v>2065.5052770618208</c:v>
                </c:pt>
                <c:pt idx="186">
                  <c:v>1519.0242622221253</c:v>
                </c:pt>
                <c:pt idx="187">
                  <c:v>1547.7917136606413</c:v>
                </c:pt>
                <c:pt idx="188">
                  <c:v>1790.6375101183496</c:v>
                </c:pt>
                <c:pt idx="189">
                  <c:v>2092.844791525446</c:v>
                </c:pt>
                <c:pt idx="190">
                  <c:v>1814.4032084997891</c:v>
                </c:pt>
                <c:pt idx="191">
                  <c:v>2139.3146193055386</c:v>
                </c:pt>
                <c:pt idx="192">
                  <c:v>2137.5806075078335</c:v>
                </c:pt>
                <c:pt idx="193">
                  <c:v>2197.6060739451118</c:v>
                </c:pt>
                <c:pt idx="194">
                  <c:v>2127.3504054785417</c:v>
                </c:pt>
                <c:pt idx="195">
                  <c:v>2073.8799880780625</c:v>
                </c:pt>
                <c:pt idx="196">
                  <c:v>1979.5223056016564</c:v>
                </c:pt>
                <c:pt idx="197">
                  <c:v>2056.8584572101863</c:v>
                </c:pt>
                <c:pt idx="198">
                  <c:v>1509.1842490211445</c:v>
                </c:pt>
                <c:pt idx="199">
                  <c:v>1538.0775916725563</c:v>
                </c:pt>
                <c:pt idx="200">
                  <c:v>1781.7091302667943</c:v>
                </c:pt>
                <c:pt idx="201">
                  <c:v>2084.9420473436126</c:v>
                </c:pt>
                <c:pt idx="202">
                  <c:v>1807.3498780354735</c:v>
                </c:pt>
                <c:pt idx="203">
                  <c:v>2132.3936801786799</c:v>
                </c:pt>
                <c:pt idx="204">
                  <c:v>2130.0993110834966</c:v>
                </c:pt>
                <c:pt idx="205">
                  <c:v>2189.2229380076619</c:v>
                </c:pt>
                <c:pt idx="206">
                  <c:v>2119.1297103786878</c:v>
                </c:pt>
                <c:pt idx="207">
                  <c:v>2067.4489985071646</c:v>
                </c:pt>
                <c:pt idx="208">
                  <c:v>1975.4847680969685</c:v>
                </c:pt>
                <c:pt idx="209">
                  <c:v>2055.1337485710947</c:v>
                </c:pt>
                <c:pt idx="210">
                  <c:v>1508.8376841914355</c:v>
                </c:pt>
                <c:pt idx="211">
                  <c:v>1538.07498073843</c:v>
                </c:pt>
                <c:pt idx="212">
                  <c:v>1781.6412400262263</c:v>
                </c:pt>
                <c:pt idx="213">
                  <c:v>2084.8334102494568</c:v>
                </c:pt>
                <c:pt idx="214">
                  <c:v>1807.1374940906851</c:v>
                </c:pt>
                <c:pt idx="215">
                  <c:v>2132.0129761577159</c:v>
                </c:pt>
                <c:pt idx="216">
                  <c:v>2129.3969903564043</c:v>
                </c:pt>
                <c:pt idx="217">
                  <c:v>2188.2635844871052</c:v>
                </c:pt>
                <c:pt idx="218">
                  <c:v>2117.9185224915682</c:v>
                </c:pt>
                <c:pt idx="219">
                  <c:v>2065.9842403318025</c:v>
                </c:pt>
                <c:pt idx="220">
                  <c:v>1973.9788134886262</c:v>
                </c:pt>
                <c:pt idx="221">
                  <c:v>2053.5412460416705</c:v>
                </c:pt>
                <c:pt idx="222">
                  <c:v>1507.1034961710693</c:v>
                </c:pt>
                <c:pt idx="223">
                  <c:v>1536.3159706134559</c:v>
                </c:pt>
                <c:pt idx="224">
                  <c:v>1779.8815252002778</c:v>
                </c:pt>
                <c:pt idx="225">
                  <c:v>2083.0371961178162</c:v>
                </c:pt>
                <c:pt idx="226">
                  <c:v>1805.3858789473006</c:v>
                </c:pt>
                <c:pt idx="227">
                  <c:v>2130.4375798948163</c:v>
                </c:pt>
                <c:pt idx="228">
                  <c:v>2128.1640289661082</c:v>
                </c:pt>
                <c:pt idx="229">
                  <c:v>2187.4026020603442</c:v>
                </c:pt>
                <c:pt idx="230">
                  <c:v>2117.3934009197128</c:v>
                </c:pt>
                <c:pt idx="231">
                  <c:v>2065.6997761211478</c:v>
                </c:pt>
                <c:pt idx="232">
                  <c:v>1973.7380970918866</c:v>
                </c:pt>
                <c:pt idx="233">
                  <c:v>2053.2817202790211</c:v>
                </c:pt>
                <c:pt idx="234">
                  <c:v>1506.7545348243514</c:v>
                </c:pt>
                <c:pt idx="235">
                  <c:v>1535.6495364054242</c:v>
                </c:pt>
                <c:pt idx="236">
                  <c:v>1778.7270579624453</c:v>
                </c:pt>
                <c:pt idx="237">
                  <c:v>2081.2231708799081</c:v>
                </c:pt>
                <c:pt idx="238">
                  <c:v>1803.0566326902647</c:v>
                </c:pt>
                <c:pt idx="239">
                  <c:v>2128.2167585568727</c:v>
                </c:pt>
                <c:pt idx="240">
                  <c:v>2126.821393508093</c:v>
                </c:pt>
                <c:pt idx="241">
                  <c:v>2186.9641233694292</c:v>
                </c:pt>
                <c:pt idx="242">
                  <c:v>2116.8983749180115</c:v>
                </c:pt>
                <c:pt idx="243">
                  <c:v>2063.8070373152641</c:v>
                </c:pt>
                <c:pt idx="244">
                  <c:v>1969.6991425988856</c:v>
                </c:pt>
                <c:pt idx="245">
                  <c:v>2047.3449019608115</c:v>
                </c:pt>
                <c:pt idx="246">
                  <c:v>1499.8531955138872</c:v>
                </c:pt>
                <c:pt idx="247">
                  <c:v>1528.6009350489696</c:v>
                </c:pt>
                <c:pt idx="248">
                  <c:v>1771.856558815671</c:v>
                </c:pt>
                <c:pt idx="249">
                  <c:v>2074.5500466753892</c:v>
                </c:pt>
                <c:pt idx="250">
                  <c:v>1796.428612637518</c:v>
                </c:pt>
                <c:pt idx="251">
                  <c:v>2121.0940790389304</c:v>
                </c:pt>
                <c:pt idx="252">
                  <c:v>2118.5844283021756</c:v>
                </c:pt>
              </c:numCache>
            </c:numRef>
          </c:val>
        </c:ser>
        <c:ser>
          <c:idx val="1"/>
          <c:order val="2"/>
          <c:tx>
            <c:strRef>
              <c:f>'PoI data'!$I$1</c:f>
              <c:strCache>
                <c:ptCount val="1"/>
                <c:pt idx="0">
                  <c:v>Forecast 2014</c:v>
                </c:pt>
              </c:strCache>
            </c:strRef>
          </c:tx>
          <c:spPr>
            <a:ln w="31750">
              <a:solidFill>
                <a:srgbClr val="92D050"/>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data'!$I$2:$I$254</c:f>
              <c:numCache>
                <c:formatCode>_-* #,##0_-;\-* #,##0_-;_-* "-"??_-;_-@_-</c:formatCode>
                <c:ptCount val="253"/>
                <c:pt idx="124">
                  <c:v>2048.9988422369856</c:v>
                </c:pt>
                <c:pt idx="125">
                  <c:v>2073.5811945408755</c:v>
                </c:pt>
                <c:pt idx="126">
                  <c:v>1539.1419616004268</c:v>
                </c:pt>
                <c:pt idx="127">
                  <c:v>1597.5422709673608</c:v>
                </c:pt>
                <c:pt idx="128">
                  <c:v>1832.4297478202859</c:v>
                </c:pt>
                <c:pt idx="129">
                  <c:v>2131.1822469253525</c:v>
                </c:pt>
                <c:pt idx="130">
                  <c:v>1905.4116134212534</c:v>
                </c:pt>
                <c:pt idx="131">
                  <c:v>2257.9085280179502</c:v>
                </c:pt>
                <c:pt idx="132">
                  <c:v>2053.9901137540628</c:v>
                </c:pt>
                <c:pt idx="133">
                  <c:v>2208.428258534163</c:v>
                </c:pt>
                <c:pt idx="134">
                  <c:v>2159.3898531556447</c:v>
                </c:pt>
                <c:pt idx="135">
                  <c:v>2016.3066174963897</c:v>
                </c:pt>
                <c:pt idx="136">
                  <c:v>2035.2590373467597</c:v>
                </c:pt>
                <c:pt idx="137">
                  <c:v>2114.5165229082713</c:v>
                </c:pt>
                <c:pt idx="138">
                  <c:v>1554.3478731331022</c:v>
                </c:pt>
                <c:pt idx="139">
                  <c:v>1603.6525986347058</c:v>
                </c:pt>
                <c:pt idx="140">
                  <c:v>1865.0336410503069</c:v>
                </c:pt>
                <c:pt idx="141">
                  <c:v>2141.3376088354767</c:v>
                </c:pt>
                <c:pt idx="142">
                  <c:v>1916.797539162472</c:v>
                </c:pt>
                <c:pt idx="143">
                  <c:v>2279.8996218352204</c:v>
                </c:pt>
                <c:pt idx="144">
                  <c:v>2061.2795534273127</c:v>
                </c:pt>
                <c:pt idx="145">
                  <c:v>2223.0776934739356</c:v>
                </c:pt>
                <c:pt idx="146">
                  <c:v>2177.2104193212576</c:v>
                </c:pt>
                <c:pt idx="147">
                  <c:v>2024.5844827533861</c:v>
                </c:pt>
                <c:pt idx="148">
                  <c:v>2048.015406588082</c:v>
                </c:pt>
                <c:pt idx="149">
                  <c:v>2124.5138368711073</c:v>
                </c:pt>
                <c:pt idx="150">
                  <c:v>1559.4465115864825</c:v>
                </c:pt>
                <c:pt idx="151">
                  <c:v>1613.3253009384493</c:v>
                </c:pt>
                <c:pt idx="152">
                  <c:v>1872.9907042187876</c:v>
                </c:pt>
                <c:pt idx="153">
                  <c:v>2146.3371626150656</c:v>
                </c:pt>
                <c:pt idx="154">
                  <c:v>1925.4895228028433</c:v>
                </c:pt>
                <c:pt idx="155">
                  <c:v>2286.6535213053839</c:v>
                </c:pt>
                <c:pt idx="156">
                  <c:v>2065.9289248089476</c:v>
                </c:pt>
                <c:pt idx="157">
                  <c:v>2229.0444466526296</c:v>
                </c:pt>
                <c:pt idx="158">
                  <c:v>2180.5101761040573</c:v>
                </c:pt>
                <c:pt idx="159">
                  <c:v>2026.4477876049082</c:v>
                </c:pt>
                <c:pt idx="160">
                  <c:v>2052.4395654220448</c:v>
                </c:pt>
                <c:pt idx="161">
                  <c:v>2129.0091170849855</c:v>
                </c:pt>
                <c:pt idx="162">
                  <c:v>1563.1682011018495</c:v>
                </c:pt>
                <c:pt idx="163">
                  <c:v>1617.0073274198721</c:v>
                </c:pt>
                <c:pt idx="164">
                  <c:v>1875.7903325230232</c:v>
                </c:pt>
                <c:pt idx="165">
                  <c:v>2150.0626123046927</c:v>
                </c:pt>
                <c:pt idx="166">
                  <c:v>1928.9682862337493</c:v>
                </c:pt>
                <c:pt idx="167">
                  <c:v>2289.3355472808503</c:v>
                </c:pt>
                <c:pt idx="168">
                  <c:v>2069.5090087806175</c:v>
                </c:pt>
                <c:pt idx="169">
                  <c:v>2233.0027103137768</c:v>
                </c:pt>
                <c:pt idx="170">
                  <c:v>2183.5095331129005</c:v>
                </c:pt>
                <c:pt idx="171">
                  <c:v>2029.8637377753798</c:v>
                </c:pt>
                <c:pt idx="172">
                  <c:v>2056.2192440362346</c:v>
                </c:pt>
                <c:pt idx="173">
                  <c:v>2132.2122845413542</c:v>
                </c:pt>
                <c:pt idx="174">
                  <c:v>1566.5899032719087</c:v>
                </c:pt>
                <c:pt idx="175">
                  <c:v>1620.6123595213667</c:v>
                </c:pt>
                <c:pt idx="176">
                  <c:v>1879.5147307807745</c:v>
                </c:pt>
                <c:pt idx="177">
                  <c:v>2153.9812686383789</c:v>
                </c:pt>
                <c:pt idx="178">
                  <c:v>1933.2392381521624</c:v>
                </c:pt>
                <c:pt idx="179">
                  <c:v>2294.1198923320594</c:v>
                </c:pt>
                <c:pt idx="180">
                  <c:v>2074.3566447295061</c:v>
                </c:pt>
                <c:pt idx="181">
                  <c:v>2237.8186805870696</c:v>
                </c:pt>
                <c:pt idx="182">
                  <c:v>2189.1280285609778</c:v>
                </c:pt>
                <c:pt idx="183">
                  <c:v>2035.6641147168193</c:v>
                </c:pt>
                <c:pt idx="184">
                  <c:v>2061.9630974286015</c:v>
                </c:pt>
                <c:pt idx="185">
                  <c:v>2138.7010076079478</c:v>
                </c:pt>
                <c:pt idx="186">
                  <c:v>1573.2052909508752</c:v>
                </c:pt>
                <c:pt idx="187">
                  <c:v>1627.0026285212257</c:v>
                </c:pt>
                <c:pt idx="188">
                  <c:v>1885.8675855736888</c:v>
                </c:pt>
                <c:pt idx="189">
                  <c:v>2159.9212079253089</c:v>
                </c:pt>
                <c:pt idx="190">
                  <c:v>1938.6767068748468</c:v>
                </c:pt>
                <c:pt idx="191">
                  <c:v>2299.5586298333656</c:v>
                </c:pt>
                <c:pt idx="192">
                  <c:v>2080.4095522071134</c:v>
                </c:pt>
                <c:pt idx="193">
                  <c:v>2244.5151965668265</c:v>
                </c:pt>
                <c:pt idx="194">
                  <c:v>2195.5955174458732</c:v>
                </c:pt>
                <c:pt idx="195">
                  <c:v>2041.4051163585923</c:v>
                </c:pt>
                <c:pt idx="196">
                  <c:v>2066.6156956897216</c:v>
                </c:pt>
                <c:pt idx="197">
                  <c:v>2141.9110145079312</c:v>
                </c:pt>
                <c:pt idx="198">
                  <c:v>1575.8564471208274</c:v>
                </c:pt>
                <c:pt idx="199">
                  <c:v>1629.7603163730137</c:v>
                </c:pt>
                <c:pt idx="200">
                  <c:v>1888.7213562196168</c:v>
                </c:pt>
                <c:pt idx="201">
                  <c:v>2163.1255640959507</c:v>
                </c:pt>
                <c:pt idx="202">
                  <c:v>1942.2448705942402</c:v>
                </c:pt>
                <c:pt idx="203">
                  <c:v>2302.9580462167332</c:v>
                </c:pt>
                <c:pt idx="204">
                  <c:v>2083.1261247753951</c:v>
                </c:pt>
                <c:pt idx="205">
                  <c:v>2246.5530200546077</c:v>
                </c:pt>
                <c:pt idx="206">
                  <c:v>2197.6080152593177</c:v>
                </c:pt>
                <c:pt idx="207">
                  <c:v>2044.0011393788538</c:v>
                </c:pt>
                <c:pt idx="208">
                  <c:v>2070.2324572285488</c:v>
                </c:pt>
                <c:pt idx="209">
                  <c:v>2146.7145455654208</c:v>
                </c:pt>
                <c:pt idx="210">
                  <c:v>1581.1163072010095</c:v>
                </c:pt>
                <c:pt idx="211">
                  <c:v>1634.9155199350223</c:v>
                </c:pt>
                <c:pt idx="212">
                  <c:v>1893.7178440271684</c:v>
                </c:pt>
                <c:pt idx="213">
                  <c:v>2167.7784602843408</c:v>
                </c:pt>
                <c:pt idx="214">
                  <c:v>1946.4950371926329</c:v>
                </c:pt>
                <c:pt idx="215">
                  <c:v>2307.0519590166509</c:v>
                </c:pt>
                <c:pt idx="216">
                  <c:v>2087.1951472996338</c:v>
                </c:pt>
                <c:pt idx="217">
                  <c:v>2250.5971889401244</c:v>
                </c:pt>
                <c:pt idx="218">
                  <c:v>2201.5195093570833</c:v>
                </c:pt>
                <c:pt idx="219">
                  <c:v>2047.7278784069974</c:v>
                </c:pt>
                <c:pt idx="220">
                  <c:v>2073.6841664175777</c:v>
                </c:pt>
                <c:pt idx="221">
                  <c:v>2149.7335076205163</c:v>
                </c:pt>
                <c:pt idx="222">
                  <c:v>1583.9095666348276</c:v>
                </c:pt>
                <c:pt idx="223">
                  <c:v>1637.6125428843688</c:v>
                </c:pt>
                <c:pt idx="224">
                  <c:v>1896.2630711781517</c:v>
                </c:pt>
                <c:pt idx="225">
                  <c:v>2170.3120654372628</c:v>
                </c:pt>
                <c:pt idx="226">
                  <c:v>1949.076373946484</c:v>
                </c:pt>
                <c:pt idx="227">
                  <c:v>2309.6047402265626</c:v>
                </c:pt>
                <c:pt idx="228">
                  <c:v>2089.7713147520167</c:v>
                </c:pt>
                <c:pt idx="229">
                  <c:v>2253.2376586923083</c:v>
                </c:pt>
                <c:pt idx="230">
                  <c:v>2204.193279045182</c:v>
                </c:pt>
                <c:pt idx="231">
                  <c:v>2050.3488449392094</c:v>
                </c:pt>
                <c:pt idx="232">
                  <c:v>2076.218065638097</c:v>
                </c:pt>
                <c:pt idx="233">
                  <c:v>2152.2720804859641</c:v>
                </c:pt>
                <c:pt idx="234">
                  <c:v>1586.4213742992069</c:v>
                </c:pt>
                <c:pt idx="235">
                  <c:v>1640.1042943088275</c:v>
                </c:pt>
                <c:pt idx="236">
                  <c:v>1898.8221011835465</c:v>
                </c:pt>
                <c:pt idx="237">
                  <c:v>2172.8764484940589</c:v>
                </c:pt>
                <c:pt idx="238">
                  <c:v>1951.6183982413759</c:v>
                </c:pt>
                <c:pt idx="239">
                  <c:v>2312.1543793640603</c:v>
                </c:pt>
                <c:pt idx="240">
                  <c:v>2092.2549530114029</c:v>
                </c:pt>
              </c:numCache>
            </c:numRef>
          </c:val>
        </c:ser>
        <c:marker val="1"/>
        <c:axId val="59579392"/>
        <c:axId val="59589760"/>
      </c:lineChart>
      <c:dateAx>
        <c:axId val="5957939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9589760"/>
        <c:crosses val="autoZero"/>
        <c:auto val="1"/>
        <c:lblOffset val="100"/>
        <c:majorUnit val="12"/>
        <c:majorTimeUnit val="months"/>
      </c:dateAx>
      <c:valAx>
        <c:axId val="59589760"/>
        <c:scaling>
          <c:orientation val="minMax"/>
        </c:scaling>
        <c:axPos val="l"/>
        <c:majorGridlines/>
        <c:title>
          <c:tx>
            <c:rich>
              <a:bodyPr rot="-5400000" vert="horz"/>
              <a:lstStyle/>
              <a:p>
                <a:pPr>
                  <a:defRPr/>
                </a:pPr>
                <a:r>
                  <a:rPr lang="en-NZ" sz="1400">
                    <a:latin typeface="Arial" pitchFamily="34" charset="0"/>
                    <a:cs typeface="Arial" pitchFamily="34" charset="0"/>
                  </a:rPr>
                  <a:t>Reports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957939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Pre-Sentence Reports</a:t>
            </a:r>
          </a:p>
        </c:rich>
      </c:tx>
    </c:title>
    <c:plotArea>
      <c:layout/>
      <c:lineChart>
        <c:grouping val="standard"/>
        <c:ser>
          <c:idx val="0"/>
          <c:order val="0"/>
          <c:tx>
            <c:strRef>
              <c:f>'PoI data'!$L$1</c:f>
              <c:strCache>
                <c:ptCount val="1"/>
                <c:pt idx="0">
                  <c:v>Total reports</c:v>
                </c:pt>
              </c:strCache>
            </c:strRef>
          </c:tx>
          <c:spPr>
            <a:ln w="38100">
              <a:solidFill>
                <a:schemeClr val="tx2"/>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data'!$L$2:$L$254</c:f>
              <c:numCache>
                <c:formatCode>_-* #,##0_-;\-* #,##0_-;_-* "-"??_-;_-@_-</c:formatCode>
                <c:ptCount val="253"/>
                <c:pt idx="0">
                  <c:v>1630</c:v>
                </c:pt>
                <c:pt idx="1">
                  <c:v>1722</c:v>
                </c:pt>
                <c:pt idx="2">
                  <c:v>1722</c:v>
                </c:pt>
                <c:pt idx="3">
                  <c:v>1624</c:v>
                </c:pt>
                <c:pt idx="4">
                  <c:v>1451</c:v>
                </c:pt>
                <c:pt idx="5">
                  <c:v>1684</c:v>
                </c:pt>
                <c:pt idx="6">
                  <c:v>1333</c:v>
                </c:pt>
                <c:pt idx="7">
                  <c:v>1129</c:v>
                </c:pt>
                <c:pt idx="8">
                  <c:v>1533</c:v>
                </c:pt>
                <c:pt idx="9">
                  <c:v>1458</c:v>
                </c:pt>
                <c:pt idx="10">
                  <c:v>1612</c:v>
                </c:pt>
                <c:pt idx="11">
                  <c:v>1714</c:v>
                </c:pt>
                <c:pt idx="12">
                  <c:v>1601</c:v>
                </c:pt>
                <c:pt idx="13">
                  <c:v>1557</c:v>
                </c:pt>
                <c:pt idx="14">
                  <c:v>1662</c:v>
                </c:pt>
                <c:pt idx="15">
                  <c:v>1633</c:v>
                </c:pt>
                <c:pt idx="16">
                  <c:v>1537</c:v>
                </c:pt>
                <c:pt idx="17">
                  <c:v>1662</c:v>
                </c:pt>
                <c:pt idx="18">
                  <c:v>1256</c:v>
                </c:pt>
                <c:pt idx="19">
                  <c:v>1129</c:v>
                </c:pt>
                <c:pt idx="20">
                  <c:v>1509</c:v>
                </c:pt>
                <c:pt idx="21">
                  <c:v>1669</c:v>
                </c:pt>
                <c:pt idx="22">
                  <c:v>1318</c:v>
                </c:pt>
                <c:pt idx="23">
                  <c:v>1772</c:v>
                </c:pt>
                <c:pt idx="24">
                  <c:v>1586</c:v>
                </c:pt>
                <c:pt idx="25">
                  <c:v>1648</c:v>
                </c:pt>
                <c:pt idx="26">
                  <c:v>1797</c:v>
                </c:pt>
                <c:pt idx="27">
                  <c:v>1636</c:v>
                </c:pt>
                <c:pt idx="28">
                  <c:v>1592</c:v>
                </c:pt>
                <c:pt idx="29">
                  <c:v>1583</c:v>
                </c:pt>
                <c:pt idx="30">
                  <c:v>1239</c:v>
                </c:pt>
                <c:pt idx="31">
                  <c:v>1173</c:v>
                </c:pt>
                <c:pt idx="32">
                  <c:v>1477</c:v>
                </c:pt>
                <c:pt idx="33">
                  <c:v>1816</c:v>
                </c:pt>
                <c:pt idx="34">
                  <c:v>1453</c:v>
                </c:pt>
                <c:pt idx="35">
                  <c:v>1897</c:v>
                </c:pt>
                <c:pt idx="36">
                  <c:v>1663</c:v>
                </c:pt>
                <c:pt idx="37">
                  <c:v>1787</c:v>
                </c:pt>
                <c:pt idx="38">
                  <c:v>1999</c:v>
                </c:pt>
                <c:pt idx="39">
                  <c:v>1594</c:v>
                </c:pt>
                <c:pt idx="40">
                  <c:v>1751</c:v>
                </c:pt>
                <c:pt idx="41">
                  <c:v>2022</c:v>
                </c:pt>
                <c:pt idx="42">
                  <c:v>1396</c:v>
                </c:pt>
                <c:pt idx="43">
                  <c:v>1526</c:v>
                </c:pt>
                <c:pt idx="44">
                  <c:v>1879</c:v>
                </c:pt>
                <c:pt idx="45">
                  <c:v>1920</c:v>
                </c:pt>
                <c:pt idx="46">
                  <c:v>2108</c:v>
                </c:pt>
                <c:pt idx="47">
                  <c:v>2206</c:v>
                </c:pt>
                <c:pt idx="48">
                  <c:v>2121</c:v>
                </c:pt>
                <c:pt idx="49">
                  <c:v>2269</c:v>
                </c:pt>
                <c:pt idx="50">
                  <c:v>3326</c:v>
                </c:pt>
                <c:pt idx="51">
                  <c:v>3366</c:v>
                </c:pt>
                <c:pt idx="52">
                  <c:v>3687</c:v>
                </c:pt>
                <c:pt idx="53">
                  <c:v>3628</c:v>
                </c:pt>
                <c:pt idx="54">
                  <c:v>2762</c:v>
                </c:pt>
                <c:pt idx="55">
                  <c:v>2757</c:v>
                </c:pt>
                <c:pt idx="56">
                  <c:v>3312</c:v>
                </c:pt>
                <c:pt idx="57">
                  <c:v>3977</c:v>
                </c:pt>
                <c:pt idx="58">
                  <c:v>3944</c:v>
                </c:pt>
                <c:pt idx="59">
                  <c:v>4082</c:v>
                </c:pt>
                <c:pt idx="60">
                  <c:v>4109</c:v>
                </c:pt>
                <c:pt idx="61">
                  <c:v>3989</c:v>
                </c:pt>
                <c:pt idx="62">
                  <c:v>4382</c:v>
                </c:pt>
                <c:pt idx="63">
                  <c:v>4826</c:v>
                </c:pt>
                <c:pt idx="64">
                  <c:v>4785</c:v>
                </c:pt>
                <c:pt idx="65">
                  <c:v>5020</c:v>
                </c:pt>
                <c:pt idx="66">
                  <c:v>4289</c:v>
                </c:pt>
                <c:pt idx="67">
                  <c:v>3806</c:v>
                </c:pt>
                <c:pt idx="68">
                  <c:v>4612</c:v>
                </c:pt>
                <c:pt idx="69">
                  <c:v>5435</c:v>
                </c:pt>
                <c:pt idx="70">
                  <c:v>4457</c:v>
                </c:pt>
                <c:pt idx="71">
                  <c:v>5001</c:v>
                </c:pt>
                <c:pt idx="72">
                  <c:v>5126.5</c:v>
                </c:pt>
                <c:pt idx="73">
                  <c:v>5310</c:v>
                </c:pt>
                <c:pt idx="74">
                  <c:v>5049</c:v>
                </c:pt>
                <c:pt idx="75">
                  <c:v>4766</c:v>
                </c:pt>
                <c:pt idx="76">
                  <c:v>4511</c:v>
                </c:pt>
                <c:pt idx="77">
                  <c:v>4917</c:v>
                </c:pt>
                <c:pt idx="78">
                  <c:v>4154</c:v>
                </c:pt>
                <c:pt idx="79">
                  <c:v>3277</c:v>
                </c:pt>
                <c:pt idx="80">
                  <c:v>4606</c:v>
                </c:pt>
                <c:pt idx="81">
                  <c:v>4961</c:v>
                </c:pt>
                <c:pt idx="82">
                  <c:v>4190</c:v>
                </c:pt>
                <c:pt idx="83">
                  <c:v>4999</c:v>
                </c:pt>
                <c:pt idx="84">
                  <c:v>4491</c:v>
                </c:pt>
                <c:pt idx="85">
                  <c:v>4414</c:v>
                </c:pt>
                <c:pt idx="86">
                  <c:v>5124</c:v>
                </c:pt>
                <c:pt idx="87">
                  <c:v>5011</c:v>
                </c:pt>
                <c:pt idx="88">
                  <c:v>4509</c:v>
                </c:pt>
                <c:pt idx="89">
                  <c:v>4645</c:v>
                </c:pt>
                <c:pt idx="90">
                  <c:v>3520</c:v>
                </c:pt>
                <c:pt idx="91">
                  <c:v>3336</c:v>
                </c:pt>
                <c:pt idx="92">
                  <c:v>4206</c:v>
                </c:pt>
                <c:pt idx="93">
                  <c:v>4580</c:v>
                </c:pt>
                <c:pt idx="94">
                  <c:v>3291</c:v>
                </c:pt>
                <c:pt idx="95">
                  <c:v>4624</c:v>
                </c:pt>
                <c:pt idx="96">
                  <c:v>3962</c:v>
                </c:pt>
                <c:pt idx="97">
                  <c:v>3984</c:v>
                </c:pt>
                <c:pt idx="98">
                  <c:v>4419</c:v>
                </c:pt>
                <c:pt idx="99">
                  <c:v>3896</c:v>
                </c:pt>
                <c:pt idx="100">
                  <c:v>4063</c:v>
                </c:pt>
                <c:pt idx="101">
                  <c:v>4201</c:v>
                </c:pt>
                <c:pt idx="102">
                  <c:v>3035</c:v>
                </c:pt>
                <c:pt idx="103">
                  <c:v>3461</c:v>
                </c:pt>
                <c:pt idx="104">
                  <c:v>3709</c:v>
                </c:pt>
                <c:pt idx="105">
                  <c:v>3757</c:v>
                </c:pt>
                <c:pt idx="106">
                  <c:v>3840</c:v>
                </c:pt>
                <c:pt idx="107">
                  <c:v>4210</c:v>
                </c:pt>
                <c:pt idx="108">
                  <c:v>3679</c:v>
                </c:pt>
                <c:pt idx="109">
                  <c:v>4125</c:v>
                </c:pt>
                <c:pt idx="110">
                  <c:v>3629</c:v>
                </c:pt>
                <c:pt idx="111">
                  <c:v>3280</c:v>
                </c:pt>
                <c:pt idx="112">
                  <c:v>3445</c:v>
                </c:pt>
                <c:pt idx="113">
                  <c:v>3303</c:v>
                </c:pt>
                <c:pt idx="114">
                  <c:v>2456</c:v>
                </c:pt>
                <c:pt idx="115">
                  <c:v>2916</c:v>
                </c:pt>
                <c:pt idx="116">
                  <c:v>2941</c:v>
                </c:pt>
                <c:pt idx="117">
                  <c:v>3343</c:v>
                </c:pt>
                <c:pt idx="118">
                  <c:v>3130</c:v>
                </c:pt>
                <c:pt idx="119">
                  <c:v>3527</c:v>
                </c:pt>
                <c:pt idx="120">
                  <c:v>3171</c:v>
                </c:pt>
                <c:pt idx="121">
                  <c:v>3661</c:v>
                </c:pt>
                <c:pt idx="122">
                  <c:v>3456</c:v>
                </c:pt>
                <c:pt idx="123">
                  <c:v>3581</c:v>
                </c:pt>
              </c:numCache>
            </c:numRef>
          </c:val>
        </c:ser>
        <c:ser>
          <c:idx val="2"/>
          <c:order val="1"/>
          <c:tx>
            <c:strRef>
              <c:f>'PoI data'!$P$1</c:f>
              <c:strCache>
                <c:ptCount val="1"/>
                <c:pt idx="0">
                  <c:v>Forecast 2015</c:v>
                </c:pt>
              </c:strCache>
            </c:strRef>
          </c:tx>
          <c:spPr>
            <a:ln w="25400">
              <a:solidFill>
                <a:schemeClr val="tx2">
                  <a:lumMod val="60000"/>
                  <a:lumOff val="40000"/>
                </a:schemeClr>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data'!$P$2:$P$254</c:f>
              <c:numCache>
                <c:formatCode>_-* #,##0_-;\-* #,##0_-;_-* "-"??_-;_-@_-</c:formatCode>
                <c:ptCount val="253"/>
                <c:pt idx="137">
                  <c:v>3469.7647754633017</c:v>
                </c:pt>
                <c:pt idx="138">
                  <c:v>2731.4681088579655</c:v>
                </c:pt>
                <c:pt idx="139">
                  <c:v>2778.7307539237354</c:v>
                </c:pt>
                <c:pt idx="140">
                  <c:v>3264.6132890825402</c:v>
                </c:pt>
                <c:pt idx="141">
                  <c:v>3588.1561278983336</c:v>
                </c:pt>
                <c:pt idx="142">
                  <c:v>2999.3828432658347</c:v>
                </c:pt>
                <c:pt idx="143">
                  <c:v>3567.4811132393133</c:v>
                </c:pt>
                <c:pt idx="144">
                  <c:v>3293.2819631570687</c:v>
                </c:pt>
                <c:pt idx="145">
                  <c:v>3648.4299597338431</c:v>
                </c:pt>
                <c:pt idx="146">
                  <c:v>3636.8682678161836</c:v>
                </c:pt>
                <c:pt idx="147">
                  <c:v>3441.5041695010295</c:v>
                </c:pt>
                <c:pt idx="148">
                  <c:v>3331.1874724313902</c:v>
                </c:pt>
                <c:pt idx="149">
                  <c:v>3319.1123058207822</c:v>
                </c:pt>
                <c:pt idx="150">
                  <c:v>2557.6936167196336</c:v>
                </c:pt>
                <c:pt idx="151">
                  <c:v>2714.2578331408695</c:v>
                </c:pt>
                <c:pt idx="152">
                  <c:v>3219.3764019217047</c:v>
                </c:pt>
                <c:pt idx="153">
                  <c:v>3507.9374889755877</c:v>
                </c:pt>
                <c:pt idx="154">
                  <c:v>2957.3453131547271</c:v>
                </c:pt>
                <c:pt idx="155">
                  <c:v>3518.0043183694506</c:v>
                </c:pt>
                <c:pt idx="156">
                  <c:v>3244.9272335043188</c:v>
                </c:pt>
                <c:pt idx="157">
                  <c:v>3611.1794468383478</c:v>
                </c:pt>
                <c:pt idx="158">
                  <c:v>3591.4974893664357</c:v>
                </c:pt>
                <c:pt idx="159">
                  <c:v>3405.7620421822944</c:v>
                </c:pt>
                <c:pt idx="160">
                  <c:v>3304.4941670339094</c:v>
                </c:pt>
                <c:pt idx="161">
                  <c:v>3293.4578943716901</c:v>
                </c:pt>
                <c:pt idx="162">
                  <c:v>2536.2447285344392</c:v>
                </c:pt>
                <c:pt idx="163">
                  <c:v>2699.1891708371913</c:v>
                </c:pt>
                <c:pt idx="164">
                  <c:v>3203.0970911085378</c:v>
                </c:pt>
                <c:pt idx="165">
                  <c:v>3490.8126380476924</c:v>
                </c:pt>
                <c:pt idx="166">
                  <c:v>2942.8040533182111</c:v>
                </c:pt>
                <c:pt idx="167">
                  <c:v>3504.23467832291</c:v>
                </c:pt>
                <c:pt idx="168">
                  <c:v>3227.2653165169313</c:v>
                </c:pt>
                <c:pt idx="169">
                  <c:v>3597.617147996963</c:v>
                </c:pt>
                <c:pt idx="170">
                  <c:v>3577.6837772804033</c:v>
                </c:pt>
                <c:pt idx="171">
                  <c:v>3389.2567753840904</c:v>
                </c:pt>
                <c:pt idx="172">
                  <c:v>3291.4620837403836</c:v>
                </c:pt>
                <c:pt idx="173">
                  <c:v>3279.5004806643437</c:v>
                </c:pt>
                <c:pt idx="174">
                  <c:v>2522.6645993020857</c:v>
                </c:pt>
                <c:pt idx="175">
                  <c:v>2686.3155924397879</c:v>
                </c:pt>
                <c:pt idx="176">
                  <c:v>3189.9667368883415</c:v>
                </c:pt>
                <c:pt idx="177">
                  <c:v>3479.2086183562415</c:v>
                </c:pt>
                <c:pt idx="178">
                  <c:v>2931.7573205180929</c:v>
                </c:pt>
                <c:pt idx="179">
                  <c:v>3492.7439476518293</c:v>
                </c:pt>
                <c:pt idx="180">
                  <c:v>3218.4932263549954</c:v>
                </c:pt>
                <c:pt idx="181">
                  <c:v>3587.9886162171165</c:v>
                </c:pt>
                <c:pt idx="182">
                  <c:v>3567.8722371862068</c:v>
                </c:pt>
                <c:pt idx="183">
                  <c:v>3381.7591540266103</c:v>
                </c:pt>
                <c:pt idx="184">
                  <c:v>3283.2995299850627</c:v>
                </c:pt>
                <c:pt idx="185">
                  <c:v>3271.7345340798447</c:v>
                </c:pt>
                <c:pt idx="186">
                  <c:v>2515.5040384479539</c:v>
                </c:pt>
                <c:pt idx="187">
                  <c:v>2678.5743395717691</c:v>
                </c:pt>
                <c:pt idx="188">
                  <c:v>3181.3314395849948</c:v>
                </c:pt>
                <c:pt idx="189">
                  <c:v>3469.1143539770865</c:v>
                </c:pt>
                <c:pt idx="190">
                  <c:v>2920.440554669738</c:v>
                </c:pt>
                <c:pt idx="191">
                  <c:v>3481.6953318931169</c:v>
                </c:pt>
                <c:pt idx="192">
                  <c:v>3208.3205830504612</c:v>
                </c:pt>
                <c:pt idx="193">
                  <c:v>3584.1339477273677</c:v>
                </c:pt>
                <c:pt idx="194">
                  <c:v>3564.1763735046688</c:v>
                </c:pt>
                <c:pt idx="195">
                  <c:v>3374.7497487935962</c:v>
                </c:pt>
                <c:pt idx="196">
                  <c:v>3272.489980333633</c:v>
                </c:pt>
                <c:pt idx="197">
                  <c:v>3257.1050659355542</c:v>
                </c:pt>
                <c:pt idx="198">
                  <c:v>2498.7915724324785</c:v>
                </c:pt>
                <c:pt idx="199">
                  <c:v>2662.0406686898095</c:v>
                </c:pt>
                <c:pt idx="200">
                  <c:v>3166.1129918022016</c:v>
                </c:pt>
                <c:pt idx="201">
                  <c:v>3455.6638621143375</c:v>
                </c:pt>
                <c:pt idx="202">
                  <c:v>2908.4501466653801</c:v>
                </c:pt>
                <c:pt idx="203">
                  <c:v>3469.8996534197668</c:v>
                </c:pt>
                <c:pt idx="204">
                  <c:v>3195.5666072494673</c:v>
                </c:pt>
                <c:pt idx="205">
                  <c:v>3569.804779503369</c:v>
                </c:pt>
                <c:pt idx="206">
                  <c:v>3550.0937117305248</c:v>
                </c:pt>
                <c:pt idx="207">
                  <c:v>3363.7628016752806</c:v>
                </c:pt>
                <c:pt idx="208">
                  <c:v>3265.6054957362453</c:v>
                </c:pt>
                <c:pt idx="209">
                  <c:v>3254.1713171779966</c:v>
                </c:pt>
                <c:pt idx="210">
                  <c:v>2498.2154683424774</c:v>
                </c:pt>
                <c:pt idx="211">
                  <c:v>2662.0493386097269</c:v>
                </c:pt>
                <c:pt idx="212">
                  <c:v>3166.0055830821116</c:v>
                </c:pt>
                <c:pt idx="213">
                  <c:v>3455.4690722611367</c:v>
                </c:pt>
                <c:pt idx="214">
                  <c:v>2908.0629415916669</c:v>
                </c:pt>
                <c:pt idx="215">
                  <c:v>3469.2290467947741</c:v>
                </c:pt>
                <c:pt idx="216">
                  <c:v>3194.3365618914904</c:v>
                </c:pt>
                <c:pt idx="217">
                  <c:v>3568.1390287326644</c:v>
                </c:pt>
                <c:pt idx="218">
                  <c:v>3548.0003885638334</c:v>
                </c:pt>
                <c:pt idx="219">
                  <c:v>3361.210750778529</c:v>
                </c:pt>
                <c:pt idx="220">
                  <c:v>3262.9715358945268</c:v>
                </c:pt>
                <c:pt idx="221">
                  <c:v>3251.3853526149924</c:v>
                </c:pt>
                <c:pt idx="222">
                  <c:v>2495.1801487528373</c:v>
                </c:pt>
                <c:pt idx="223">
                  <c:v>2658.9684237887791</c:v>
                </c:pt>
                <c:pt idx="224">
                  <c:v>3162.9192231079687</c:v>
                </c:pt>
                <c:pt idx="225">
                  <c:v>3452.3224564379598</c:v>
                </c:pt>
                <c:pt idx="226">
                  <c:v>2904.9946576017546</c:v>
                </c:pt>
                <c:pt idx="227">
                  <c:v>3466.4574752458648</c:v>
                </c:pt>
                <c:pt idx="228">
                  <c:v>3192.1537758395389</c:v>
                </c:pt>
                <c:pt idx="229">
                  <c:v>3566.5906305445133</c:v>
                </c:pt>
                <c:pt idx="230">
                  <c:v>3547.0241621557425</c:v>
                </c:pt>
                <c:pt idx="231">
                  <c:v>3360.6551444300153</c:v>
                </c:pt>
                <c:pt idx="232">
                  <c:v>3262.4929899455738</c:v>
                </c:pt>
                <c:pt idx="233">
                  <c:v>3250.8734894122699</c:v>
                </c:pt>
                <c:pt idx="234">
                  <c:v>2494.5154270147095</c:v>
                </c:pt>
                <c:pt idx="235">
                  <c:v>2657.7572996343597</c:v>
                </c:pt>
                <c:pt idx="236">
                  <c:v>3160.8705966240805</c:v>
                </c:pt>
                <c:pt idx="237">
                  <c:v>3449.1360046289005</c:v>
                </c:pt>
                <c:pt idx="238">
                  <c:v>2900.9153158610934</c:v>
                </c:pt>
                <c:pt idx="239">
                  <c:v>3462.5561920341411</c:v>
                </c:pt>
                <c:pt idx="240">
                  <c:v>3189.7501977666097</c:v>
                </c:pt>
                <c:pt idx="241">
                  <c:v>3565.7367746571099</c:v>
                </c:pt>
                <c:pt idx="242">
                  <c:v>3546.0776018087572</c:v>
                </c:pt>
                <c:pt idx="243">
                  <c:v>3357.3115072333449</c:v>
                </c:pt>
                <c:pt idx="244">
                  <c:v>3255.4680154312273</c:v>
                </c:pt>
                <c:pt idx="245">
                  <c:v>3240.5908751120573</c:v>
                </c:pt>
                <c:pt idx="246">
                  <c:v>2482.5754867518135</c:v>
                </c:pt>
                <c:pt idx="247">
                  <c:v>2645.5625971526943</c:v>
                </c:pt>
                <c:pt idx="248">
                  <c:v>3148.9795004490211</c:v>
                </c:pt>
                <c:pt idx="249">
                  <c:v>3437.5858843039841</c:v>
                </c:pt>
                <c:pt idx="250">
                  <c:v>2889.4489359767167</c:v>
                </c:pt>
                <c:pt idx="251">
                  <c:v>3450.2482039801284</c:v>
                </c:pt>
                <c:pt idx="252">
                  <c:v>3175.537481991978</c:v>
                </c:pt>
              </c:numCache>
            </c:numRef>
          </c:val>
        </c:ser>
        <c:ser>
          <c:idx val="1"/>
          <c:order val="2"/>
          <c:tx>
            <c:strRef>
              <c:f>'PoI data'!$N$1</c:f>
              <c:strCache>
                <c:ptCount val="1"/>
                <c:pt idx="0">
                  <c:v>Forecast 2014</c:v>
                </c:pt>
              </c:strCache>
            </c:strRef>
          </c:tx>
          <c:spPr>
            <a:ln w="25400">
              <a:solidFill>
                <a:srgbClr val="92D050"/>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data'!$N$2:$N$254</c:f>
              <c:numCache>
                <c:formatCode>_-* #,##0_-;\-* #,##0_-;_-* "-"??_-;_-@_-</c:formatCode>
                <c:ptCount val="253"/>
                <c:pt idx="124">
                  <c:v>3579.6296125370163</c:v>
                </c:pt>
                <c:pt idx="125">
                  <c:v>3401.219299521284</c:v>
                </c:pt>
                <c:pt idx="126">
                  <c:v>2649.9429484338207</c:v>
                </c:pt>
                <c:pt idx="127">
                  <c:v>2685.4743553523176</c:v>
                </c:pt>
                <c:pt idx="128">
                  <c:v>3108.5557499275374</c:v>
                </c:pt>
                <c:pt idx="129">
                  <c:v>3573.2735121871419</c:v>
                </c:pt>
                <c:pt idx="130">
                  <c:v>3131.2151094941273</c:v>
                </c:pt>
                <c:pt idx="131">
                  <c:v>3702.9674442132264</c:v>
                </c:pt>
                <c:pt idx="132">
                  <c:v>3324.7118286529949</c:v>
                </c:pt>
                <c:pt idx="133">
                  <c:v>3543.3477397116703</c:v>
                </c:pt>
                <c:pt idx="134">
                  <c:v>3523.414415615237</c:v>
                </c:pt>
                <c:pt idx="135">
                  <c:v>3429.2865553703668</c:v>
                </c:pt>
                <c:pt idx="136">
                  <c:v>3584.4140705541863</c:v>
                </c:pt>
                <c:pt idx="137">
                  <c:v>3520.8405492673546</c:v>
                </c:pt>
                <c:pt idx="138">
                  <c:v>2708.3341713344948</c:v>
                </c:pt>
                <c:pt idx="139">
                  <c:v>2716.6338301651053</c:v>
                </c:pt>
                <c:pt idx="140">
                  <c:v>3197.5980393854607</c:v>
                </c:pt>
                <c:pt idx="141">
                  <c:v>3606.2637102169874</c:v>
                </c:pt>
                <c:pt idx="142">
                  <c:v>3163.8940636825823</c:v>
                </c:pt>
                <c:pt idx="143">
                  <c:v>3758.1535286925064</c:v>
                </c:pt>
                <c:pt idx="144">
                  <c:v>3342.8903637493904</c:v>
                </c:pt>
                <c:pt idx="145">
                  <c:v>3577.0822205992599</c:v>
                </c:pt>
                <c:pt idx="146">
                  <c:v>3563.0816600419776</c:v>
                </c:pt>
                <c:pt idx="147">
                  <c:v>3444.9705892095144</c:v>
                </c:pt>
                <c:pt idx="148">
                  <c:v>3609.5988767625549</c:v>
                </c:pt>
                <c:pt idx="149">
                  <c:v>3538.5385322441052</c:v>
                </c:pt>
                <c:pt idx="150">
                  <c:v>2713.6298968500046</c:v>
                </c:pt>
                <c:pt idx="151">
                  <c:v>2732.1544436188187</c:v>
                </c:pt>
                <c:pt idx="152">
                  <c:v>3208.5347357756496</c:v>
                </c:pt>
                <c:pt idx="153">
                  <c:v>3609.7736609281819</c:v>
                </c:pt>
                <c:pt idx="154">
                  <c:v>3175.8550918297933</c:v>
                </c:pt>
                <c:pt idx="155">
                  <c:v>3765.2771338026332</c:v>
                </c:pt>
                <c:pt idx="156">
                  <c:v>3344.8487400485133</c:v>
                </c:pt>
                <c:pt idx="157">
                  <c:v>3582.0568569627367</c:v>
                </c:pt>
                <c:pt idx="158">
                  <c:v>3561.6630098990217</c:v>
                </c:pt>
                <c:pt idx="159">
                  <c:v>3440.1222223895115</c:v>
                </c:pt>
                <c:pt idx="160">
                  <c:v>3610.8464445041072</c:v>
                </c:pt>
                <c:pt idx="161">
                  <c:v>3540.0017744077977</c:v>
                </c:pt>
                <c:pt idx="162">
                  <c:v>2713.3291196674945</c:v>
                </c:pt>
                <c:pt idx="163">
                  <c:v>2731.8535624490487</c:v>
                </c:pt>
                <c:pt idx="164">
                  <c:v>3206.2510319277544</c:v>
                </c:pt>
                <c:pt idx="165">
                  <c:v>3609.8147580011628</c:v>
                </c:pt>
                <c:pt idx="166">
                  <c:v>3175.4495785248978</c:v>
                </c:pt>
                <c:pt idx="167">
                  <c:v>3763.129001040199</c:v>
                </c:pt>
                <c:pt idx="168">
                  <c:v>3344.9893040768729</c:v>
                </c:pt>
                <c:pt idx="169">
                  <c:v>3583.2579902357493</c:v>
                </c:pt>
                <c:pt idx="170">
                  <c:v>3560.7550102283685</c:v>
                </c:pt>
                <c:pt idx="171">
                  <c:v>3440.3738676758512</c:v>
                </c:pt>
                <c:pt idx="172">
                  <c:v>3612.134424801307</c:v>
                </c:pt>
                <c:pt idx="173">
                  <c:v>3540.095177657071</c:v>
                </c:pt>
                <c:pt idx="174">
                  <c:v>2714.1158501993759</c:v>
                </c:pt>
                <c:pt idx="175">
                  <c:v>2733.2497957715591</c:v>
                </c:pt>
                <c:pt idx="176">
                  <c:v>3208.1040863271915</c:v>
                </c:pt>
                <c:pt idx="177">
                  <c:v>3612.3011080653</c:v>
                </c:pt>
                <c:pt idx="178">
                  <c:v>3178.9426764439395</c:v>
                </c:pt>
                <c:pt idx="179">
                  <c:v>3768.0092193794799</c:v>
                </c:pt>
                <c:pt idx="180">
                  <c:v>3350.1857224985961</c:v>
                </c:pt>
                <c:pt idx="181">
                  <c:v>3588.5425821424169</c:v>
                </c:pt>
                <c:pt idx="182">
                  <c:v>3568.1053859260255</c:v>
                </c:pt>
                <c:pt idx="183">
                  <c:v>3448.3136627861873</c:v>
                </c:pt>
                <c:pt idx="184">
                  <c:v>3620.0946043673148</c:v>
                </c:pt>
                <c:pt idx="185">
                  <c:v>3549.9751324788272</c:v>
                </c:pt>
                <c:pt idx="186">
                  <c:v>2724.4447347145833</c:v>
                </c:pt>
                <c:pt idx="187">
                  <c:v>2743.189215128185</c:v>
                </c:pt>
                <c:pt idx="188">
                  <c:v>3218.0963819267936</c:v>
                </c:pt>
                <c:pt idx="189">
                  <c:v>3621.4515429934618</c:v>
                </c:pt>
                <c:pt idx="190">
                  <c:v>3187.035362862438</c:v>
                </c:pt>
                <c:pt idx="191">
                  <c:v>3776.2367841114701</c:v>
                </c:pt>
                <c:pt idx="192">
                  <c:v>3359.9999701647503</c:v>
                </c:pt>
                <c:pt idx="193">
                  <c:v>3600.0101901083381</c:v>
                </c:pt>
                <c:pt idx="194">
                  <c:v>3579.1515170430775</c:v>
                </c:pt>
                <c:pt idx="195">
                  <c:v>3457.7542025185935</c:v>
                </c:pt>
                <c:pt idx="196">
                  <c:v>3627.0672725162417</c:v>
                </c:pt>
                <c:pt idx="197">
                  <c:v>3553.636047859567</c:v>
                </c:pt>
                <c:pt idx="198">
                  <c:v>2726.888953598645</c:v>
                </c:pt>
                <c:pt idx="199">
                  <c:v>2745.9934616229184</c:v>
                </c:pt>
                <c:pt idx="200">
                  <c:v>3221.2329938550024</c:v>
                </c:pt>
                <c:pt idx="201">
                  <c:v>3625.5219221233956</c:v>
                </c:pt>
                <c:pt idx="202">
                  <c:v>3192.0681638961228</c:v>
                </c:pt>
                <c:pt idx="203">
                  <c:v>3780.9650313865973</c:v>
                </c:pt>
                <c:pt idx="204">
                  <c:v>3363.2005706907107</c:v>
                </c:pt>
                <c:pt idx="205">
                  <c:v>3601.690315320735</c:v>
                </c:pt>
                <c:pt idx="206">
                  <c:v>3580.8599271004723</c:v>
                </c:pt>
                <c:pt idx="207">
                  <c:v>3460.9339020536991</c:v>
                </c:pt>
                <c:pt idx="208">
                  <c:v>3632.7538535361045</c:v>
                </c:pt>
                <c:pt idx="209">
                  <c:v>3562.2213666038742</c:v>
                </c:pt>
                <c:pt idx="210">
                  <c:v>2736.6366730372761</c:v>
                </c:pt>
                <c:pt idx="211">
                  <c:v>2755.5695943118362</c:v>
                </c:pt>
                <c:pt idx="212">
                  <c:v>3230.507068825138</c:v>
                </c:pt>
                <c:pt idx="213">
                  <c:v>3634.0529615657115</c:v>
                </c:pt>
                <c:pt idx="214">
                  <c:v>3199.7137507943253</c:v>
                </c:pt>
                <c:pt idx="215">
                  <c:v>3788.3083395202357</c:v>
                </c:pt>
                <c:pt idx="216">
                  <c:v>3370.5515463406468</c:v>
                </c:pt>
                <c:pt idx="217">
                  <c:v>3609.0471820963448</c:v>
                </c:pt>
                <c:pt idx="218">
                  <c:v>3587.964901180284</c:v>
                </c:pt>
                <c:pt idx="219">
                  <c:v>3467.6615794989639</c:v>
                </c:pt>
                <c:pt idx="220">
                  <c:v>3638.8882035669239</c:v>
                </c:pt>
                <c:pt idx="221">
                  <c:v>3567.3862946560762</c:v>
                </c:pt>
                <c:pt idx="222">
                  <c:v>2741.3220866322108</c:v>
                </c:pt>
                <c:pt idx="223">
                  <c:v>2760.081272059987</c:v>
                </c:pt>
                <c:pt idx="224">
                  <c:v>3234.7115764795963</c:v>
                </c:pt>
                <c:pt idx="225">
                  <c:v>3638.2815840195944</c:v>
                </c:pt>
                <c:pt idx="226">
                  <c:v>3204.1059444990015</c:v>
                </c:pt>
                <c:pt idx="227">
                  <c:v>3792.6815856735511</c:v>
                </c:pt>
                <c:pt idx="228">
                  <c:v>3375.0277849459599</c:v>
                </c:pt>
                <c:pt idx="229">
                  <c:v>3613.7222158723407</c:v>
                </c:pt>
                <c:pt idx="230">
                  <c:v>3592.7638333305795</c:v>
                </c:pt>
                <c:pt idx="231">
                  <c:v>3472.3787384634297</c:v>
                </c:pt>
                <c:pt idx="232">
                  <c:v>3643.4410202584113</c:v>
                </c:pt>
                <c:pt idx="233">
                  <c:v>3571.99137440304</c:v>
                </c:pt>
                <c:pt idx="234">
                  <c:v>2745.9036352270768</c:v>
                </c:pt>
                <c:pt idx="235">
                  <c:v>2764.6540917984221</c:v>
                </c:pt>
                <c:pt idx="236">
                  <c:v>3239.4819095410407</c:v>
                </c:pt>
                <c:pt idx="237">
                  <c:v>3643.1013543287663</c:v>
                </c:pt>
                <c:pt idx="238">
                  <c:v>3208.9083302327299</c:v>
                </c:pt>
                <c:pt idx="239">
                  <c:v>3797.5367410157082</c:v>
                </c:pt>
                <c:pt idx="240">
                  <c:v>3379.7599678474803</c:v>
                </c:pt>
              </c:numCache>
            </c:numRef>
          </c:val>
        </c:ser>
        <c:marker val="1"/>
        <c:axId val="59792384"/>
        <c:axId val="59802752"/>
      </c:lineChart>
      <c:dateAx>
        <c:axId val="5979238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9802752"/>
        <c:crosses val="autoZero"/>
        <c:auto val="1"/>
        <c:lblOffset val="100"/>
        <c:majorUnit val="12"/>
        <c:majorTimeUnit val="months"/>
      </c:dateAx>
      <c:valAx>
        <c:axId val="59802752"/>
        <c:scaling>
          <c:orientation val="minMax"/>
        </c:scaling>
        <c:axPos val="l"/>
        <c:majorGridlines/>
        <c:title>
          <c:tx>
            <c:rich>
              <a:bodyPr rot="-5400000" vert="horz"/>
              <a:lstStyle/>
              <a:p>
                <a:pPr>
                  <a:defRPr/>
                </a:pPr>
                <a:r>
                  <a:rPr lang="en-NZ" sz="1200">
                    <a:latin typeface="Arial" pitchFamily="34" charset="0"/>
                    <a:cs typeface="Arial" pitchFamily="34" charset="0"/>
                  </a:rPr>
                  <a:t>Reports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5979238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Pre-Release Enquiries</a:t>
            </a:r>
          </a:p>
        </c:rich>
      </c:tx>
    </c:title>
    <c:plotArea>
      <c:layout/>
      <c:lineChart>
        <c:grouping val="standard"/>
        <c:ser>
          <c:idx val="0"/>
          <c:order val="0"/>
          <c:tx>
            <c:strRef>
              <c:f>'PoI data'!$Q$1</c:f>
              <c:strCache>
                <c:ptCount val="1"/>
                <c:pt idx="0">
                  <c:v>Pre-Release Enquiries</c:v>
                </c:pt>
              </c:strCache>
            </c:strRef>
          </c:tx>
          <c:spPr>
            <a:ln w="38100">
              <a:solidFill>
                <a:schemeClr val="tx2"/>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data'!$Q$2:$Q$254</c:f>
              <c:numCache>
                <c:formatCode>_-* #,##0_-;\-* #,##0_-;_-* "-"??_-;_-@_-</c:formatCode>
                <c:ptCount val="253"/>
                <c:pt idx="50">
                  <c:v>516</c:v>
                </c:pt>
                <c:pt idx="51">
                  <c:v>541</c:v>
                </c:pt>
                <c:pt idx="52">
                  <c:v>530</c:v>
                </c:pt>
                <c:pt idx="53">
                  <c:v>391</c:v>
                </c:pt>
                <c:pt idx="54">
                  <c:v>471</c:v>
                </c:pt>
                <c:pt idx="55">
                  <c:v>462</c:v>
                </c:pt>
                <c:pt idx="56">
                  <c:v>414</c:v>
                </c:pt>
                <c:pt idx="57">
                  <c:v>466</c:v>
                </c:pt>
                <c:pt idx="58">
                  <c:v>477</c:v>
                </c:pt>
                <c:pt idx="59">
                  <c:v>540</c:v>
                </c:pt>
                <c:pt idx="60">
                  <c:v>458</c:v>
                </c:pt>
                <c:pt idx="61">
                  <c:v>456</c:v>
                </c:pt>
                <c:pt idx="62">
                  <c:v>458</c:v>
                </c:pt>
                <c:pt idx="63">
                  <c:v>481</c:v>
                </c:pt>
                <c:pt idx="64">
                  <c:v>517</c:v>
                </c:pt>
                <c:pt idx="65">
                  <c:v>424</c:v>
                </c:pt>
                <c:pt idx="66">
                  <c:v>555</c:v>
                </c:pt>
                <c:pt idx="67">
                  <c:v>472</c:v>
                </c:pt>
                <c:pt idx="68">
                  <c:v>439</c:v>
                </c:pt>
                <c:pt idx="69">
                  <c:v>573</c:v>
                </c:pt>
                <c:pt idx="70">
                  <c:v>500</c:v>
                </c:pt>
                <c:pt idx="71">
                  <c:v>479</c:v>
                </c:pt>
                <c:pt idx="72">
                  <c:v>586</c:v>
                </c:pt>
                <c:pt idx="73">
                  <c:v>511</c:v>
                </c:pt>
                <c:pt idx="74">
                  <c:v>508</c:v>
                </c:pt>
                <c:pt idx="75">
                  <c:v>587</c:v>
                </c:pt>
                <c:pt idx="76">
                  <c:v>536</c:v>
                </c:pt>
                <c:pt idx="77">
                  <c:v>543</c:v>
                </c:pt>
                <c:pt idx="78">
                  <c:v>592</c:v>
                </c:pt>
                <c:pt idx="79">
                  <c:v>417</c:v>
                </c:pt>
                <c:pt idx="80">
                  <c:v>389</c:v>
                </c:pt>
                <c:pt idx="81">
                  <c:v>536</c:v>
                </c:pt>
                <c:pt idx="82">
                  <c:v>478</c:v>
                </c:pt>
                <c:pt idx="83">
                  <c:v>479</c:v>
                </c:pt>
                <c:pt idx="84">
                  <c:v>541</c:v>
                </c:pt>
                <c:pt idx="85">
                  <c:v>514</c:v>
                </c:pt>
                <c:pt idx="86">
                  <c:v>461</c:v>
                </c:pt>
                <c:pt idx="87">
                  <c:v>592</c:v>
                </c:pt>
                <c:pt idx="88">
                  <c:v>579</c:v>
                </c:pt>
                <c:pt idx="89">
                  <c:v>513</c:v>
                </c:pt>
                <c:pt idx="90">
                  <c:v>621</c:v>
                </c:pt>
                <c:pt idx="91">
                  <c:v>442</c:v>
                </c:pt>
                <c:pt idx="92">
                  <c:v>428</c:v>
                </c:pt>
                <c:pt idx="93">
                  <c:v>630</c:v>
                </c:pt>
                <c:pt idx="94">
                  <c:v>404</c:v>
                </c:pt>
                <c:pt idx="95">
                  <c:v>537</c:v>
                </c:pt>
                <c:pt idx="96">
                  <c:v>528</c:v>
                </c:pt>
                <c:pt idx="97">
                  <c:v>507</c:v>
                </c:pt>
                <c:pt idx="98">
                  <c:v>566</c:v>
                </c:pt>
                <c:pt idx="99">
                  <c:v>559</c:v>
                </c:pt>
                <c:pt idx="100">
                  <c:v>468</c:v>
                </c:pt>
                <c:pt idx="101">
                  <c:v>460</c:v>
                </c:pt>
                <c:pt idx="102">
                  <c:v>555</c:v>
                </c:pt>
                <c:pt idx="103">
                  <c:v>428</c:v>
                </c:pt>
                <c:pt idx="104">
                  <c:v>439</c:v>
                </c:pt>
                <c:pt idx="105">
                  <c:v>516</c:v>
                </c:pt>
                <c:pt idx="106">
                  <c:v>455</c:v>
                </c:pt>
                <c:pt idx="107">
                  <c:v>594</c:v>
                </c:pt>
                <c:pt idx="108">
                  <c:v>425</c:v>
                </c:pt>
                <c:pt idx="109">
                  <c:v>492</c:v>
                </c:pt>
                <c:pt idx="110">
                  <c:v>545</c:v>
                </c:pt>
                <c:pt idx="111">
                  <c:v>491</c:v>
                </c:pt>
                <c:pt idx="112">
                  <c:v>488</c:v>
                </c:pt>
                <c:pt idx="113">
                  <c:v>534</c:v>
                </c:pt>
                <c:pt idx="114">
                  <c:v>536</c:v>
                </c:pt>
                <c:pt idx="115">
                  <c:v>459</c:v>
                </c:pt>
                <c:pt idx="116">
                  <c:v>518</c:v>
                </c:pt>
                <c:pt idx="117">
                  <c:v>437</c:v>
                </c:pt>
                <c:pt idx="118">
                  <c:v>518</c:v>
                </c:pt>
                <c:pt idx="119">
                  <c:v>605</c:v>
                </c:pt>
                <c:pt idx="120">
                  <c:v>434</c:v>
                </c:pt>
                <c:pt idx="121">
                  <c:v>550</c:v>
                </c:pt>
                <c:pt idx="122">
                  <c:v>575</c:v>
                </c:pt>
                <c:pt idx="123">
                  <c:v>451</c:v>
                </c:pt>
                <c:pt idx="124">
                  <c:v>496</c:v>
                </c:pt>
                <c:pt idx="125">
                  <c:v>446</c:v>
                </c:pt>
                <c:pt idx="126">
                  <c:v>531</c:v>
                </c:pt>
                <c:pt idx="127">
                  <c:v>464</c:v>
                </c:pt>
                <c:pt idx="128">
                  <c:v>424</c:v>
                </c:pt>
                <c:pt idx="129">
                  <c:v>430</c:v>
                </c:pt>
                <c:pt idx="130">
                  <c:v>509</c:v>
                </c:pt>
                <c:pt idx="131">
                  <c:v>550</c:v>
                </c:pt>
                <c:pt idx="132">
                  <c:v>404</c:v>
                </c:pt>
                <c:pt idx="133">
                  <c:v>563</c:v>
                </c:pt>
                <c:pt idx="134">
                  <c:v>448</c:v>
                </c:pt>
                <c:pt idx="135">
                  <c:v>511</c:v>
                </c:pt>
                <c:pt idx="136">
                  <c:v>525</c:v>
                </c:pt>
              </c:numCache>
            </c:numRef>
          </c:val>
        </c:ser>
        <c:ser>
          <c:idx val="2"/>
          <c:order val="1"/>
          <c:tx>
            <c:strRef>
              <c:f>'PoI data'!$U$1</c:f>
              <c:strCache>
                <c:ptCount val="1"/>
                <c:pt idx="0">
                  <c:v>Forecast 2015</c:v>
                </c:pt>
              </c:strCache>
            </c:strRef>
          </c:tx>
          <c:spPr>
            <a:ln w="31750">
              <a:solidFill>
                <a:schemeClr val="tx2">
                  <a:lumMod val="60000"/>
                  <a:lumOff val="40000"/>
                </a:schemeClr>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data'!$U$2:$U$254</c:f>
              <c:numCache>
                <c:formatCode>_-* #,##0_-;\-* #,##0_-;_-* "-"??_-;_-@_-</c:formatCode>
                <c:ptCount val="253"/>
                <c:pt idx="137">
                  <c:v>422.92425671658071</c:v>
                </c:pt>
                <c:pt idx="138">
                  <c:v>545.17580978877129</c:v>
                </c:pt>
                <c:pt idx="139">
                  <c:v>455.31394511765961</c:v>
                </c:pt>
                <c:pt idx="140">
                  <c:v>435.55187778285989</c:v>
                </c:pt>
                <c:pt idx="141">
                  <c:v>444.58005538861994</c:v>
                </c:pt>
                <c:pt idx="142">
                  <c:v>511.38787261559077</c:v>
                </c:pt>
                <c:pt idx="143">
                  <c:v>562.7437569717373</c:v>
                </c:pt>
                <c:pt idx="144">
                  <c:v>404.29986505825212</c:v>
                </c:pt>
                <c:pt idx="145">
                  <c:v>553.99377090212306</c:v>
                </c:pt>
                <c:pt idx="146">
                  <c:v>481.34017328471862</c:v>
                </c:pt>
                <c:pt idx="147">
                  <c:v>497.64089509196236</c:v>
                </c:pt>
                <c:pt idx="148">
                  <c:v>512.95253173092181</c:v>
                </c:pt>
                <c:pt idx="149">
                  <c:v>422.92425671658071</c:v>
                </c:pt>
                <c:pt idx="150">
                  <c:v>545.17580978877129</c:v>
                </c:pt>
                <c:pt idx="151">
                  <c:v>455.31394511765961</c:v>
                </c:pt>
                <c:pt idx="152">
                  <c:v>435.55187778285989</c:v>
                </c:pt>
                <c:pt idx="153">
                  <c:v>444.58005538861994</c:v>
                </c:pt>
                <c:pt idx="154">
                  <c:v>511.38787261559077</c:v>
                </c:pt>
                <c:pt idx="155">
                  <c:v>562.7437569717373</c:v>
                </c:pt>
                <c:pt idx="156">
                  <c:v>404.29986505825212</c:v>
                </c:pt>
                <c:pt idx="157">
                  <c:v>553.99377090212306</c:v>
                </c:pt>
                <c:pt idx="158">
                  <c:v>481.34017328471862</c:v>
                </c:pt>
                <c:pt idx="159">
                  <c:v>497.64089509196236</c:v>
                </c:pt>
                <c:pt idx="160">
                  <c:v>512.95253173092181</c:v>
                </c:pt>
                <c:pt idx="161">
                  <c:v>422.92425671658071</c:v>
                </c:pt>
                <c:pt idx="162">
                  <c:v>545.17580978877129</c:v>
                </c:pt>
                <c:pt idx="163">
                  <c:v>455.31394511765961</c:v>
                </c:pt>
                <c:pt idx="164">
                  <c:v>435.55187778285989</c:v>
                </c:pt>
                <c:pt idx="165">
                  <c:v>444.58005538861994</c:v>
                </c:pt>
                <c:pt idx="166">
                  <c:v>511.38787261559077</c:v>
                </c:pt>
                <c:pt idx="167">
                  <c:v>562.7437569717373</c:v>
                </c:pt>
                <c:pt idx="168">
                  <c:v>404.29986505825212</c:v>
                </c:pt>
                <c:pt idx="169">
                  <c:v>553.99377090212306</c:v>
                </c:pt>
                <c:pt idx="170">
                  <c:v>481.34017328471862</c:v>
                </c:pt>
                <c:pt idx="171">
                  <c:v>497.64089509196236</c:v>
                </c:pt>
                <c:pt idx="172">
                  <c:v>512.95253173092181</c:v>
                </c:pt>
                <c:pt idx="173">
                  <c:v>422.92425671658071</c:v>
                </c:pt>
                <c:pt idx="174">
                  <c:v>545.17580978877129</c:v>
                </c:pt>
                <c:pt idx="175">
                  <c:v>455.31394511765961</c:v>
                </c:pt>
                <c:pt idx="176">
                  <c:v>435.55187778285989</c:v>
                </c:pt>
                <c:pt idx="177">
                  <c:v>444.58005538861994</c:v>
                </c:pt>
                <c:pt idx="178">
                  <c:v>511.38787261559077</c:v>
                </c:pt>
                <c:pt idx="179">
                  <c:v>562.7437569717373</c:v>
                </c:pt>
                <c:pt idx="180">
                  <c:v>404.29986505825212</c:v>
                </c:pt>
                <c:pt idx="181">
                  <c:v>553.99377090212306</c:v>
                </c:pt>
                <c:pt idx="182">
                  <c:v>481.34017328471862</c:v>
                </c:pt>
                <c:pt idx="183">
                  <c:v>497.64089509196236</c:v>
                </c:pt>
                <c:pt idx="184">
                  <c:v>512.95253173092181</c:v>
                </c:pt>
                <c:pt idx="185">
                  <c:v>422.92425671658071</c:v>
                </c:pt>
                <c:pt idx="186">
                  <c:v>545.17580978877129</c:v>
                </c:pt>
                <c:pt idx="187">
                  <c:v>455.31394511765961</c:v>
                </c:pt>
                <c:pt idx="188">
                  <c:v>435.55187778285989</c:v>
                </c:pt>
                <c:pt idx="189">
                  <c:v>444.58005538861994</c:v>
                </c:pt>
                <c:pt idx="190">
                  <c:v>511.38787261559077</c:v>
                </c:pt>
                <c:pt idx="191">
                  <c:v>562.7437569717373</c:v>
                </c:pt>
                <c:pt idx="192">
                  <c:v>404.29986505825212</c:v>
                </c:pt>
                <c:pt idx="193">
                  <c:v>553.99377090212306</c:v>
                </c:pt>
                <c:pt idx="194">
                  <c:v>481.34017328471862</c:v>
                </c:pt>
                <c:pt idx="195">
                  <c:v>497.64089509196236</c:v>
                </c:pt>
                <c:pt idx="196">
                  <c:v>512.95253173092181</c:v>
                </c:pt>
                <c:pt idx="197">
                  <c:v>422.92425671658071</c:v>
                </c:pt>
                <c:pt idx="198">
                  <c:v>545.17580978877129</c:v>
                </c:pt>
                <c:pt idx="199">
                  <c:v>455.31394511765961</c:v>
                </c:pt>
                <c:pt idx="200">
                  <c:v>435.55187778285989</c:v>
                </c:pt>
                <c:pt idx="201">
                  <c:v>444.58005538861994</c:v>
                </c:pt>
                <c:pt idx="202">
                  <c:v>511.38787261559077</c:v>
                </c:pt>
                <c:pt idx="203">
                  <c:v>562.7437569717373</c:v>
                </c:pt>
                <c:pt idx="204">
                  <c:v>404.29986505825212</c:v>
                </c:pt>
                <c:pt idx="205">
                  <c:v>553.99377090212306</c:v>
                </c:pt>
                <c:pt idx="206">
                  <c:v>481.34017328471862</c:v>
                </c:pt>
                <c:pt idx="207">
                  <c:v>497.64089509196236</c:v>
                </c:pt>
                <c:pt idx="208">
                  <c:v>512.95253173092181</c:v>
                </c:pt>
                <c:pt idx="209">
                  <c:v>422.92425671658071</c:v>
                </c:pt>
                <c:pt idx="210">
                  <c:v>545.17580978877129</c:v>
                </c:pt>
                <c:pt idx="211">
                  <c:v>455.31394511765961</c:v>
                </c:pt>
                <c:pt idx="212">
                  <c:v>435.55187778285989</c:v>
                </c:pt>
                <c:pt idx="213">
                  <c:v>444.58005538861994</c:v>
                </c:pt>
                <c:pt idx="214">
                  <c:v>511.38787261559077</c:v>
                </c:pt>
                <c:pt idx="215">
                  <c:v>562.7437569717373</c:v>
                </c:pt>
                <c:pt idx="216">
                  <c:v>404.29986505825212</c:v>
                </c:pt>
                <c:pt idx="217">
                  <c:v>553.99377090212306</c:v>
                </c:pt>
                <c:pt idx="218">
                  <c:v>481.34017328471862</c:v>
                </c:pt>
                <c:pt idx="219">
                  <c:v>497.64089509196236</c:v>
                </c:pt>
                <c:pt idx="220">
                  <c:v>512.95253173092181</c:v>
                </c:pt>
                <c:pt idx="221">
                  <c:v>422.92425671658071</c:v>
                </c:pt>
                <c:pt idx="222">
                  <c:v>545.17580978877129</c:v>
                </c:pt>
                <c:pt idx="223">
                  <c:v>455.31394511765961</c:v>
                </c:pt>
                <c:pt idx="224">
                  <c:v>435.55187778285989</c:v>
                </c:pt>
                <c:pt idx="225">
                  <c:v>444.58005538861994</c:v>
                </c:pt>
                <c:pt idx="226">
                  <c:v>511.38787261559077</c:v>
                </c:pt>
                <c:pt idx="227">
                  <c:v>562.7437569717373</c:v>
                </c:pt>
                <c:pt idx="228">
                  <c:v>404.29986505825212</c:v>
                </c:pt>
                <c:pt idx="229">
                  <c:v>553.99377090212306</c:v>
                </c:pt>
                <c:pt idx="230">
                  <c:v>481.34017328471862</c:v>
                </c:pt>
                <c:pt idx="231">
                  <c:v>497.64089509196236</c:v>
                </c:pt>
                <c:pt idx="232">
                  <c:v>512.95253173092181</c:v>
                </c:pt>
                <c:pt idx="233">
                  <c:v>422.92425671658071</c:v>
                </c:pt>
                <c:pt idx="234">
                  <c:v>545.17580978877129</c:v>
                </c:pt>
                <c:pt idx="235">
                  <c:v>455.31394511765961</c:v>
                </c:pt>
                <c:pt idx="236">
                  <c:v>435.55187778285989</c:v>
                </c:pt>
                <c:pt idx="237">
                  <c:v>444.58005538861994</c:v>
                </c:pt>
                <c:pt idx="238">
                  <c:v>511.38787261559077</c:v>
                </c:pt>
                <c:pt idx="239">
                  <c:v>562.7437569717373</c:v>
                </c:pt>
                <c:pt idx="240">
                  <c:v>404.29986505825212</c:v>
                </c:pt>
                <c:pt idx="241">
                  <c:v>553.99377090212306</c:v>
                </c:pt>
                <c:pt idx="242">
                  <c:v>481.34017328471862</c:v>
                </c:pt>
                <c:pt idx="243">
                  <c:v>497.64089509196236</c:v>
                </c:pt>
                <c:pt idx="244">
                  <c:v>512.95253173092181</c:v>
                </c:pt>
                <c:pt idx="245">
                  <c:v>422.92425671658071</c:v>
                </c:pt>
                <c:pt idx="246">
                  <c:v>545.17580978877129</c:v>
                </c:pt>
                <c:pt idx="247">
                  <c:v>455.31394511765961</c:v>
                </c:pt>
                <c:pt idx="248">
                  <c:v>435.55187778285989</c:v>
                </c:pt>
                <c:pt idx="249">
                  <c:v>444.58005538861994</c:v>
                </c:pt>
                <c:pt idx="250">
                  <c:v>511.38787261559077</c:v>
                </c:pt>
                <c:pt idx="251">
                  <c:v>562.7437569717373</c:v>
                </c:pt>
                <c:pt idx="252">
                  <c:v>404.29986505825212</c:v>
                </c:pt>
              </c:numCache>
            </c:numRef>
          </c:val>
        </c:ser>
        <c:ser>
          <c:idx val="1"/>
          <c:order val="2"/>
          <c:tx>
            <c:strRef>
              <c:f>'PoI data'!$S$1</c:f>
              <c:strCache>
                <c:ptCount val="1"/>
                <c:pt idx="0">
                  <c:v>Forecast 2014</c:v>
                </c:pt>
              </c:strCache>
            </c:strRef>
          </c:tx>
          <c:spPr>
            <a:ln w="31750">
              <a:solidFill>
                <a:srgbClr val="92D050"/>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data'!$S$2:$S$254</c:f>
              <c:numCache>
                <c:formatCode>_-* #,##0_-;\-* #,##0_-;_-* "-"??_-;_-@_-</c:formatCode>
                <c:ptCount val="253"/>
                <c:pt idx="124">
                  <c:v>502.53110220482455</c:v>
                </c:pt>
                <c:pt idx="125">
                  <c:v>547.7361214187805</c:v>
                </c:pt>
                <c:pt idx="126">
                  <c:v>536</c:v>
                </c:pt>
                <c:pt idx="127">
                  <c:v>459</c:v>
                </c:pt>
                <c:pt idx="128">
                  <c:v>518</c:v>
                </c:pt>
                <c:pt idx="129">
                  <c:v>437</c:v>
                </c:pt>
                <c:pt idx="130">
                  <c:v>518</c:v>
                </c:pt>
                <c:pt idx="131">
                  <c:v>605</c:v>
                </c:pt>
                <c:pt idx="132">
                  <c:v>434</c:v>
                </c:pt>
                <c:pt idx="133">
                  <c:v>550</c:v>
                </c:pt>
                <c:pt idx="134">
                  <c:v>575</c:v>
                </c:pt>
                <c:pt idx="135">
                  <c:v>508.56607332856464</c:v>
                </c:pt>
                <c:pt idx="136">
                  <c:v>502.53110220482455</c:v>
                </c:pt>
                <c:pt idx="137">
                  <c:v>547.7361214187805</c:v>
                </c:pt>
                <c:pt idx="138">
                  <c:v>536</c:v>
                </c:pt>
                <c:pt idx="139">
                  <c:v>459</c:v>
                </c:pt>
                <c:pt idx="140">
                  <c:v>518</c:v>
                </c:pt>
                <c:pt idx="141">
                  <c:v>437</c:v>
                </c:pt>
                <c:pt idx="142">
                  <c:v>518</c:v>
                </c:pt>
                <c:pt idx="143">
                  <c:v>605</c:v>
                </c:pt>
                <c:pt idx="144">
                  <c:v>434</c:v>
                </c:pt>
                <c:pt idx="145">
                  <c:v>550</c:v>
                </c:pt>
                <c:pt idx="146">
                  <c:v>575</c:v>
                </c:pt>
                <c:pt idx="147">
                  <c:v>508.56607332856464</c:v>
                </c:pt>
                <c:pt idx="148">
                  <c:v>502.53110220482455</c:v>
                </c:pt>
                <c:pt idx="149">
                  <c:v>547.7361214187805</c:v>
                </c:pt>
                <c:pt idx="150">
                  <c:v>536</c:v>
                </c:pt>
                <c:pt idx="151">
                  <c:v>459</c:v>
                </c:pt>
                <c:pt idx="152">
                  <c:v>518</c:v>
                </c:pt>
                <c:pt idx="153">
                  <c:v>437</c:v>
                </c:pt>
                <c:pt idx="154">
                  <c:v>518</c:v>
                </c:pt>
                <c:pt idx="155">
                  <c:v>605</c:v>
                </c:pt>
                <c:pt idx="156">
                  <c:v>434</c:v>
                </c:pt>
                <c:pt idx="157">
                  <c:v>550</c:v>
                </c:pt>
                <c:pt idx="158">
                  <c:v>575</c:v>
                </c:pt>
                <c:pt idx="159">
                  <c:v>508.56607332856464</c:v>
                </c:pt>
                <c:pt idx="160">
                  <c:v>502.53110220482455</c:v>
                </c:pt>
                <c:pt idx="161">
                  <c:v>547.7361214187805</c:v>
                </c:pt>
                <c:pt idx="162">
                  <c:v>536</c:v>
                </c:pt>
                <c:pt idx="163">
                  <c:v>459</c:v>
                </c:pt>
                <c:pt idx="164">
                  <c:v>518</c:v>
                </c:pt>
                <c:pt idx="165">
                  <c:v>437</c:v>
                </c:pt>
                <c:pt idx="166">
                  <c:v>518</c:v>
                </c:pt>
                <c:pt idx="167">
                  <c:v>605</c:v>
                </c:pt>
                <c:pt idx="168">
                  <c:v>434</c:v>
                </c:pt>
                <c:pt idx="169">
                  <c:v>550</c:v>
                </c:pt>
                <c:pt idx="170">
                  <c:v>575</c:v>
                </c:pt>
                <c:pt idx="171">
                  <c:v>508.56607332856464</c:v>
                </c:pt>
                <c:pt idx="172">
                  <c:v>502.53110220482455</c:v>
                </c:pt>
                <c:pt idx="173">
                  <c:v>547.7361214187805</c:v>
                </c:pt>
                <c:pt idx="174">
                  <c:v>536</c:v>
                </c:pt>
                <c:pt idx="175">
                  <c:v>459</c:v>
                </c:pt>
                <c:pt idx="176">
                  <c:v>518</c:v>
                </c:pt>
                <c:pt idx="177">
                  <c:v>437</c:v>
                </c:pt>
                <c:pt idx="178">
                  <c:v>518</c:v>
                </c:pt>
                <c:pt idx="179">
                  <c:v>605</c:v>
                </c:pt>
                <c:pt idx="180">
                  <c:v>434</c:v>
                </c:pt>
                <c:pt idx="181">
                  <c:v>550</c:v>
                </c:pt>
                <c:pt idx="182">
                  <c:v>575</c:v>
                </c:pt>
                <c:pt idx="183">
                  <c:v>508.56607332856464</c:v>
                </c:pt>
                <c:pt idx="184">
                  <c:v>502.53110220482455</c:v>
                </c:pt>
                <c:pt idx="185">
                  <c:v>547.7361214187805</c:v>
                </c:pt>
                <c:pt idx="186">
                  <c:v>536</c:v>
                </c:pt>
                <c:pt idx="187">
                  <c:v>459</c:v>
                </c:pt>
                <c:pt idx="188">
                  <c:v>518</c:v>
                </c:pt>
                <c:pt idx="189">
                  <c:v>437</c:v>
                </c:pt>
                <c:pt idx="190">
                  <c:v>518</c:v>
                </c:pt>
                <c:pt idx="191">
                  <c:v>605</c:v>
                </c:pt>
                <c:pt idx="192">
                  <c:v>434</c:v>
                </c:pt>
                <c:pt idx="193">
                  <c:v>550</c:v>
                </c:pt>
                <c:pt idx="194">
                  <c:v>575</c:v>
                </c:pt>
                <c:pt idx="195">
                  <c:v>508.56607332856464</c:v>
                </c:pt>
                <c:pt idx="196">
                  <c:v>502.53110220482455</c:v>
                </c:pt>
                <c:pt idx="197">
                  <c:v>547.7361214187805</c:v>
                </c:pt>
                <c:pt idx="198">
                  <c:v>536</c:v>
                </c:pt>
                <c:pt idx="199">
                  <c:v>459</c:v>
                </c:pt>
                <c:pt idx="200">
                  <c:v>518</c:v>
                </c:pt>
                <c:pt idx="201">
                  <c:v>437</c:v>
                </c:pt>
                <c:pt idx="202">
                  <c:v>518</c:v>
                </c:pt>
                <c:pt idx="203">
                  <c:v>605</c:v>
                </c:pt>
                <c:pt idx="204">
                  <c:v>434</c:v>
                </c:pt>
                <c:pt idx="205">
                  <c:v>550</c:v>
                </c:pt>
                <c:pt idx="206">
                  <c:v>575</c:v>
                </c:pt>
                <c:pt idx="207">
                  <c:v>508.56607332856464</c:v>
                </c:pt>
                <c:pt idx="208">
                  <c:v>502.53110220482455</c:v>
                </c:pt>
                <c:pt idx="209">
                  <c:v>547.7361214187805</c:v>
                </c:pt>
                <c:pt idx="210">
                  <c:v>536</c:v>
                </c:pt>
                <c:pt idx="211">
                  <c:v>459</c:v>
                </c:pt>
                <c:pt idx="212">
                  <c:v>518</c:v>
                </c:pt>
                <c:pt idx="213">
                  <c:v>437</c:v>
                </c:pt>
                <c:pt idx="214">
                  <c:v>518</c:v>
                </c:pt>
                <c:pt idx="215">
                  <c:v>605</c:v>
                </c:pt>
                <c:pt idx="216">
                  <c:v>434</c:v>
                </c:pt>
                <c:pt idx="217">
                  <c:v>550</c:v>
                </c:pt>
                <c:pt idx="218">
                  <c:v>575</c:v>
                </c:pt>
                <c:pt idx="219">
                  <c:v>508.56607332856464</c:v>
                </c:pt>
                <c:pt idx="220">
                  <c:v>502.53110220482455</c:v>
                </c:pt>
                <c:pt idx="221">
                  <c:v>547.7361214187805</c:v>
                </c:pt>
                <c:pt idx="222">
                  <c:v>536</c:v>
                </c:pt>
                <c:pt idx="223">
                  <c:v>459</c:v>
                </c:pt>
                <c:pt idx="224">
                  <c:v>518</c:v>
                </c:pt>
                <c:pt idx="225">
                  <c:v>437</c:v>
                </c:pt>
                <c:pt idx="226">
                  <c:v>518</c:v>
                </c:pt>
                <c:pt idx="227">
                  <c:v>605</c:v>
                </c:pt>
                <c:pt idx="228">
                  <c:v>434</c:v>
                </c:pt>
                <c:pt idx="229">
                  <c:v>550</c:v>
                </c:pt>
                <c:pt idx="230">
                  <c:v>575</c:v>
                </c:pt>
                <c:pt idx="231">
                  <c:v>508.56607332856464</c:v>
                </c:pt>
                <c:pt idx="232">
                  <c:v>502.53110220482455</c:v>
                </c:pt>
                <c:pt idx="233">
                  <c:v>547.7361214187805</c:v>
                </c:pt>
                <c:pt idx="234">
                  <c:v>536</c:v>
                </c:pt>
                <c:pt idx="235">
                  <c:v>459</c:v>
                </c:pt>
                <c:pt idx="236">
                  <c:v>518</c:v>
                </c:pt>
                <c:pt idx="237">
                  <c:v>437</c:v>
                </c:pt>
                <c:pt idx="238">
                  <c:v>518</c:v>
                </c:pt>
                <c:pt idx="239">
                  <c:v>605</c:v>
                </c:pt>
                <c:pt idx="240">
                  <c:v>434</c:v>
                </c:pt>
              </c:numCache>
            </c:numRef>
          </c:val>
        </c:ser>
        <c:marker val="1"/>
        <c:axId val="59853824"/>
        <c:axId val="59868288"/>
      </c:lineChart>
      <c:dateAx>
        <c:axId val="5985382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9868288"/>
        <c:crosses val="autoZero"/>
        <c:auto val="1"/>
        <c:lblOffset val="100"/>
        <c:majorUnit val="12"/>
        <c:majorTimeUnit val="months"/>
      </c:dateAx>
      <c:valAx>
        <c:axId val="59868288"/>
        <c:scaling>
          <c:orientation val="minMax"/>
        </c:scaling>
        <c:axPos val="l"/>
        <c:majorGridlines/>
        <c:title>
          <c:tx>
            <c:rich>
              <a:bodyPr rot="-5400000" vert="horz"/>
              <a:lstStyle/>
              <a:p>
                <a:pPr>
                  <a:defRPr/>
                </a:pPr>
                <a:r>
                  <a:rPr lang="en-NZ" sz="1400">
                    <a:latin typeface="Arial" pitchFamily="34" charset="0"/>
                    <a:cs typeface="Arial" pitchFamily="34" charset="0"/>
                  </a:rPr>
                  <a:t>Enquiries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98538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Condition Progress Reports</a:t>
            </a:r>
          </a:p>
        </c:rich>
      </c:tx>
    </c:title>
    <c:plotArea>
      <c:layout/>
      <c:lineChart>
        <c:grouping val="standard"/>
        <c:ser>
          <c:idx val="0"/>
          <c:order val="0"/>
          <c:tx>
            <c:strRef>
              <c:f>'PoI data'!$V$1</c:f>
              <c:strCache>
                <c:ptCount val="1"/>
                <c:pt idx="0">
                  <c:v>Parole Condition Progress Reports</c:v>
                </c:pt>
              </c:strCache>
            </c:strRef>
          </c:tx>
          <c:spPr>
            <a:ln w="38100">
              <a:solidFill>
                <a:schemeClr val="tx2"/>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data'!$V$2:$V$254</c:f>
              <c:numCache>
                <c:formatCode>_-* #,##0_-;\-* #,##0_-;_-* "-"??_-;_-@_-</c:formatCode>
                <c:ptCount val="253"/>
                <c:pt idx="61">
                  <c:v>45</c:v>
                </c:pt>
                <c:pt idx="62">
                  <c:v>31</c:v>
                </c:pt>
                <c:pt idx="63">
                  <c:v>48</c:v>
                </c:pt>
                <c:pt idx="64">
                  <c:v>39</c:v>
                </c:pt>
                <c:pt idx="65">
                  <c:v>47</c:v>
                </c:pt>
                <c:pt idx="66">
                  <c:v>17</c:v>
                </c:pt>
                <c:pt idx="67">
                  <c:v>32</c:v>
                </c:pt>
                <c:pt idx="68">
                  <c:v>41</c:v>
                </c:pt>
                <c:pt idx="69">
                  <c:v>34</c:v>
                </c:pt>
                <c:pt idx="70">
                  <c:v>43</c:v>
                </c:pt>
                <c:pt idx="71">
                  <c:v>44</c:v>
                </c:pt>
                <c:pt idx="72">
                  <c:v>44</c:v>
                </c:pt>
                <c:pt idx="73">
                  <c:v>48</c:v>
                </c:pt>
                <c:pt idx="74">
                  <c:v>41</c:v>
                </c:pt>
                <c:pt idx="75">
                  <c:v>45</c:v>
                </c:pt>
                <c:pt idx="76">
                  <c:v>26</c:v>
                </c:pt>
                <c:pt idx="77">
                  <c:v>52</c:v>
                </c:pt>
                <c:pt idx="78">
                  <c:v>19</c:v>
                </c:pt>
                <c:pt idx="79">
                  <c:v>54</c:v>
                </c:pt>
                <c:pt idx="80">
                  <c:v>32</c:v>
                </c:pt>
                <c:pt idx="81">
                  <c:v>37</c:v>
                </c:pt>
                <c:pt idx="82">
                  <c:v>22</c:v>
                </c:pt>
                <c:pt idx="83">
                  <c:v>40</c:v>
                </c:pt>
                <c:pt idx="84">
                  <c:v>42.054588525898808</c:v>
                </c:pt>
                <c:pt idx="85">
                  <c:v>13</c:v>
                </c:pt>
                <c:pt idx="86">
                  <c:v>32</c:v>
                </c:pt>
                <c:pt idx="87">
                  <c:v>40</c:v>
                </c:pt>
                <c:pt idx="88">
                  <c:v>47</c:v>
                </c:pt>
                <c:pt idx="89">
                  <c:v>30</c:v>
                </c:pt>
                <c:pt idx="90">
                  <c:v>56</c:v>
                </c:pt>
                <c:pt idx="91">
                  <c:v>49</c:v>
                </c:pt>
                <c:pt idx="92">
                  <c:v>34</c:v>
                </c:pt>
                <c:pt idx="93">
                  <c:v>23</c:v>
                </c:pt>
                <c:pt idx="94">
                  <c:v>27</c:v>
                </c:pt>
                <c:pt idx="95">
                  <c:v>33</c:v>
                </c:pt>
                <c:pt idx="96">
                  <c:v>31</c:v>
                </c:pt>
                <c:pt idx="97">
                  <c:v>39</c:v>
                </c:pt>
                <c:pt idx="98">
                  <c:v>16</c:v>
                </c:pt>
                <c:pt idx="99">
                  <c:v>28</c:v>
                </c:pt>
                <c:pt idx="100">
                  <c:v>31</c:v>
                </c:pt>
                <c:pt idx="101">
                  <c:v>25</c:v>
                </c:pt>
                <c:pt idx="102">
                  <c:v>21</c:v>
                </c:pt>
                <c:pt idx="103">
                  <c:v>41</c:v>
                </c:pt>
                <c:pt idx="104">
                  <c:v>20</c:v>
                </c:pt>
                <c:pt idx="105">
                  <c:v>26</c:v>
                </c:pt>
                <c:pt idx="106">
                  <c:v>21</c:v>
                </c:pt>
                <c:pt idx="107">
                  <c:v>16</c:v>
                </c:pt>
                <c:pt idx="108">
                  <c:v>35</c:v>
                </c:pt>
                <c:pt idx="109">
                  <c:v>24</c:v>
                </c:pt>
                <c:pt idx="110">
                  <c:v>18</c:v>
                </c:pt>
                <c:pt idx="111">
                  <c:v>25</c:v>
                </c:pt>
                <c:pt idx="112">
                  <c:v>31</c:v>
                </c:pt>
                <c:pt idx="113">
                  <c:v>17</c:v>
                </c:pt>
                <c:pt idx="114">
                  <c:v>15</c:v>
                </c:pt>
                <c:pt idx="115">
                  <c:v>48</c:v>
                </c:pt>
                <c:pt idx="116">
                  <c:v>27</c:v>
                </c:pt>
                <c:pt idx="117">
                  <c:v>26</c:v>
                </c:pt>
                <c:pt idx="118">
                  <c:v>30</c:v>
                </c:pt>
                <c:pt idx="119">
                  <c:v>23</c:v>
                </c:pt>
                <c:pt idx="120">
                  <c:v>23</c:v>
                </c:pt>
                <c:pt idx="121">
                  <c:v>28</c:v>
                </c:pt>
                <c:pt idx="122">
                  <c:v>34</c:v>
                </c:pt>
                <c:pt idx="123">
                  <c:v>51</c:v>
                </c:pt>
                <c:pt idx="124">
                  <c:v>32</c:v>
                </c:pt>
                <c:pt idx="125">
                  <c:v>27</c:v>
                </c:pt>
                <c:pt idx="126">
                  <c:v>34</c:v>
                </c:pt>
                <c:pt idx="127">
                  <c:v>27</c:v>
                </c:pt>
                <c:pt idx="128">
                  <c:v>31</c:v>
                </c:pt>
                <c:pt idx="129">
                  <c:v>11</c:v>
                </c:pt>
                <c:pt idx="130">
                  <c:v>18</c:v>
                </c:pt>
                <c:pt idx="131">
                  <c:v>21</c:v>
                </c:pt>
                <c:pt idx="132">
                  <c:v>16</c:v>
                </c:pt>
                <c:pt idx="133">
                  <c:v>23</c:v>
                </c:pt>
                <c:pt idx="134">
                  <c:v>16</c:v>
                </c:pt>
                <c:pt idx="135">
                  <c:v>16</c:v>
                </c:pt>
                <c:pt idx="136">
                  <c:v>24</c:v>
                </c:pt>
              </c:numCache>
            </c:numRef>
          </c:val>
        </c:ser>
        <c:ser>
          <c:idx val="2"/>
          <c:order val="1"/>
          <c:tx>
            <c:strRef>
              <c:f>'PoI data'!$Z$1</c:f>
              <c:strCache>
                <c:ptCount val="1"/>
                <c:pt idx="0">
                  <c:v>Forecast 2015</c:v>
                </c:pt>
              </c:strCache>
            </c:strRef>
          </c:tx>
          <c:spPr>
            <a:ln w="31750">
              <a:solidFill>
                <a:schemeClr val="tx2">
                  <a:lumMod val="60000"/>
                  <a:lumOff val="40000"/>
                </a:schemeClr>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data'!$Z$2:$Z$254</c:f>
              <c:numCache>
                <c:formatCode>General</c:formatCode>
                <c:ptCount val="253"/>
                <c:pt idx="137" formatCode="_-* #,##0_-;\-* #,##0_-;_-* &quot;-&quot;??_-;_-@_-">
                  <c:v>14.652640868593917</c:v>
                </c:pt>
                <c:pt idx="138" formatCode="_-* #,##0_-;\-* #,##0_-;_-* &quot;-&quot;??_-;_-@_-">
                  <c:v>13.937912895124967</c:v>
                </c:pt>
                <c:pt idx="139" formatCode="_-* #,##0_-;\-* #,##0_-;_-* &quot;-&quot;??_-;_-@_-">
                  <c:v>26.613151932117468</c:v>
                </c:pt>
                <c:pt idx="140" formatCode="_-* #,##0_-;\-* #,##0_-;_-* &quot;-&quot;??_-;_-@_-">
                  <c:v>16.906651636115619</c:v>
                </c:pt>
                <c:pt idx="141" formatCode="_-* #,##0_-;\-* #,##0_-;_-* &quot;-&quot;??_-;_-@_-">
                  <c:v>14.137404614349411</c:v>
                </c:pt>
                <c:pt idx="142" formatCode="_-* #,##0_-;\-* #,##0_-;_-* &quot;-&quot;??_-;_-@_-">
                  <c:v>15.623364724846603</c:v>
                </c:pt>
                <c:pt idx="143" formatCode="_-* #,##0_-;\-* #,##0_-;_-* &quot;-&quot;??_-;_-@_-">
                  <c:v>17.818904757464683</c:v>
                </c:pt>
                <c:pt idx="144" formatCode="_-* #,##0_-;\-* #,##0_-;_-* &quot;-&quot;??_-;_-@_-">
                  <c:v>19.547818849626815</c:v>
                </c:pt>
                <c:pt idx="145" formatCode="_-* #,##0_-;\-* #,##0_-;_-* &quot;-&quot;??_-;_-@_-">
                  <c:v>19.322320000246485</c:v>
                </c:pt>
                <c:pt idx="146" formatCode="_-* #,##0_-;\-* #,##0_-;_-* &quot;-&quot;??_-;_-@_-">
                  <c:v>15.052213708187512</c:v>
                </c:pt>
                <c:pt idx="147" formatCode="_-* #,##0_-;\-* #,##0_-;_-* &quot;-&quot;??_-;_-@_-">
                  <c:v>23.766736486917278</c:v>
                </c:pt>
                <c:pt idx="148" formatCode="_-* #,##0_-;\-* #,##0_-;_-* &quot;-&quot;??_-;_-@_-">
                  <c:v>20.63477703646501</c:v>
                </c:pt>
                <c:pt idx="149" formatCode="_-* #,##0_-;\-* #,##0_-;_-* &quot;-&quot;??_-;_-@_-">
                  <c:v>17.021099188674434</c:v>
                </c:pt>
                <c:pt idx="150" formatCode="_-* #,##0_-;\-* #,##0_-;_-* &quot;-&quot;??_-;_-@_-">
                  <c:v>13.849774573743147</c:v>
                </c:pt>
                <c:pt idx="151" formatCode="_-* #,##0_-;\-* #,##0_-;_-* &quot;-&quot;??_-;_-@_-">
                  <c:v>27.335410865893287</c:v>
                </c:pt>
                <c:pt idx="152" formatCode="_-* #,##0_-;\-* #,##0_-;_-* &quot;-&quot;??_-;_-@_-">
                  <c:v>16.879773945473438</c:v>
                </c:pt>
                <c:pt idx="153" formatCode="_-* #,##0_-;\-* #,##0_-;_-* &quot;-&quot;??_-;_-@_-">
                  <c:v>14.357656734893904</c:v>
                </c:pt>
                <c:pt idx="154" formatCode="_-* #,##0_-;\-* #,##0_-;_-* &quot;-&quot;??_-;_-@_-">
                  <c:v>15.615168400671932</c:v>
                </c:pt>
                <c:pt idx="155" formatCode="_-* #,##0_-;\-* #,##0_-;_-* &quot;-&quot;??_-;_-@_-">
                  <c:v>17.886070415562866</c:v>
                </c:pt>
                <c:pt idx="156" formatCode="_-* #,##0_-;\-* #,##0_-;_-* &quot;-&quot;??_-;_-@_-">
                  <c:v>19.545319388982271</c:v>
                </c:pt>
                <c:pt idx="157" formatCode="_-* #,##0_-;\-* #,##0_-;_-* &quot;-&quot;??_-;_-@_-">
                  <c:v>19.342802098746194</c:v>
                </c:pt>
                <c:pt idx="158" formatCode="_-* #,##0_-;\-* #,##0_-;_-* &quot;-&quot;??_-;_-@_-">
                  <c:v>15.05145150022935</c:v>
                </c:pt>
                <c:pt idx="159" formatCode="_-* #,##0_-;\-* #,##0_-;_-* &quot;-&quot;??_-;_-@_-">
                  <c:v>23.772982481832397</c:v>
                </c:pt>
                <c:pt idx="160" formatCode="_-* #,##0_-;\-* #,##0_-;_-* &quot;-&quot;??_-;_-@_-">
                  <c:v>20.634544601930482</c:v>
                </c:pt>
                <c:pt idx="161" formatCode="_-* #,##0_-;\-* #,##0_-;_-* &quot;-&quot;??_-;_-@_-">
                  <c:v>17.023003898413048</c:v>
                </c:pt>
                <c:pt idx="162" formatCode="_-* #,##0_-;\-* #,##0_-;_-* &quot;-&quot;??_-;_-@_-">
                  <c:v>13.849703693070408</c:v>
                </c:pt>
                <c:pt idx="163" formatCode="_-* #,##0_-;\-* #,##0_-;_-* &quot;-&quot;??_-;_-@_-">
                  <c:v>27.335991705173125</c:v>
                </c:pt>
                <c:pt idx="164" formatCode="_-* #,##0_-;\-* #,##0_-;_-* &quot;-&quot;??_-;_-@_-">
                  <c:v>16.879752330485037</c:v>
                </c:pt>
                <c:pt idx="165" formatCode="_-* #,##0_-;\-* #,##0_-;_-* &quot;-&quot;??_-;_-@_-">
                  <c:v>14.357833861236131</c:v>
                </c:pt>
                <c:pt idx="166" formatCode="_-* #,##0_-;\-* #,##0_-;_-* &quot;-&quot;??_-;_-@_-">
                  <c:v>15.615161809203403</c:v>
                </c:pt>
                <c:pt idx="167" formatCode="_-* #,##0_-;\-* #,##0_-;_-* &quot;-&quot;??_-;_-@_-">
                  <c:v>17.88612443005913</c:v>
                </c:pt>
                <c:pt idx="168" formatCode="_-* #,##0_-;\-* #,##0_-;_-* &quot;-&quot;??_-;_-@_-">
                  <c:v>19.545317378920711</c:v>
                </c:pt>
                <c:pt idx="169" formatCode="_-* #,##0_-;\-* #,##0_-;_-* &quot;-&quot;??_-;_-@_-">
                  <c:v>19.342818570411392</c:v>
                </c:pt>
                <c:pt idx="170" formatCode="_-* #,##0_-;\-* #,##0_-;_-* &quot;-&quot;??_-;_-@_-">
                  <c:v>15.051450887263139</c:v>
                </c:pt>
                <c:pt idx="171" formatCode="_-* #,##0_-;\-* #,##0_-;_-* &quot;-&quot;??_-;_-@_-">
                  <c:v>23.772987504849791</c:v>
                </c:pt>
                <c:pt idx="172" formatCode="_-* #,##0_-;\-* #,##0_-;_-* &quot;-&quot;??_-;_-@_-">
                  <c:v>20.634544415007067</c:v>
                </c:pt>
                <c:pt idx="173" formatCode="_-* #,##0_-;\-* #,##0_-;_-* &quot;-&quot;??_-;_-@_-">
                  <c:v>17.023005430177047</c:v>
                </c:pt>
                <c:pt idx="174" formatCode="_-* #,##0_-;\-* #,##0_-;_-* &quot;-&quot;??_-;_-@_-">
                  <c:v>13.849703636068304</c:v>
                </c:pt>
                <c:pt idx="175" formatCode="_-* #,##0_-;\-* #,##0_-;_-* &quot;-&quot;??_-;_-@_-">
                  <c:v>27.335992172282985</c:v>
                </c:pt>
                <c:pt idx="176" formatCode="_-* #,##0_-;\-* #,##0_-;_-* &quot;-&quot;??_-;_-@_-">
                  <c:v>16.879752313102305</c:v>
                </c:pt>
                <c:pt idx="177" formatCode="_-* #,##0_-;\-* #,##0_-;_-* &quot;-&quot;??_-;_-@_-">
                  <c:v>14.357834003680804</c:v>
                </c:pt>
                <c:pt idx="178" formatCode="_-* #,##0_-;\-* #,##0_-;_-* &quot;-&quot;??_-;_-@_-">
                  <c:v>15.615161803902557</c:v>
                </c:pt>
                <c:pt idx="179" formatCode="_-* #,##0_-;\-* #,##0_-;_-* &quot;-&quot;??_-;_-@_-">
                  <c:v>17.886124473497485</c:v>
                </c:pt>
                <c:pt idx="180" formatCode="_-* #,##0_-;\-* #,##0_-;_-* &quot;-&quot;??_-;_-@_-">
                  <c:v>19.545317377304222</c:v>
                </c:pt>
                <c:pt idx="181" formatCode="_-* #,##0_-;\-* #,##0_-;_-* &quot;-&quot;??_-;_-@_-">
                  <c:v>19.342818583657873</c:v>
                </c:pt>
                <c:pt idx="182" formatCode="_-* #,##0_-;\-* #,##0_-;_-* &quot;-&quot;??_-;_-@_-">
                  <c:v>15.051450886770192</c:v>
                </c:pt>
                <c:pt idx="183" formatCode="_-* #,##0_-;\-* #,##0_-;_-* &quot;-&quot;??_-;_-@_-">
                  <c:v>23.77298750888929</c:v>
                </c:pt>
                <c:pt idx="184" formatCode="_-* #,##0_-;\-* #,##0_-;_-* &quot;-&quot;??_-;_-@_-">
                  <c:v>20.634544414856745</c:v>
                </c:pt>
                <c:pt idx="185" formatCode="_-* #,##0_-;\-* #,##0_-;_-* &quot;-&quot;??_-;_-@_-">
                  <c:v>17.02300543140889</c:v>
                </c:pt>
                <c:pt idx="186" formatCode="_-* #,##0_-;\-* #,##0_-;_-* &quot;-&quot;??_-;_-@_-">
                  <c:v>13.849703636022463</c:v>
                </c:pt>
                <c:pt idx="187" formatCode="_-* #,##0_-;\-* #,##0_-;_-* &quot;-&quot;??_-;_-@_-">
                  <c:v>27.335992172658635</c:v>
                </c:pt>
                <c:pt idx="188" formatCode="_-* #,##0_-;\-* #,##0_-;_-* &quot;-&quot;??_-;_-@_-">
                  <c:v>16.879752313088325</c:v>
                </c:pt>
                <c:pt idx="189" formatCode="_-* #,##0_-;\-* #,##0_-;_-* &quot;-&quot;??_-;_-@_-">
                  <c:v>14.357834003795357</c:v>
                </c:pt>
                <c:pt idx="190" formatCode="_-* #,##0_-;\-* #,##0_-;_-* &quot;-&quot;??_-;_-@_-">
                  <c:v>15.615161803898294</c:v>
                </c:pt>
                <c:pt idx="191" formatCode="_-* #,##0_-;\-* #,##0_-;_-* &quot;-&quot;??_-;_-@_-">
                  <c:v>17.886124473532419</c:v>
                </c:pt>
                <c:pt idx="192" formatCode="_-* #,##0_-;\-* #,##0_-;_-* &quot;-&quot;??_-;_-@_-">
                  <c:v>19.545317377302922</c:v>
                </c:pt>
                <c:pt idx="193" formatCode="_-* #,##0_-;\-* #,##0_-;_-* &quot;-&quot;??_-;_-@_-">
                  <c:v>19.342818583668524</c:v>
                </c:pt>
                <c:pt idx="194" formatCode="_-* #,##0_-;\-* #,##0_-;_-* &quot;-&quot;??_-;_-@_-">
                  <c:v>15.051450886769796</c:v>
                </c:pt>
                <c:pt idx="195" formatCode="_-* #,##0_-;\-* #,##0_-;_-* &quot;-&quot;??_-;_-@_-">
                  <c:v>23.772987508892538</c:v>
                </c:pt>
                <c:pt idx="196" formatCode="_-* #,##0_-;\-* #,##0_-;_-* &quot;-&quot;??_-;_-@_-">
                  <c:v>20.634544414856624</c:v>
                </c:pt>
                <c:pt idx="197" formatCode="_-* #,##0_-;\-* #,##0_-;_-* &quot;-&quot;??_-;_-@_-">
                  <c:v>17.023005431409882</c:v>
                </c:pt>
                <c:pt idx="198" formatCode="_-* #,##0_-;\-* #,##0_-;_-* &quot;-&quot;??_-;_-@_-">
                  <c:v>13.849703636022426</c:v>
                </c:pt>
                <c:pt idx="199" formatCode="_-* #,##0_-;\-* #,##0_-;_-* &quot;-&quot;??_-;_-@_-">
                  <c:v>27.335992172658937</c:v>
                </c:pt>
                <c:pt idx="200" formatCode="_-* #,##0_-;\-* #,##0_-;_-* &quot;-&quot;??_-;_-@_-">
                  <c:v>16.879752313088314</c:v>
                </c:pt>
                <c:pt idx="201" formatCode="_-* #,##0_-;\-* #,##0_-;_-* &quot;-&quot;??_-;_-@_-">
                  <c:v>14.35783400379545</c:v>
                </c:pt>
                <c:pt idx="202" formatCode="_-* #,##0_-;\-* #,##0_-;_-* &quot;-&quot;??_-;_-@_-">
                  <c:v>15.615161803898291</c:v>
                </c:pt>
                <c:pt idx="203" formatCode="_-* #,##0_-;\-* #,##0_-;_-* &quot;-&quot;??_-;_-@_-">
                  <c:v>17.886124473532448</c:v>
                </c:pt>
                <c:pt idx="204" formatCode="_-* #,##0_-;\-* #,##0_-;_-* &quot;-&quot;??_-;_-@_-">
                  <c:v>19.545317377302922</c:v>
                </c:pt>
                <c:pt idx="205" formatCode="_-* #,##0_-;\-* #,##0_-;_-* &quot;-&quot;??_-;_-@_-">
                  <c:v>19.342818583668532</c:v>
                </c:pt>
                <c:pt idx="206" formatCode="_-* #,##0_-;\-* #,##0_-;_-* &quot;-&quot;??_-;_-@_-">
                  <c:v>15.051450886769796</c:v>
                </c:pt>
                <c:pt idx="207" formatCode="_-* #,##0_-;\-* #,##0_-;_-* &quot;-&quot;??_-;_-@_-">
                  <c:v>23.772987508892541</c:v>
                </c:pt>
                <c:pt idx="208" formatCode="_-* #,##0_-;\-* #,##0_-;_-* &quot;-&quot;??_-;_-@_-">
                  <c:v>20.634544414856624</c:v>
                </c:pt>
                <c:pt idx="209" formatCode="_-* #,##0_-;\-* #,##0_-;_-* &quot;-&quot;??_-;_-@_-">
                  <c:v>17.023005431409882</c:v>
                </c:pt>
                <c:pt idx="210" formatCode="_-* #,##0_-;\-* #,##0_-;_-* &quot;-&quot;??_-;_-@_-">
                  <c:v>13.849703636022426</c:v>
                </c:pt>
                <c:pt idx="211" formatCode="_-* #,##0_-;\-* #,##0_-;_-* &quot;-&quot;??_-;_-@_-">
                  <c:v>27.335992172658937</c:v>
                </c:pt>
                <c:pt idx="212" formatCode="_-* #,##0_-;\-* #,##0_-;_-* &quot;-&quot;??_-;_-@_-">
                  <c:v>16.879752313088314</c:v>
                </c:pt>
                <c:pt idx="213" formatCode="_-* #,##0_-;\-* #,##0_-;_-* &quot;-&quot;??_-;_-@_-">
                  <c:v>14.35783400379545</c:v>
                </c:pt>
                <c:pt idx="214" formatCode="_-* #,##0_-;\-* #,##0_-;_-* &quot;-&quot;??_-;_-@_-">
                  <c:v>15.615161803898291</c:v>
                </c:pt>
                <c:pt idx="215" formatCode="_-* #,##0_-;\-* #,##0_-;_-* &quot;-&quot;??_-;_-@_-">
                  <c:v>17.886124473532448</c:v>
                </c:pt>
                <c:pt idx="216" formatCode="_-* #,##0_-;\-* #,##0_-;_-* &quot;-&quot;??_-;_-@_-">
                  <c:v>19.545317377302922</c:v>
                </c:pt>
                <c:pt idx="217" formatCode="_-* #,##0_-;\-* #,##0_-;_-* &quot;-&quot;??_-;_-@_-">
                  <c:v>19.342818583668532</c:v>
                </c:pt>
                <c:pt idx="218" formatCode="_-* #,##0_-;\-* #,##0_-;_-* &quot;-&quot;??_-;_-@_-">
                  <c:v>15.051450886769796</c:v>
                </c:pt>
                <c:pt idx="219" formatCode="_-* #,##0_-;\-* #,##0_-;_-* &quot;-&quot;??_-;_-@_-">
                  <c:v>23.772987508892541</c:v>
                </c:pt>
                <c:pt idx="220" formatCode="_-* #,##0_-;\-* #,##0_-;_-* &quot;-&quot;??_-;_-@_-">
                  <c:v>20.634544414856624</c:v>
                </c:pt>
                <c:pt idx="221" formatCode="_-* #,##0_-;\-* #,##0_-;_-* &quot;-&quot;??_-;_-@_-">
                  <c:v>17.023005431409882</c:v>
                </c:pt>
                <c:pt idx="222" formatCode="_-* #,##0_-;\-* #,##0_-;_-* &quot;-&quot;??_-;_-@_-">
                  <c:v>13.849703636022426</c:v>
                </c:pt>
                <c:pt idx="223" formatCode="_-* #,##0_-;\-* #,##0_-;_-* &quot;-&quot;??_-;_-@_-">
                  <c:v>27.335992172658937</c:v>
                </c:pt>
                <c:pt idx="224" formatCode="_-* #,##0_-;\-* #,##0_-;_-* &quot;-&quot;??_-;_-@_-">
                  <c:v>16.879752313088314</c:v>
                </c:pt>
                <c:pt idx="225" formatCode="_-* #,##0_-;\-* #,##0_-;_-* &quot;-&quot;??_-;_-@_-">
                  <c:v>14.35783400379545</c:v>
                </c:pt>
                <c:pt idx="226" formatCode="_-* #,##0_-;\-* #,##0_-;_-* &quot;-&quot;??_-;_-@_-">
                  <c:v>15.615161803898291</c:v>
                </c:pt>
                <c:pt idx="227" formatCode="_-* #,##0_-;\-* #,##0_-;_-* &quot;-&quot;??_-;_-@_-">
                  <c:v>17.886124473532448</c:v>
                </c:pt>
                <c:pt idx="228" formatCode="_-* #,##0_-;\-* #,##0_-;_-* &quot;-&quot;??_-;_-@_-">
                  <c:v>19.545317377302922</c:v>
                </c:pt>
                <c:pt idx="229" formatCode="_-* #,##0_-;\-* #,##0_-;_-* &quot;-&quot;??_-;_-@_-">
                  <c:v>19.342818583668532</c:v>
                </c:pt>
                <c:pt idx="230" formatCode="_-* #,##0_-;\-* #,##0_-;_-* &quot;-&quot;??_-;_-@_-">
                  <c:v>15.051450886769796</c:v>
                </c:pt>
                <c:pt idx="231" formatCode="_-* #,##0_-;\-* #,##0_-;_-* &quot;-&quot;??_-;_-@_-">
                  <c:v>23.772987508892541</c:v>
                </c:pt>
                <c:pt idx="232" formatCode="_-* #,##0_-;\-* #,##0_-;_-* &quot;-&quot;??_-;_-@_-">
                  <c:v>20.634544414856624</c:v>
                </c:pt>
                <c:pt idx="233" formatCode="_-* #,##0_-;\-* #,##0_-;_-* &quot;-&quot;??_-;_-@_-">
                  <c:v>17.023005431409882</c:v>
                </c:pt>
                <c:pt idx="234" formatCode="_-* #,##0_-;\-* #,##0_-;_-* &quot;-&quot;??_-;_-@_-">
                  <c:v>13.849703636022426</c:v>
                </c:pt>
                <c:pt idx="235" formatCode="_-* #,##0_-;\-* #,##0_-;_-* &quot;-&quot;??_-;_-@_-">
                  <c:v>27.335992172658937</c:v>
                </c:pt>
                <c:pt idx="236" formatCode="_-* #,##0_-;\-* #,##0_-;_-* &quot;-&quot;??_-;_-@_-">
                  <c:v>16.879752313088314</c:v>
                </c:pt>
                <c:pt idx="237" formatCode="_-* #,##0_-;\-* #,##0_-;_-* &quot;-&quot;??_-;_-@_-">
                  <c:v>14.35783400379545</c:v>
                </c:pt>
                <c:pt idx="238" formatCode="_-* #,##0_-;\-* #,##0_-;_-* &quot;-&quot;??_-;_-@_-">
                  <c:v>15.615161803898291</c:v>
                </c:pt>
                <c:pt idx="239" formatCode="_-* #,##0_-;\-* #,##0_-;_-* &quot;-&quot;??_-;_-@_-">
                  <c:v>17.886124473532448</c:v>
                </c:pt>
                <c:pt idx="240" formatCode="_-* #,##0_-;\-* #,##0_-;_-* &quot;-&quot;??_-;_-@_-">
                  <c:v>19.545317377302922</c:v>
                </c:pt>
                <c:pt idx="241" formatCode="_-* #,##0_-;\-* #,##0_-;_-* &quot;-&quot;??_-;_-@_-">
                  <c:v>19.342818583668532</c:v>
                </c:pt>
                <c:pt idx="242" formatCode="_-* #,##0_-;\-* #,##0_-;_-* &quot;-&quot;??_-;_-@_-">
                  <c:v>15.051450886769796</c:v>
                </c:pt>
                <c:pt idx="243" formatCode="_-* #,##0_-;\-* #,##0_-;_-* &quot;-&quot;??_-;_-@_-">
                  <c:v>23.772987508892541</c:v>
                </c:pt>
                <c:pt idx="244" formatCode="_-* #,##0_-;\-* #,##0_-;_-* &quot;-&quot;??_-;_-@_-">
                  <c:v>20.634544414856624</c:v>
                </c:pt>
                <c:pt idx="245" formatCode="_-* #,##0_-;\-* #,##0_-;_-* &quot;-&quot;??_-;_-@_-">
                  <c:v>17.023005431409882</c:v>
                </c:pt>
                <c:pt idx="246" formatCode="_-* #,##0_-;\-* #,##0_-;_-* &quot;-&quot;??_-;_-@_-">
                  <c:v>13.849703636022426</c:v>
                </c:pt>
                <c:pt idx="247" formatCode="_-* #,##0_-;\-* #,##0_-;_-* &quot;-&quot;??_-;_-@_-">
                  <c:v>27.335992172658937</c:v>
                </c:pt>
                <c:pt idx="248" formatCode="_-* #,##0_-;\-* #,##0_-;_-* &quot;-&quot;??_-;_-@_-">
                  <c:v>16.879752313088314</c:v>
                </c:pt>
                <c:pt idx="249" formatCode="_-* #,##0_-;\-* #,##0_-;_-* &quot;-&quot;??_-;_-@_-">
                  <c:v>14.35783400379545</c:v>
                </c:pt>
                <c:pt idx="250" formatCode="_-* #,##0_-;\-* #,##0_-;_-* &quot;-&quot;??_-;_-@_-">
                  <c:v>15.615161803898291</c:v>
                </c:pt>
                <c:pt idx="251" formatCode="_-* #,##0_-;\-* #,##0_-;_-* &quot;-&quot;??_-;_-@_-">
                  <c:v>17.886124473532448</c:v>
                </c:pt>
                <c:pt idx="252" formatCode="_-* #,##0_-;\-* #,##0_-;_-* &quot;-&quot;??_-;_-@_-">
                  <c:v>19.545317377302922</c:v>
                </c:pt>
              </c:numCache>
            </c:numRef>
          </c:val>
        </c:ser>
        <c:ser>
          <c:idx val="1"/>
          <c:order val="2"/>
          <c:tx>
            <c:strRef>
              <c:f>'PoI data'!$X$1</c:f>
              <c:strCache>
                <c:ptCount val="1"/>
                <c:pt idx="0">
                  <c:v>Forecast 2014</c:v>
                </c:pt>
              </c:strCache>
            </c:strRef>
          </c:tx>
          <c:spPr>
            <a:ln w="31750">
              <a:solidFill>
                <a:srgbClr val="92D050"/>
              </a:solidFill>
            </a:ln>
          </c:spPr>
          <c:marker>
            <c:symbol val="none"/>
          </c:marker>
          <c:cat>
            <c:numRef>
              <c:f>'PoI data'!$A$2:$A$254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'PoI data'!$X$2:$X$254</c:f>
              <c:numCache>
                <c:formatCode>_-* #,##0_-;\-* #,##0_-;_-* "-"??_-;_-@_-</c:formatCode>
                <c:ptCount val="253"/>
                <c:pt idx="124">
                  <c:v>32.725091266028542</c:v>
                </c:pt>
                <c:pt idx="125">
                  <c:v>27.872876783071739</c:v>
                </c:pt>
                <c:pt idx="126">
                  <c:v>21.735472352844667</c:v>
                </c:pt>
                <c:pt idx="127">
                  <c:v>38.107466932961401</c:v>
                </c:pt>
                <c:pt idx="128">
                  <c:v>27.292395547656827</c:v>
                </c:pt>
                <c:pt idx="129">
                  <c:v>30.984599801320265</c:v>
                </c:pt>
                <c:pt idx="130">
                  <c:v>27.420261132587513</c:v>
                </c:pt>
                <c:pt idx="131">
                  <c:v>25.576670396854212</c:v>
                </c:pt>
                <c:pt idx="132">
                  <c:v>30.832959620321077</c:v>
                </c:pt>
                <c:pt idx="133">
                  <c:v>28.629837351860793</c:v>
                </c:pt>
                <c:pt idx="134">
                  <c:v>26.470696820282999</c:v>
                </c:pt>
                <c:pt idx="135">
                  <c:v>31.227637513773608</c:v>
                </c:pt>
                <c:pt idx="136">
                  <c:v>34.375275113403795</c:v>
                </c:pt>
                <c:pt idx="137">
                  <c:v>27.118837626643799</c:v>
                </c:pt>
                <c:pt idx="138">
                  <c:v>23</c:v>
                </c:pt>
                <c:pt idx="139">
                  <c:v>40.70061863175431</c:v>
                </c:pt>
                <c:pt idx="140">
                  <c:v>27.500907256909592</c:v>
                </c:pt>
                <c:pt idx="141">
                  <c:v>28.392658590723851</c:v>
                </c:pt>
                <c:pt idx="142">
                  <c:v>27.452307206286008</c:v>
                </c:pt>
                <c:pt idx="143">
                  <c:v>26.122974380860494</c:v>
                </c:pt>
                <c:pt idx="144">
                  <c:v>30.550224460601733</c:v>
                </c:pt>
                <c:pt idx="145">
                  <c:v>28.91223621222661</c:v>
                </c:pt>
                <c:pt idx="146">
                  <c:v>27.029176380870467</c:v>
                </c:pt>
                <c:pt idx="147">
                  <c:v>31.296666657197797</c:v>
                </c:pt>
                <c:pt idx="148">
                  <c:v>33.517196292725039</c:v>
                </c:pt>
                <c:pt idx="149">
                  <c:v>27.029446685604817</c:v>
                </c:pt>
                <c:pt idx="150">
                  <c:v>22.769353122510012</c:v>
                </c:pt>
                <c:pt idx="151">
                  <c:v>40.607017337317323</c:v>
                </c:pt>
                <c:pt idx="152">
                  <c:v>27.594397217281017</c:v>
                </c:pt>
                <c:pt idx="153">
                  <c:v>28.676863774820678</c:v>
                </c:pt>
                <c:pt idx="154">
                  <c:v>27.475159748519506</c:v>
                </c:pt>
                <c:pt idx="155">
                  <c:v>25.838901864289788</c:v>
                </c:pt>
                <c:pt idx="156">
                  <c:v>30.553736657855485</c:v>
                </c:pt>
                <c:pt idx="157">
                  <c:v>28.972110235184701</c:v>
                </c:pt>
                <c:pt idx="158">
                  <c:v>26.99818906988666</c:v>
                </c:pt>
                <c:pt idx="159">
                  <c:v>31.327617110322603</c:v>
                </c:pt>
                <c:pt idx="160">
                  <c:v>33.611284248193932</c:v>
                </c:pt>
                <c:pt idx="161">
                  <c:v>27.037012166800558</c:v>
                </c:pt>
                <c:pt idx="162">
                  <c:v>22.675309087479544</c:v>
                </c:pt>
                <c:pt idx="163">
                  <c:v>40.608180072824275</c:v>
                </c:pt>
                <c:pt idx="164">
                  <c:v>27.614218897957699</c:v>
                </c:pt>
                <c:pt idx="165">
                  <c:v>28.666605226071081</c:v>
                </c:pt>
                <c:pt idx="166">
                  <c:v>27.485406095237646</c:v>
                </c:pt>
                <c:pt idx="167">
                  <c:v>25.870050287540579</c:v>
                </c:pt>
                <c:pt idx="168">
                  <c:v>30.556241259100208</c:v>
                </c:pt>
                <c:pt idx="169">
                  <c:v>28.940976352077744</c:v>
                </c:pt>
                <c:pt idx="170">
                  <c:v>26.998574000960129</c:v>
                </c:pt>
                <c:pt idx="171">
                  <c:v>31.334179205291957</c:v>
                </c:pt>
                <c:pt idx="172">
                  <c:v>33.607888089601701</c:v>
                </c:pt>
                <c:pt idx="173">
                  <c:v>27.040404285831741</c:v>
                </c:pt>
                <c:pt idx="174">
                  <c:v>22.685620973482116</c:v>
                </c:pt>
                <c:pt idx="175">
                  <c:v>40.609009237187095</c:v>
                </c:pt>
                <c:pt idx="176">
                  <c:v>27.60391182556333</c:v>
                </c:pt>
                <c:pt idx="177">
                  <c:v>28.666732659980543</c:v>
                </c:pt>
                <c:pt idx="178">
                  <c:v>27.487578519013876</c:v>
                </c:pt>
                <c:pt idx="179">
                  <c:v>25.868925967379401</c:v>
                </c:pt>
                <c:pt idx="180">
                  <c:v>30.5573642419387</c:v>
                </c:pt>
                <c:pt idx="181">
                  <c:v>28.944390168310878</c:v>
                </c:pt>
                <c:pt idx="182">
                  <c:v>26.998848501159319</c:v>
                </c:pt>
                <c:pt idx="183">
                  <c:v>31.330766982634803</c:v>
                </c:pt>
                <c:pt idx="184">
                  <c:v>33.607930277417651</c:v>
                </c:pt>
                <c:pt idx="185">
                  <c:v>27.041123480705568</c:v>
                </c:pt>
                <c:pt idx="186">
                  <c:v>22.685248760056123</c:v>
                </c:pt>
                <c:pt idx="187">
                  <c:v>40.609381007883805</c:v>
                </c:pt>
                <c:pt idx="188">
                  <c:v>27.605041991400181</c:v>
                </c:pt>
                <c:pt idx="189">
                  <c:v>28.666823535038294</c:v>
                </c:pt>
                <c:pt idx="190">
                  <c:v>27.48644888074061</c:v>
                </c:pt>
                <c:pt idx="191">
                  <c:v>25.868939933927411</c:v>
                </c:pt>
                <c:pt idx="192">
                  <c:v>30.557602336030744</c:v>
                </c:pt>
                <c:pt idx="193">
                  <c:v>28.94426694466047</c:v>
                </c:pt>
                <c:pt idx="194">
                  <c:v>26.998971578241349</c:v>
                </c:pt>
                <c:pt idx="195">
                  <c:v>31.331141131309352</c:v>
                </c:pt>
                <c:pt idx="196">
                  <c:v>33.607960362190433</c:v>
                </c:pt>
                <c:pt idx="197">
                  <c:v>27.040749506684339</c:v>
                </c:pt>
                <c:pt idx="198">
                  <c:v>22.685253383771737</c:v>
                </c:pt>
                <c:pt idx="199">
                  <c:v>40.609459830465461</c:v>
                </c:pt>
                <c:pt idx="200">
                  <c:v>27.60500119741759</c:v>
                </c:pt>
                <c:pt idx="201">
                  <c:v>28.66686428049848</c:v>
                </c:pt>
                <c:pt idx="202">
                  <c:v>27.486572745067512</c:v>
                </c:pt>
                <c:pt idx="203">
                  <c:v>25.86894989368508</c:v>
                </c:pt>
                <c:pt idx="204">
                  <c:v>30.557478529523948</c:v>
                </c:pt>
                <c:pt idx="205">
                  <c:v>28.944268475371285</c:v>
                </c:pt>
                <c:pt idx="206">
                  <c:v>26.998997672964343</c:v>
                </c:pt>
                <c:pt idx="207">
                  <c:v>31.331127626198846</c:v>
                </c:pt>
                <c:pt idx="208">
                  <c:v>33.607973851237283</c:v>
                </c:pt>
                <c:pt idx="209">
                  <c:v>27.040790512767007</c:v>
                </c:pt>
                <c:pt idx="210">
                  <c:v>22.68525668101362</c:v>
                </c:pt>
                <c:pt idx="211">
                  <c:v>40.609418843524509</c:v>
                </c:pt>
                <c:pt idx="212">
                  <c:v>27.605001704169258</c:v>
                </c:pt>
                <c:pt idx="213">
                  <c:v>28.666872919324483</c:v>
                </c:pt>
                <c:pt idx="214">
                  <c:v>27.486568274113754</c:v>
                </c:pt>
                <c:pt idx="215">
                  <c:v>25.868954359320863</c:v>
                </c:pt>
                <c:pt idx="216">
                  <c:v>30.557492104851548</c:v>
                </c:pt>
                <c:pt idx="217">
                  <c:v>28.944269566944431</c:v>
                </c:pt>
                <c:pt idx="218">
                  <c:v>26.998984103973733</c:v>
                </c:pt>
                <c:pt idx="219">
                  <c:v>31.331127793962246</c:v>
                </c:pt>
                <c:pt idx="220">
                  <c:v>33.607976711176235</c:v>
                </c:pt>
                <c:pt idx="221">
                  <c:v>27.040789032628989</c:v>
                </c:pt>
                <c:pt idx="222">
                  <c:v>22.685258159391086</c:v>
                </c:pt>
                <c:pt idx="223">
                  <c:v>40.609423337724088</c:v>
                </c:pt>
                <c:pt idx="224">
                  <c:v>27.605002065541573</c:v>
                </c:pt>
                <c:pt idx="225">
                  <c:v>28.666868427222806</c:v>
                </c:pt>
                <c:pt idx="226">
                  <c:v>27.486568329652908</c:v>
                </c:pt>
                <c:pt idx="227">
                  <c:v>25.868955306122061</c:v>
                </c:pt>
                <c:pt idx="228">
                  <c:v>30.557491614842331</c:v>
                </c:pt>
                <c:pt idx="229">
                  <c:v>28.944270056370808</c:v>
                </c:pt>
                <c:pt idx="230">
                  <c:v>26.998985591807429</c:v>
                </c:pt>
                <c:pt idx="231">
                  <c:v>31.331127913596877</c:v>
                </c:pt>
                <c:pt idx="232">
                  <c:v>33.607975224037062</c:v>
                </c:pt>
                <c:pt idx="233">
                  <c:v>27.040789051015583</c:v>
                </c:pt>
                <c:pt idx="234">
                  <c:v>22.685258472835717</c:v>
                </c:pt>
                <c:pt idx="235">
                  <c:v>40.60942317550338</c:v>
                </c:pt>
                <c:pt idx="236">
                  <c:v>27.605002227569326</c:v>
                </c:pt>
                <c:pt idx="237">
                  <c:v>28.666868919779727</c:v>
                </c:pt>
                <c:pt idx="238">
                  <c:v>27.486568369258723</c:v>
                </c:pt>
                <c:pt idx="239">
                  <c:v>25.868954813795064</c:v>
                </c:pt>
                <c:pt idx="240">
                  <c:v>30.55749162092933</c:v>
                </c:pt>
              </c:numCache>
            </c:numRef>
          </c:val>
        </c:ser>
        <c:marker val="1"/>
        <c:axId val="59956224"/>
        <c:axId val="60359808"/>
      </c:lineChart>
      <c:dateAx>
        <c:axId val="59956224"/>
        <c:scaling>
          <c:orientation val="minMax"/>
        </c:scaling>
        <c:axPos val="b"/>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60359808"/>
        <c:crosses val="autoZero"/>
        <c:auto val="1"/>
        <c:lblOffset val="100"/>
        <c:majorUnit val="12"/>
        <c:majorTimeUnit val="months"/>
      </c:dateAx>
      <c:valAx>
        <c:axId val="60359808"/>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Reports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99562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Detention starts</a:t>
            </a:r>
          </a:p>
        </c:rich>
      </c:tx>
    </c:title>
    <c:plotArea>
      <c:layout/>
      <c:lineChart>
        <c:grouping val="standard"/>
        <c:ser>
          <c:idx val="0"/>
          <c:order val="0"/>
          <c:tx>
            <c:strRef>
              <c:f>'Community starts'!$G$1</c:f>
              <c:strCache>
                <c:ptCount val="1"/>
                <c:pt idx="0">
                  <c:v>Community Detention</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starts'!$G$2:$G$254</c:f>
              <c:numCache>
                <c:formatCode>_-* #,##0_-;\-* #,##0_-;_-* "-"??_-;_-@_-</c:formatCode>
                <c:ptCount val="253"/>
                <c:pt idx="41">
                  <c:v>129</c:v>
                </c:pt>
                <c:pt idx="42">
                  <c:v>145</c:v>
                </c:pt>
                <c:pt idx="43">
                  <c:v>136</c:v>
                </c:pt>
                <c:pt idx="44">
                  <c:v>152</c:v>
                </c:pt>
                <c:pt idx="45">
                  <c:v>141</c:v>
                </c:pt>
                <c:pt idx="46">
                  <c:v>209</c:v>
                </c:pt>
                <c:pt idx="47">
                  <c:v>214</c:v>
                </c:pt>
                <c:pt idx="48">
                  <c:v>224</c:v>
                </c:pt>
                <c:pt idx="49">
                  <c:v>287</c:v>
                </c:pt>
                <c:pt idx="50">
                  <c:v>267</c:v>
                </c:pt>
                <c:pt idx="51">
                  <c:v>272</c:v>
                </c:pt>
                <c:pt idx="52">
                  <c:v>264</c:v>
                </c:pt>
                <c:pt idx="53">
                  <c:v>237</c:v>
                </c:pt>
                <c:pt idx="54">
                  <c:v>259</c:v>
                </c:pt>
                <c:pt idx="55">
                  <c:v>182</c:v>
                </c:pt>
                <c:pt idx="56">
                  <c:v>225</c:v>
                </c:pt>
                <c:pt idx="57">
                  <c:v>254</c:v>
                </c:pt>
                <c:pt idx="58">
                  <c:v>286</c:v>
                </c:pt>
                <c:pt idx="59">
                  <c:v>295</c:v>
                </c:pt>
                <c:pt idx="60">
                  <c:v>365</c:v>
                </c:pt>
                <c:pt idx="61">
                  <c:v>365</c:v>
                </c:pt>
                <c:pt idx="62">
                  <c:v>381</c:v>
                </c:pt>
                <c:pt idx="63">
                  <c:v>367</c:v>
                </c:pt>
                <c:pt idx="64">
                  <c:v>353</c:v>
                </c:pt>
                <c:pt idx="65">
                  <c:v>393</c:v>
                </c:pt>
                <c:pt idx="66">
                  <c:v>392</c:v>
                </c:pt>
                <c:pt idx="67">
                  <c:v>265</c:v>
                </c:pt>
                <c:pt idx="68">
                  <c:v>335</c:v>
                </c:pt>
                <c:pt idx="69">
                  <c:v>468</c:v>
                </c:pt>
                <c:pt idx="70">
                  <c:v>386</c:v>
                </c:pt>
                <c:pt idx="71">
                  <c:v>489</c:v>
                </c:pt>
                <c:pt idx="72">
                  <c:v>496</c:v>
                </c:pt>
                <c:pt idx="73">
                  <c:v>524</c:v>
                </c:pt>
                <c:pt idx="74">
                  <c:v>498</c:v>
                </c:pt>
                <c:pt idx="75">
                  <c:v>479</c:v>
                </c:pt>
                <c:pt idx="76">
                  <c:v>410</c:v>
                </c:pt>
                <c:pt idx="77">
                  <c:v>520</c:v>
                </c:pt>
                <c:pt idx="78">
                  <c:v>471</c:v>
                </c:pt>
                <c:pt idx="79">
                  <c:v>285</c:v>
                </c:pt>
                <c:pt idx="80">
                  <c:v>447</c:v>
                </c:pt>
                <c:pt idx="81">
                  <c:v>480</c:v>
                </c:pt>
                <c:pt idx="82">
                  <c:v>405</c:v>
                </c:pt>
                <c:pt idx="83">
                  <c:v>519</c:v>
                </c:pt>
                <c:pt idx="84">
                  <c:v>462</c:v>
                </c:pt>
                <c:pt idx="85">
                  <c:v>472</c:v>
                </c:pt>
                <c:pt idx="86">
                  <c:v>502</c:v>
                </c:pt>
                <c:pt idx="87">
                  <c:v>536</c:v>
                </c:pt>
                <c:pt idx="88">
                  <c:v>502</c:v>
                </c:pt>
                <c:pt idx="89">
                  <c:v>561</c:v>
                </c:pt>
                <c:pt idx="90">
                  <c:v>412</c:v>
                </c:pt>
                <c:pt idx="91">
                  <c:v>354</c:v>
                </c:pt>
                <c:pt idx="92">
                  <c:v>481</c:v>
                </c:pt>
                <c:pt idx="93">
                  <c:v>544</c:v>
                </c:pt>
                <c:pt idx="94">
                  <c:v>397</c:v>
                </c:pt>
                <c:pt idx="95">
                  <c:v>708</c:v>
                </c:pt>
                <c:pt idx="96">
                  <c:v>506</c:v>
                </c:pt>
                <c:pt idx="97">
                  <c:v>568</c:v>
                </c:pt>
                <c:pt idx="98">
                  <c:v>710</c:v>
                </c:pt>
                <c:pt idx="99">
                  <c:v>541</c:v>
                </c:pt>
                <c:pt idx="100">
                  <c:v>547</c:v>
                </c:pt>
                <c:pt idx="101">
                  <c:v>579</c:v>
                </c:pt>
                <c:pt idx="102">
                  <c:v>425</c:v>
                </c:pt>
                <c:pt idx="103">
                  <c:v>405</c:v>
                </c:pt>
                <c:pt idx="104">
                  <c:v>479</c:v>
                </c:pt>
                <c:pt idx="105">
                  <c:v>500</c:v>
                </c:pt>
                <c:pt idx="106">
                  <c:v>491</c:v>
                </c:pt>
                <c:pt idx="107">
                  <c:v>588</c:v>
                </c:pt>
                <c:pt idx="108">
                  <c:v>456</c:v>
                </c:pt>
                <c:pt idx="109">
                  <c:v>550</c:v>
                </c:pt>
                <c:pt idx="110">
                  <c:v>453</c:v>
                </c:pt>
                <c:pt idx="111">
                  <c:v>472</c:v>
                </c:pt>
                <c:pt idx="112">
                  <c:v>513</c:v>
                </c:pt>
                <c:pt idx="113">
                  <c:v>447</c:v>
                </c:pt>
                <c:pt idx="114">
                  <c:v>395</c:v>
                </c:pt>
                <c:pt idx="115">
                  <c:v>362</c:v>
                </c:pt>
                <c:pt idx="116">
                  <c:v>398</c:v>
                </c:pt>
                <c:pt idx="117">
                  <c:v>444</c:v>
                </c:pt>
                <c:pt idx="118">
                  <c:v>445</c:v>
                </c:pt>
                <c:pt idx="119">
                  <c:v>545</c:v>
                </c:pt>
                <c:pt idx="120">
                  <c:v>396</c:v>
                </c:pt>
                <c:pt idx="121">
                  <c:v>554</c:v>
                </c:pt>
                <c:pt idx="122">
                  <c:v>472</c:v>
                </c:pt>
                <c:pt idx="123">
                  <c:v>491</c:v>
                </c:pt>
                <c:pt idx="124">
                  <c:v>481</c:v>
                </c:pt>
                <c:pt idx="125">
                  <c:v>421</c:v>
                </c:pt>
                <c:pt idx="126">
                  <c:v>405</c:v>
                </c:pt>
                <c:pt idx="127">
                  <c:v>304</c:v>
                </c:pt>
                <c:pt idx="128">
                  <c:v>356</c:v>
                </c:pt>
                <c:pt idx="129">
                  <c:v>435</c:v>
                </c:pt>
                <c:pt idx="130">
                  <c:v>374</c:v>
                </c:pt>
                <c:pt idx="131">
                  <c:v>362</c:v>
                </c:pt>
                <c:pt idx="132">
                  <c:v>479</c:v>
                </c:pt>
                <c:pt idx="133">
                  <c:v>519</c:v>
                </c:pt>
                <c:pt idx="134">
                  <c:v>464</c:v>
                </c:pt>
                <c:pt idx="135">
                  <c:v>498</c:v>
                </c:pt>
                <c:pt idx="136">
                  <c:v>458</c:v>
                </c:pt>
              </c:numCache>
            </c:numRef>
          </c:val>
        </c:ser>
        <c:ser>
          <c:idx val="2"/>
          <c:order val="1"/>
          <c:tx>
            <c:strRef>
              <c:f>'Community starts'!$K$1</c:f>
              <c:strCache>
                <c:ptCount val="1"/>
                <c:pt idx="0">
                  <c:v>Forecast 2015</c:v>
                </c:pt>
              </c:strCache>
            </c:strRef>
          </c:tx>
          <c:spPr>
            <a:ln w="31750">
              <a:solidFill>
                <a:schemeClr val="tx2">
                  <a:lumMod val="60000"/>
                  <a:lumOff val="40000"/>
                </a:schemeClr>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starts'!$K$2:$K$254</c:f>
              <c:numCache>
                <c:formatCode>_-* #,##0_-;\-* #,##0_-;_-* "-"??_-;_-@_-</c:formatCode>
                <c:ptCount val="253"/>
                <c:pt idx="137">
                  <c:v>443.5846297910457</c:v>
                </c:pt>
                <c:pt idx="138">
                  <c:v>407.3572342471611</c:v>
                </c:pt>
                <c:pt idx="139">
                  <c:v>315.15517733414862</c:v>
                </c:pt>
                <c:pt idx="140">
                  <c:v>385.38466599764655</c:v>
                </c:pt>
                <c:pt idx="141">
                  <c:v>449.91127413741702</c:v>
                </c:pt>
                <c:pt idx="142">
                  <c:v>395.88790584454875</c:v>
                </c:pt>
                <c:pt idx="143">
                  <c:v>474.91461764194344</c:v>
                </c:pt>
                <c:pt idx="144">
                  <c:v>446.65082236545487</c:v>
                </c:pt>
                <c:pt idx="145">
                  <c:v>516.18085337034461</c:v>
                </c:pt>
                <c:pt idx="146">
                  <c:v>479.39433564411354</c:v>
                </c:pt>
                <c:pt idx="147">
                  <c:v>483.73087516856594</c:v>
                </c:pt>
                <c:pt idx="148">
                  <c:v>470.1546437886156</c:v>
                </c:pt>
                <c:pt idx="149">
                  <c:v>449.69420252743265</c:v>
                </c:pt>
                <c:pt idx="150">
                  <c:v>399.45430954192767</c:v>
                </c:pt>
                <c:pt idx="151">
                  <c:v>318.93820272001921</c:v>
                </c:pt>
                <c:pt idx="152">
                  <c:v>386.99762630056244</c:v>
                </c:pt>
                <c:pt idx="153">
                  <c:v>445.84236252694814</c:v>
                </c:pt>
                <c:pt idx="154">
                  <c:v>398.88969618938904</c:v>
                </c:pt>
                <c:pt idx="155">
                  <c:v>474.73012139981336</c:v>
                </c:pt>
                <c:pt idx="156">
                  <c:v>444.8803955981432</c:v>
                </c:pt>
                <c:pt idx="157">
                  <c:v>518.11192685800222</c:v>
                </c:pt>
                <c:pt idx="158">
                  <c:v>478.72711773075201</c:v>
                </c:pt>
                <c:pt idx="159">
                  <c:v>483.15294304757913</c:v>
                </c:pt>
                <c:pt idx="160">
                  <c:v>471.2280482334246</c:v>
                </c:pt>
                <c:pt idx="161">
                  <c:v>449.07443085669485</c:v>
                </c:pt>
                <c:pt idx="162">
                  <c:v>399.40204186826656</c:v>
                </c:pt>
                <c:pt idx="163">
                  <c:v>319.45824069916711</c:v>
                </c:pt>
                <c:pt idx="164">
                  <c:v>386.57110464952649</c:v>
                </c:pt>
                <c:pt idx="165">
                  <c:v>445.96784696819276</c:v>
                </c:pt>
                <c:pt idx="166">
                  <c:v>399.10277242452554</c:v>
                </c:pt>
                <c:pt idx="167">
                  <c:v>474.48629780356163</c:v>
                </c:pt>
                <c:pt idx="168">
                  <c:v>445.02909213057882</c:v>
                </c:pt>
                <c:pt idx="169">
                  <c:v>518.1779691525669</c:v>
                </c:pt>
                <c:pt idx="170">
                  <c:v>478.6114280663117</c:v>
                </c:pt>
                <c:pt idx="171">
                  <c:v>483.27174579178921</c:v>
                </c:pt>
                <c:pt idx="172">
                  <c:v>471.23616741072362</c:v>
                </c:pt>
                <c:pt idx="173">
                  <c:v>449.03439214581886</c:v>
                </c:pt>
                <c:pt idx="174">
                  <c:v>399.48321601772841</c:v>
                </c:pt>
                <c:pt idx="175">
                  <c:v>319.45129123419963</c:v>
                </c:pt>
                <c:pt idx="176">
                  <c:v>386.56957993375772</c:v>
                </c:pt>
                <c:pt idx="177">
                  <c:v>446.01946338342356</c:v>
                </c:pt>
                <c:pt idx="178">
                  <c:v>399.0977008934135</c:v>
                </c:pt>
                <c:pt idx="179">
                  <c:v>474.50117859423239</c:v>
                </c:pt>
                <c:pt idx="180">
                  <c:v>445.0617126987492</c:v>
                </c:pt>
                <c:pt idx="181">
                  <c:v>518.1791918018148</c:v>
                </c:pt>
                <c:pt idx="182">
                  <c:v>478.63132504166941</c:v>
                </c:pt>
                <c:pt idx="183">
                  <c:v>483.2937244735312</c:v>
                </c:pt>
                <c:pt idx="184">
                  <c:v>471.24310251768713</c:v>
                </c:pt>
                <c:pt idx="185">
                  <c:v>449.05433479846215</c:v>
                </c:pt>
                <c:pt idx="186">
                  <c:v>399.49990595874664</c:v>
                </c:pt>
                <c:pt idx="187">
                  <c:v>319.46202335732363</c:v>
                </c:pt>
                <c:pt idx="188">
                  <c:v>386.58792465663345</c:v>
                </c:pt>
                <c:pt idx="189">
                  <c:v>446.03381990793889</c:v>
                </c:pt>
                <c:pt idx="190">
                  <c:v>399.11045557533515</c:v>
                </c:pt>
                <c:pt idx="191">
                  <c:v>474.51774676217428</c:v>
                </c:pt>
                <c:pt idx="192">
                  <c:v>445.07514662756216</c:v>
                </c:pt>
                <c:pt idx="193">
                  <c:v>518.19273895464949</c:v>
                </c:pt>
                <c:pt idx="194">
                  <c:v>478.64643269573361</c:v>
                </c:pt>
                <c:pt idx="195">
                  <c:v>483.30679140101859</c:v>
                </c:pt>
                <c:pt idx="196">
                  <c:v>471.25672483741567</c:v>
                </c:pt>
                <c:pt idx="197">
                  <c:v>449.06836227404534</c:v>
                </c:pt>
                <c:pt idx="198">
                  <c:v>399.51275298807678</c:v>
                </c:pt>
                <c:pt idx="199">
                  <c:v>319.47536291367072</c:v>
                </c:pt>
                <c:pt idx="200">
                  <c:v>386.60116910960807</c:v>
                </c:pt>
                <c:pt idx="201">
                  <c:v>446.04643426354227</c:v>
                </c:pt>
                <c:pt idx="202">
                  <c:v>399.1233668182299</c:v>
                </c:pt>
                <c:pt idx="203">
                  <c:v>474.53040104466447</c:v>
                </c:pt>
                <c:pt idx="204">
                  <c:v>445.0874750404052</c:v>
                </c:pt>
                <c:pt idx="205">
                  <c:v>518.20518486761785</c:v>
                </c:pt>
                <c:pt idx="206">
                  <c:v>478.6586081206994</c:v>
                </c:pt>
                <c:pt idx="207">
                  <c:v>483.318787199013</c:v>
                </c:pt>
                <c:pt idx="208">
                  <c:v>471.26871517561347</c:v>
                </c:pt>
                <c:pt idx="209">
                  <c:v>449.08011818778238</c:v>
                </c:pt>
                <c:pt idx="210">
                  <c:v>399.52438826681924</c:v>
                </c:pt>
                <c:pt idx="211">
                  <c:v>319.48692240744634</c:v>
                </c:pt>
                <c:pt idx="212">
                  <c:v>386.61253622236268</c:v>
                </c:pt>
                <c:pt idx="213">
                  <c:v>446.05769815735653</c:v>
                </c:pt>
                <c:pt idx="214">
                  <c:v>399.13452129911269</c:v>
                </c:pt>
                <c:pt idx="215">
                  <c:v>474.54139634856642</c:v>
                </c:pt>
                <c:pt idx="216">
                  <c:v>445.09836830615802</c:v>
                </c:pt>
                <c:pt idx="217">
                  <c:v>518.21595667314546</c:v>
                </c:pt>
                <c:pt idx="218">
                  <c:v>478.66924310143361</c:v>
                </c:pt>
                <c:pt idx="219">
                  <c:v>483.32931721470209</c:v>
                </c:pt>
                <c:pt idx="220">
                  <c:v>471.27912263430136</c:v>
                </c:pt>
                <c:pt idx="221">
                  <c:v>449.09040272287234</c:v>
                </c:pt>
                <c:pt idx="222">
                  <c:v>399.53456556093857</c:v>
                </c:pt>
                <c:pt idx="223">
                  <c:v>319.49698069783528</c:v>
                </c:pt>
                <c:pt idx="224">
                  <c:v>386.62248009426503</c:v>
                </c:pt>
                <c:pt idx="225">
                  <c:v>446.06753437500589</c:v>
                </c:pt>
                <c:pt idx="226">
                  <c:v>399.14424348447244</c:v>
                </c:pt>
                <c:pt idx="227">
                  <c:v>474.55100962053723</c:v>
                </c:pt>
                <c:pt idx="228">
                  <c:v>445.10787518068378</c:v>
                </c:pt>
                <c:pt idx="229">
                  <c:v>518.22535450239866</c:v>
                </c:pt>
                <c:pt idx="230">
                  <c:v>478.67853604984987</c:v>
                </c:pt>
                <c:pt idx="231">
                  <c:v>483.33850613325836</c:v>
                </c:pt>
                <c:pt idx="232">
                  <c:v>471.28820705158279</c:v>
                </c:pt>
                <c:pt idx="233">
                  <c:v>449.09938565866787</c:v>
                </c:pt>
                <c:pt idx="234">
                  <c:v>399.54344743366102</c:v>
                </c:pt>
                <c:pt idx="235">
                  <c:v>319.50576212496486</c:v>
                </c:pt>
                <c:pt idx="236">
                  <c:v>386.63116320440446</c:v>
                </c:pt>
                <c:pt idx="237">
                  <c:v>446.07611963533617</c:v>
                </c:pt>
                <c:pt idx="238">
                  <c:v>399.15273195921316</c:v>
                </c:pt>
                <c:pt idx="239">
                  <c:v>474.55940286313557</c:v>
                </c:pt>
                <c:pt idx="240">
                  <c:v>445.11617382814842</c:v>
                </c:pt>
                <c:pt idx="241">
                  <c:v>518.23355973772686</c:v>
                </c:pt>
                <c:pt idx="242">
                  <c:v>478.68664909788703</c:v>
                </c:pt>
                <c:pt idx="243">
                  <c:v>483.3465277800446</c:v>
                </c:pt>
                <c:pt idx="244">
                  <c:v>471.29613845761082</c:v>
                </c:pt>
                <c:pt idx="245">
                  <c:v>449.10722787705396</c:v>
                </c:pt>
                <c:pt idx="246">
                  <c:v>399.55120134220999</c:v>
                </c:pt>
                <c:pt idx="247">
                  <c:v>319.51342881639818</c:v>
                </c:pt>
                <c:pt idx="248">
                  <c:v>386.63874364636484</c:v>
                </c:pt>
                <c:pt idx="249">
                  <c:v>446.08361474553379</c:v>
                </c:pt>
                <c:pt idx="250">
                  <c:v>399.16014275917576</c:v>
                </c:pt>
                <c:pt idx="251">
                  <c:v>474.56673027618797</c:v>
                </c:pt>
                <c:pt idx="252">
                  <c:v>445.12341877650971</c:v>
                </c:pt>
              </c:numCache>
            </c:numRef>
          </c:val>
        </c:ser>
        <c:ser>
          <c:idx val="1"/>
          <c:order val="2"/>
          <c:tx>
            <c:strRef>
              <c:f>'Community starts'!$I$1</c:f>
              <c:strCache>
                <c:ptCount val="1"/>
                <c:pt idx="0">
                  <c:v>Forecast 2014</c:v>
                </c:pt>
              </c:strCache>
            </c:strRef>
          </c:tx>
          <c:spPr>
            <a:ln w="31750">
              <a:solidFill>
                <a:srgbClr val="92D05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starts'!$I$2:$I$254</c:f>
              <c:numCache>
                <c:formatCode>_-* #,##0_-;\-* #,##0_-;_-* "-"??_-;_-@_-</c:formatCode>
                <c:ptCount val="253"/>
                <c:pt idx="123">
                  <c:v>470.16592336828688</c:v>
                </c:pt>
                <c:pt idx="124">
                  <c:v>551.36760534761868</c:v>
                </c:pt>
                <c:pt idx="125">
                  <c:v>477.17229586404943</c:v>
                </c:pt>
                <c:pt idx="126">
                  <c:v>410.13429841820732</c:v>
                </c:pt>
                <c:pt idx="127">
                  <c:v>396.67625847145337</c:v>
                </c:pt>
                <c:pt idx="128">
                  <c:v>423.27638721493497</c:v>
                </c:pt>
                <c:pt idx="129">
                  <c:v>467.30730498424481</c:v>
                </c:pt>
                <c:pt idx="130">
                  <c:v>476.05095772589021</c:v>
                </c:pt>
                <c:pt idx="131">
                  <c:v>570.22227226747304</c:v>
                </c:pt>
                <c:pt idx="132">
                  <c:v>422.64511074187749</c:v>
                </c:pt>
                <c:pt idx="133">
                  <c:v>583.03160458513969</c:v>
                </c:pt>
                <c:pt idx="134">
                  <c:v>498.27434846378156</c:v>
                </c:pt>
                <c:pt idx="135">
                  <c:v>467.99951944625639</c:v>
                </c:pt>
                <c:pt idx="136">
                  <c:v>549.62520024144897</c:v>
                </c:pt>
                <c:pt idx="137">
                  <c:v>474.41282796680599</c:v>
                </c:pt>
                <c:pt idx="138">
                  <c:v>408.37325307267145</c:v>
                </c:pt>
                <c:pt idx="139">
                  <c:v>394.8196527803392</c:v>
                </c:pt>
                <c:pt idx="140">
                  <c:v>421.18182265782593</c:v>
                </c:pt>
                <c:pt idx="141">
                  <c:v>465.73307138724198</c:v>
                </c:pt>
                <c:pt idx="142">
                  <c:v>474.34682289478002</c:v>
                </c:pt>
                <c:pt idx="143">
                  <c:v>568.5554082206005</c:v>
                </c:pt>
                <c:pt idx="144">
                  <c:v>421.22345427432219</c:v>
                </c:pt>
                <c:pt idx="145">
                  <c:v>581.55030091064452</c:v>
                </c:pt>
                <c:pt idx="146">
                  <c:v>496.89310949129242</c:v>
                </c:pt>
                <c:pt idx="147">
                  <c:v>466.73434395068</c:v>
                </c:pt>
                <c:pt idx="148">
                  <c:v>548.35952506424917</c:v>
                </c:pt>
                <c:pt idx="149">
                  <c:v>473.24002856462221</c:v>
                </c:pt>
                <c:pt idx="150">
                  <c:v>407.26437940709729</c:v>
                </c:pt>
                <c:pt idx="151">
                  <c:v>393.74060909403124</c:v>
                </c:pt>
                <c:pt idx="152">
                  <c:v>420.17478461209566</c:v>
                </c:pt>
                <c:pt idx="153">
                  <c:v>464.77100118819129</c:v>
                </c:pt>
                <c:pt idx="154">
                  <c:v>473.42456494807965</c:v>
                </c:pt>
                <c:pt idx="155">
                  <c:v>567.68748664051441</c:v>
                </c:pt>
                <c:pt idx="156">
                  <c:v>420.39326818577126</c:v>
                </c:pt>
                <c:pt idx="157">
                  <c:v>580.75971153186072</c:v>
                </c:pt>
                <c:pt idx="158">
                  <c:v>496.14475550881599</c:v>
                </c:pt>
                <c:pt idx="159">
                  <c:v>466.01966204303966</c:v>
                </c:pt>
                <c:pt idx="160">
                  <c:v>547.68039829159136</c:v>
                </c:pt>
                <c:pt idx="161">
                  <c:v>472.59513813183196</c:v>
                </c:pt>
                <c:pt idx="162">
                  <c:v>406.64960723384593</c:v>
                </c:pt>
                <c:pt idx="163">
                  <c:v>393.15656747446349</c:v>
                </c:pt>
                <c:pt idx="164">
                  <c:v>419.61941045138599</c:v>
                </c:pt>
                <c:pt idx="165">
                  <c:v>464.24221904912207</c:v>
                </c:pt>
                <c:pt idx="166">
                  <c:v>472.92204416921163</c:v>
                </c:pt>
                <c:pt idx="167">
                  <c:v>567.20941526841</c:v>
                </c:pt>
                <c:pt idx="168">
                  <c:v>419.9383930248087</c:v>
                </c:pt>
                <c:pt idx="169">
                  <c:v>580.32726264923201</c:v>
                </c:pt>
                <c:pt idx="170">
                  <c:v>495.73332615732943</c:v>
                </c:pt>
                <c:pt idx="171">
                  <c:v>465.62831066006373</c:v>
                </c:pt>
                <c:pt idx="172">
                  <c:v>547.30824373681151</c:v>
                </c:pt>
                <c:pt idx="173">
                  <c:v>472.24109842060795</c:v>
                </c:pt>
                <c:pt idx="174">
                  <c:v>406.31287683229215</c:v>
                </c:pt>
                <c:pt idx="175">
                  <c:v>392.83630910843186</c:v>
                </c:pt>
                <c:pt idx="176">
                  <c:v>419.31476555702869</c:v>
                </c:pt>
                <c:pt idx="177">
                  <c:v>463.95247142396437</c:v>
                </c:pt>
                <c:pt idx="178">
                  <c:v>472.64645318339689</c:v>
                </c:pt>
                <c:pt idx="179">
                  <c:v>566.94727468313658</c:v>
                </c:pt>
                <c:pt idx="180">
                  <c:v>419.68906729191588</c:v>
                </c:pt>
                <c:pt idx="181">
                  <c:v>580.09011388023191</c:v>
                </c:pt>
                <c:pt idx="182">
                  <c:v>495.50775836825267</c:v>
                </c:pt>
                <c:pt idx="183">
                  <c:v>465.41376614214181</c:v>
                </c:pt>
                <c:pt idx="184">
                  <c:v>547.10417707244312</c:v>
                </c:pt>
                <c:pt idx="185">
                  <c:v>472.04699973794192</c:v>
                </c:pt>
                <c:pt idx="186">
                  <c:v>406.12826137841444</c:v>
                </c:pt>
                <c:pt idx="187">
                  <c:v>392.66071043957686</c:v>
                </c:pt>
                <c:pt idx="188">
                  <c:v>419.14774499937573</c:v>
                </c:pt>
                <c:pt idx="189">
                  <c:v>463.79361010877153</c:v>
                </c:pt>
                <c:pt idx="190">
                  <c:v>472.4953513535234</c:v>
                </c:pt>
                <c:pt idx="191">
                  <c:v>566.80355433525801</c:v>
                </c:pt>
                <c:pt idx="192">
                  <c:v>419.5523675537072</c:v>
                </c:pt>
                <c:pt idx="193">
                  <c:v>579.96009148392432</c:v>
                </c:pt>
                <c:pt idx="194">
                  <c:v>495.38408761111032</c:v>
                </c:pt>
                <c:pt idx="195">
                  <c:v>465.29613648734835</c:v>
                </c:pt>
                <c:pt idx="196">
                  <c:v>546.99229339777764</c:v>
                </c:pt>
                <c:pt idx="197">
                  <c:v>471.94058153627708</c:v>
                </c:pt>
                <c:pt idx="198">
                  <c:v>406.02704151358728</c:v>
                </c:pt>
                <c:pt idx="199">
                  <c:v>392.56443502454204</c:v>
                </c:pt>
                <c:pt idx="200">
                  <c:v>419.0561725514508</c:v>
                </c:pt>
                <c:pt idx="201">
                  <c:v>463.70651082315908</c:v>
                </c:pt>
                <c:pt idx="202">
                  <c:v>472.41250676220091</c:v>
                </c:pt>
                <c:pt idx="203">
                  <c:v>566.72475660503312</c:v>
                </c:pt>
                <c:pt idx="204">
                  <c:v>419.47741897450118</c:v>
                </c:pt>
                <c:pt idx="205">
                  <c:v>579.88880405288148</c:v>
                </c:pt>
                <c:pt idx="206">
                  <c:v>495.31628247912533</c:v>
                </c:pt>
                <c:pt idx="207">
                  <c:v>465.2316435416958</c:v>
                </c:pt>
                <c:pt idx="208">
                  <c:v>546.93095085305697</c:v>
                </c:pt>
                <c:pt idx="209">
                  <c:v>471.88223549350533</c:v>
                </c:pt>
                <c:pt idx="210">
                  <c:v>405.97154559714045</c:v>
                </c:pt>
                <c:pt idx="211">
                  <c:v>392.5116500133625</c:v>
                </c:pt>
                <c:pt idx="212">
                  <c:v>419.00596601790187</c:v>
                </c:pt>
                <c:pt idx="213">
                  <c:v>463.65875681300685</c:v>
                </c:pt>
                <c:pt idx="214">
                  <c:v>472.36708547390919</c:v>
                </c:pt>
                <c:pt idx="215">
                  <c:v>566.68155408661198</c:v>
                </c:pt>
                <c:pt idx="216">
                  <c:v>419.4363268428429</c:v>
                </c:pt>
                <c:pt idx="217">
                  <c:v>579.84971921840679</c:v>
                </c:pt>
                <c:pt idx="218">
                  <c:v>495.27910688741218</c:v>
                </c:pt>
                <c:pt idx="219">
                  <c:v>465.19628392924591</c:v>
                </c:pt>
                <c:pt idx="220">
                  <c:v>546.8973185115002</c:v>
                </c:pt>
                <c:pt idx="221">
                  <c:v>471.8502460477639</c:v>
                </c:pt>
                <c:pt idx="222">
                  <c:v>405.94111879413475</c:v>
                </c:pt>
                <c:pt idx="223">
                  <c:v>392.4827095199015</c:v>
                </c:pt>
                <c:pt idx="224">
                  <c:v>418.97843922969861</c:v>
                </c:pt>
                <c:pt idx="225">
                  <c:v>463.63257467249224</c:v>
                </c:pt>
                <c:pt idx="226">
                  <c:v>472.34218229672342</c:v>
                </c:pt>
                <c:pt idx="227">
                  <c:v>566.65786739709108</c:v>
                </c:pt>
                <c:pt idx="228">
                  <c:v>419.41379721717612</c:v>
                </c:pt>
                <c:pt idx="229">
                  <c:v>579.82829013550167</c:v>
                </c:pt>
                <c:pt idx="230">
                  <c:v>495.25872458721307</c:v>
                </c:pt>
                <c:pt idx="231">
                  <c:v>465.17689727778628</c:v>
                </c:pt>
                <c:pt idx="232">
                  <c:v>546.8788788726273</c:v>
                </c:pt>
                <c:pt idx="233">
                  <c:v>471.83270716116158</c:v>
                </c:pt>
                <c:pt idx="234">
                  <c:v>405.92443665922798</c:v>
                </c:pt>
                <c:pt idx="235">
                  <c:v>392.46684228548605</c:v>
                </c:pt>
                <c:pt idx="236">
                  <c:v>418.9633470889554</c:v>
                </c:pt>
                <c:pt idx="237">
                  <c:v>463.61821976310506</c:v>
                </c:pt>
                <c:pt idx="238">
                  <c:v>472.32852860590361</c:v>
                </c:pt>
                <c:pt idx="239">
                  <c:v>566.64488067122966</c:v>
                </c:pt>
                <c:pt idx="240">
                  <c:v>419.40144487590459</c:v>
                </c:pt>
              </c:numCache>
            </c:numRef>
          </c:val>
        </c:ser>
        <c:marker val="1"/>
        <c:axId val="130121728"/>
        <c:axId val="130124416"/>
      </c:lineChart>
      <c:dateAx>
        <c:axId val="13012172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130124416"/>
        <c:crosses val="autoZero"/>
        <c:auto val="1"/>
        <c:lblOffset val="100"/>
        <c:majorUnit val="12"/>
        <c:majorTimeUnit val="months"/>
      </c:dateAx>
      <c:valAx>
        <c:axId val="130124416"/>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13012172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Community Detention muster</a:t>
            </a:r>
            <a:endParaRPr lang="en-NZ"/>
          </a:p>
        </c:rich>
      </c:tx>
    </c:title>
    <c:plotArea>
      <c:layout/>
      <c:lineChart>
        <c:grouping val="standard"/>
        <c:ser>
          <c:idx val="3"/>
          <c:order val="0"/>
          <c:tx>
            <c:strRef>
              <c:f>'Community times'!$E$1</c:f>
              <c:strCache>
                <c:ptCount val="1"/>
                <c:pt idx="0">
                  <c:v>Community Detention</c:v>
                </c:pt>
              </c:strCache>
            </c:strRef>
          </c:tx>
          <c:spPr>
            <a:ln w="38100">
              <a:solidFill>
                <a:schemeClr val="tx2"/>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times'!$E$2:$E$218</c:f>
              <c:numCache>
                <c:formatCode>_-* #,##0_-;\-* #,##0_-;_-* "-"??_-;_-@_-</c:formatCode>
                <c:ptCount val="217"/>
                <c:pt idx="7">
                  <c:v>89.307317073170736</c:v>
                </c:pt>
                <c:pt idx="8">
                  <c:v>98.355658198614321</c:v>
                </c:pt>
                <c:pt idx="9">
                  <c:v>110.72727272727273</c:v>
                </c:pt>
                <c:pt idx="10">
                  <c:v>112.58964143426294</c:v>
                </c:pt>
                <c:pt idx="11">
                  <c:v>114.18439716312056</c:v>
                </c:pt>
                <c:pt idx="12">
                  <c:v>110.12828438948995</c:v>
                </c:pt>
                <c:pt idx="13">
                  <c:v>115.7296551724138</c:v>
                </c:pt>
                <c:pt idx="14">
                  <c:v>116.3598971722365</c:v>
                </c:pt>
                <c:pt idx="15">
                  <c:v>117.39467312348668</c:v>
                </c:pt>
                <c:pt idx="16">
                  <c:v>123.04856787048568</c:v>
                </c:pt>
                <c:pt idx="17">
                  <c:v>122.90297542043984</c:v>
                </c:pt>
                <c:pt idx="18">
                  <c:v>123.11052631578947</c:v>
                </c:pt>
                <c:pt idx="19">
                  <c:v>127.28023598820059</c:v>
                </c:pt>
                <c:pt idx="20">
                  <c:v>121.48648648648648</c:v>
                </c:pt>
                <c:pt idx="21">
                  <c:v>120.49924357034796</c:v>
                </c:pt>
                <c:pt idx="22">
                  <c:v>110.63921568627451</c:v>
                </c:pt>
                <c:pt idx="23">
                  <c:v>113.15449101796408</c:v>
                </c:pt>
                <c:pt idx="24">
                  <c:v>109.18076109936575</c:v>
                </c:pt>
                <c:pt idx="25">
                  <c:v>111.20780487804878</c:v>
                </c:pt>
                <c:pt idx="26">
                  <c:v>108.8928892889289</c:v>
                </c:pt>
                <c:pt idx="27">
                  <c:v>113.65678346810422</c:v>
                </c:pt>
                <c:pt idx="28">
                  <c:v>115.22979109900091</c:v>
                </c:pt>
                <c:pt idx="29">
                  <c:v>116.10062893081761</c:v>
                </c:pt>
                <c:pt idx="30">
                  <c:v>113.7469244288225</c:v>
                </c:pt>
                <c:pt idx="31">
                  <c:v>117.49714285714286</c:v>
                </c:pt>
                <c:pt idx="32">
                  <c:v>118.57862903225806</c:v>
                </c:pt>
                <c:pt idx="33">
                  <c:v>117.64044943820225</c:v>
                </c:pt>
                <c:pt idx="34">
                  <c:v>106.59041211101766</c:v>
                </c:pt>
                <c:pt idx="35">
                  <c:v>108.23529411764706</c:v>
                </c:pt>
                <c:pt idx="36">
                  <c:v>112.10722100656456</c:v>
                </c:pt>
                <c:pt idx="37">
                  <c:v>111.8754141815772</c:v>
                </c:pt>
                <c:pt idx="38">
                  <c:v>113.03030303030303</c:v>
                </c:pt>
                <c:pt idx="39">
                  <c:v>111.5522984676882</c:v>
                </c:pt>
                <c:pt idx="40">
                  <c:v>114.95025234318673</c:v>
                </c:pt>
                <c:pt idx="41">
                  <c:v>113.41092973740241</c:v>
                </c:pt>
                <c:pt idx="42">
                  <c:v>111.96288365453248</c:v>
                </c:pt>
                <c:pt idx="43">
                  <c:v>111.32288401253919</c:v>
                </c:pt>
                <c:pt idx="44">
                  <c:v>114.3142144638404</c:v>
                </c:pt>
                <c:pt idx="45">
                  <c:v>113.98514851485149</c:v>
                </c:pt>
                <c:pt idx="46">
                  <c:v>103.69969969969969</c:v>
                </c:pt>
                <c:pt idx="47">
                  <c:v>108.31623931623932</c:v>
                </c:pt>
                <c:pt idx="48">
                  <c:v>110.17171717171718</c:v>
                </c:pt>
                <c:pt idx="49">
                  <c:v>109.03234686854783</c:v>
                </c:pt>
                <c:pt idx="50">
                  <c:v>110.1949860724234</c:v>
                </c:pt>
                <c:pt idx="51">
                  <c:v>108.57218543046358</c:v>
                </c:pt>
                <c:pt idx="52">
                  <c:v>107.23376623376623</c:v>
                </c:pt>
                <c:pt idx="53">
                  <c:v>108.47154471544715</c:v>
                </c:pt>
                <c:pt idx="54">
                  <c:v>113.70576271186441</c:v>
                </c:pt>
                <c:pt idx="55">
                  <c:v>114.46269781461945</c:v>
                </c:pt>
                <c:pt idx="56">
                  <c:v>120.19005613472333</c:v>
                </c:pt>
                <c:pt idx="57">
                  <c:v>111.25888324873097</c:v>
                </c:pt>
                <c:pt idx="58">
                  <c:v>104.68354430379746</c:v>
                </c:pt>
                <c:pt idx="59">
                  <c:v>106.33838690115222</c:v>
                </c:pt>
                <c:pt idx="60">
                  <c:v>110.20546244568591</c:v>
                </c:pt>
                <c:pt idx="61">
                  <c:v>105.88776655443323</c:v>
                </c:pt>
                <c:pt idx="62">
                  <c:v>112.78251121076234</c:v>
                </c:pt>
                <c:pt idx="63">
                  <c:v>110.96646509070918</c:v>
                </c:pt>
                <c:pt idx="64">
                  <c:v>111.49499443826474</c:v>
                </c:pt>
                <c:pt idx="65">
                  <c:v>114.80083983203359</c:v>
                </c:pt>
                <c:pt idx="66">
                  <c:v>115.43004513217279</c:v>
                </c:pt>
                <c:pt idx="67">
                  <c:v>117.00780695528744</c:v>
                </c:pt>
                <c:pt idx="68">
                  <c:v>120.32085561497327</c:v>
                </c:pt>
                <c:pt idx="69">
                  <c:v>110.48410404624278</c:v>
                </c:pt>
                <c:pt idx="70">
                  <c:v>105.64965986394557</c:v>
                </c:pt>
                <c:pt idx="71">
                  <c:v>109.94553514882837</c:v>
                </c:pt>
                <c:pt idx="72">
                  <c:v>110.68208469055375</c:v>
                </c:pt>
                <c:pt idx="73">
                  <c:v>112.25846925972397</c:v>
                </c:pt>
                <c:pt idx="74">
                  <c:v>117.09664153529815</c:v>
                </c:pt>
                <c:pt idx="75">
                  <c:v>116.76203389830509</c:v>
                </c:pt>
                <c:pt idx="76">
                  <c:v>119.25452016689847</c:v>
                </c:pt>
                <c:pt idx="77">
                  <c:v>111.97067039106145</c:v>
                </c:pt>
                <c:pt idx="78">
                  <c:v>113.99852398523986</c:v>
                </c:pt>
                <c:pt idx="79">
                  <c:v>113.90215492137449</c:v>
                </c:pt>
                <c:pt idx="80">
                  <c:v>116.32958801498127</c:v>
                </c:pt>
                <c:pt idx="81">
                  <c:v>118.12445278298937</c:v>
                </c:pt>
                <c:pt idx="82">
                  <c:v>113.95997574287446</c:v>
                </c:pt>
                <c:pt idx="83">
                  <c:v>110.31096563011457</c:v>
                </c:pt>
                <c:pt idx="84">
                  <c:v>113.01472995090016</c:v>
                </c:pt>
                <c:pt idx="85">
                  <c:v>113.77457539886773</c:v>
                </c:pt>
                <c:pt idx="86">
                  <c:v>114.75837563451776</c:v>
                </c:pt>
                <c:pt idx="87">
                  <c:v>118.43237597911227</c:v>
                </c:pt>
                <c:pt idx="88">
                  <c:v>115.79729729729729</c:v>
                </c:pt>
                <c:pt idx="89">
                  <c:v>119.12171581769437</c:v>
                </c:pt>
                <c:pt idx="90">
                  <c:v>117.25027808676307</c:v>
                </c:pt>
                <c:pt idx="91">
                  <c:v>118.95344506517691</c:v>
                </c:pt>
                <c:pt idx="92">
                  <c:v>116.68909825033647</c:v>
                </c:pt>
                <c:pt idx="93">
                  <c:v>118.90266666666666</c:v>
                </c:pt>
                <c:pt idx="94">
                  <c:v>119.34649421375084</c:v>
                </c:pt>
                <c:pt idx="95">
                  <c:v>113.7917485265226</c:v>
                </c:pt>
                <c:pt idx="96">
                  <c:v>113.12727272727273</c:v>
                </c:pt>
                <c:pt idx="97">
                  <c:v>116.1603229527105</c:v>
                </c:pt>
                <c:pt idx="98">
                  <c:v>114.57072368421052</c:v>
                </c:pt>
                <c:pt idx="99">
                  <c:v>109.55102040816327</c:v>
                </c:pt>
                <c:pt idx="100">
                  <c:v>113.42135121196493</c:v>
                </c:pt>
              </c:numCache>
            </c:numRef>
          </c:val>
        </c:ser>
        <c:ser>
          <c:idx val="5"/>
          <c:order val="1"/>
          <c:tx>
            <c:strRef>
              <c:f>'Community times'!$G$1</c:f>
              <c:strCache>
                <c:ptCount val="1"/>
                <c:pt idx="0">
                  <c:v>Forecast 2015</c:v>
                </c:pt>
              </c:strCache>
            </c:strRef>
          </c:tx>
          <c:spPr>
            <a:ln w="34925">
              <a:solidFill>
                <a:schemeClr val="accent1"/>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times'!$G$2:$G$218</c:f>
              <c:numCache>
                <c:formatCode>_-* #,##0_-;\-* #,##0_-;_-* "-"??_-;_-@_-</c:formatCode>
                <c:ptCount val="217"/>
                <c:pt idx="101">
                  <c:v>115.93006247958935</c:v>
                </c:pt>
                <c:pt idx="102">
                  <c:v>113.60256846480399</c:v>
                </c:pt>
                <c:pt idx="103">
                  <c:v>115.72806909907038</c:v>
                </c:pt>
                <c:pt idx="104">
                  <c:v>114.07765561476739</c:v>
                </c:pt>
                <c:pt idx="105">
                  <c:v>116.58869496209326</c:v>
                </c:pt>
                <c:pt idx="106">
                  <c:v>117.29738846448193</c:v>
                </c:pt>
                <c:pt idx="107">
                  <c:v>112.02312310758265</c:v>
                </c:pt>
                <c:pt idx="108">
                  <c:v>111.58947871827843</c:v>
                </c:pt>
                <c:pt idx="109">
                  <c:v>114.81626310980977</c:v>
                </c:pt>
                <c:pt idx="110">
                  <c:v>113.40018178018404</c:v>
                </c:pt>
                <c:pt idx="111">
                  <c:v>108.58798678966673</c:v>
                </c:pt>
                <c:pt idx="112">
                  <c:v>109.85044101656619</c:v>
                </c:pt>
                <c:pt idx="113">
                  <c:v>115.1563111109681</c:v>
                </c:pt>
                <c:pt idx="114">
                  <c:v>112.92856015982323</c:v>
                </c:pt>
                <c:pt idx="115">
                  <c:v>115.14086885469499</c:v>
                </c:pt>
                <c:pt idx="116">
                  <c:v>113.56606304669796</c:v>
                </c:pt>
                <c:pt idx="117">
                  <c:v>116.14299646322731</c:v>
                </c:pt>
                <c:pt idx="118">
                  <c:v>116.90909573286393</c:v>
                </c:pt>
                <c:pt idx="119">
                  <c:v>111.68483790468352</c:v>
                </c:pt>
                <c:pt idx="120">
                  <c:v>111.29476197251606</c:v>
                </c:pt>
                <c:pt idx="121">
                  <c:v>114.55950417318104</c:v>
                </c:pt>
                <c:pt idx="122">
                  <c:v>113.17649147044524</c:v>
                </c:pt>
                <c:pt idx="123">
                  <c:v>108.39310608886096</c:v>
                </c:pt>
                <c:pt idx="124">
                  <c:v>109.68065956697787</c:v>
                </c:pt>
                <c:pt idx="125">
                  <c:v>115.0083962880321</c:v>
                </c:pt>
                <c:pt idx="126">
                  <c:v>112.79969568273943</c:v>
                </c:pt>
                <c:pt idx="127">
                  <c:v>115.02860118675393</c:v>
                </c:pt>
                <c:pt idx="128">
                  <c:v>113.46825464096216</c:v>
                </c:pt>
                <c:pt idx="129">
                  <c:v>116.05778506930389</c:v>
                </c:pt>
                <c:pt idx="130">
                  <c:v>116.83485894738004</c:v>
                </c:pt>
                <c:pt idx="131">
                  <c:v>111.62016227822932</c:v>
                </c:pt>
                <c:pt idx="132">
                  <c:v>111.23841609707345</c:v>
                </c:pt>
                <c:pt idx="133">
                  <c:v>114.51041523725597</c:v>
                </c:pt>
                <c:pt idx="134">
                  <c:v>113.13372483298001</c:v>
                </c:pt>
                <c:pt idx="135">
                  <c:v>108.35584748372753</c:v>
                </c:pt>
                <c:pt idx="136">
                  <c:v>109.64819959960168</c:v>
                </c:pt>
                <c:pt idx="137">
                  <c:v>114.98011692872157</c:v>
                </c:pt>
                <c:pt idx="138">
                  <c:v>112.77505849953788</c:v>
                </c:pt>
                <c:pt idx="139">
                  <c:v>115.00713709382784</c:v>
                </c:pt>
                <c:pt idx="140">
                  <c:v>113.44955496732764</c:v>
                </c:pt>
                <c:pt idx="141">
                  <c:v>116.04149377783227</c:v>
                </c:pt>
                <c:pt idx="142">
                  <c:v>116.82066585593893</c:v>
                </c:pt>
                <c:pt idx="143">
                  <c:v>111.60779715389234</c:v>
                </c:pt>
                <c:pt idx="144">
                  <c:v>111.22764351095273</c:v>
                </c:pt>
                <c:pt idx="145">
                  <c:v>114.50103008199463</c:v>
                </c:pt>
                <c:pt idx="146">
                  <c:v>113.12554841755919</c:v>
                </c:pt>
                <c:pt idx="147">
                  <c:v>108.34872413123392</c:v>
                </c:pt>
                <c:pt idx="148">
                  <c:v>109.64199368317784</c:v>
                </c:pt>
                <c:pt idx="149">
                  <c:v>114.97471028926435</c:v>
                </c:pt>
                <c:pt idx="150">
                  <c:v>112.7703481959785</c:v>
                </c:pt>
                <c:pt idx="151">
                  <c:v>115.00303344315961</c:v>
                </c:pt>
                <c:pt idx="152">
                  <c:v>113.44597983706385</c:v>
                </c:pt>
                <c:pt idx="153">
                  <c:v>116.03837909838303</c:v>
                </c:pt>
                <c:pt idx="154">
                  <c:v>116.81795232458325</c:v>
                </c:pt>
                <c:pt idx="155">
                  <c:v>111.60543310566898</c:v>
                </c:pt>
                <c:pt idx="156">
                  <c:v>111.22558393497229</c:v>
                </c:pt>
                <c:pt idx="157">
                  <c:v>114.49923576444336</c:v>
                </c:pt>
                <c:pt idx="158">
                  <c:v>113.12398519507778</c:v>
                </c:pt>
                <c:pt idx="159">
                  <c:v>108.34736224045564</c:v>
                </c:pt>
                <c:pt idx="160">
                  <c:v>109.64080719404144</c:v>
                </c:pt>
                <c:pt idx="161">
                  <c:v>114.97367661131217</c:v>
                </c:pt>
                <c:pt idx="162">
                  <c:v>112.76944764823975</c:v>
                </c:pt>
                <c:pt idx="163">
                  <c:v>115.00224887942963</c:v>
                </c:pt>
                <c:pt idx="164">
                  <c:v>113.44529631944461</c:v>
                </c:pt>
                <c:pt idx="165">
                  <c:v>116.03778361286929</c:v>
                </c:pt>
                <c:pt idx="166">
                  <c:v>116.81743353327913</c:v>
                </c:pt>
                <c:pt idx="167">
                  <c:v>111.60498113091725</c:v>
                </c:pt>
                <c:pt idx="168">
                  <c:v>111.22519017128624</c:v>
                </c:pt>
                <c:pt idx="169">
                  <c:v>114.49889271466047</c:v>
                </c:pt>
                <c:pt idx="170">
                  <c:v>113.12368632761562</c:v>
                </c:pt>
                <c:pt idx="171">
                  <c:v>108.34710186495217</c:v>
                </c:pt>
                <c:pt idx="172">
                  <c:v>109.64058035301191</c:v>
                </c:pt>
                <c:pt idx="173">
                  <c:v>114.97347898575987</c:v>
                </c:pt>
                <c:pt idx="174">
                  <c:v>112.76927547542338</c:v>
                </c:pt>
                <c:pt idx="175">
                  <c:v>115.00209888122166</c:v>
                </c:pt>
                <c:pt idx="176">
                  <c:v>113.4451656399165</c:v>
                </c:pt>
                <c:pt idx="177">
                  <c:v>116.03766976391537</c:v>
                </c:pt>
                <c:pt idx="178">
                  <c:v>116.81733434724369</c:v>
                </c:pt>
                <c:pt idx="179">
                  <c:v>111.60489471932286</c:v>
                </c:pt>
                <c:pt idx="180">
                  <c:v>111.22511488887767</c:v>
                </c:pt>
                <c:pt idx="181">
                  <c:v>114.4988271280794</c:v>
                </c:pt>
                <c:pt idx="182">
                  <c:v>113.12362918810989</c:v>
                </c:pt>
                <c:pt idx="183">
                  <c:v>108.34705208459981</c:v>
                </c:pt>
                <c:pt idx="184">
                  <c:v>109.64053698400743</c:v>
                </c:pt>
                <c:pt idx="185">
                  <c:v>114.97344120236821</c:v>
                </c:pt>
                <c:pt idx="186">
                  <c:v>112.76924255825817</c:v>
                </c:pt>
                <c:pt idx="187">
                  <c:v>115.00207020354827</c:v>
                </c:pt>
                <c:pt idx="188">
                  <c:v>113.44514065571919</c:v>
                </c:pt>
                <c:pt idx="189">
                  <c:v>116.03764799750124</c:v>
                </c:pt>
                <c:pt idx="190">
                  <c:v>116.81731538418562</c:v>
                </c:pt>
                <c:pt idx="191">
                  <c:v>111.60487819856895</c:v>
                </c:pt>
                <c:pt idx="192">
                  <c:v>111.22510049587689</c:v>
                </c:pt>
                <c:pt idx="193">
                  <c:v>114.4988145887926</c:v>
                </c:pt>
                <c:pt idx="194">
                  <c:v>113.12361826379215</c:v>
                </c:pt>
                <c:pt idx="195">
                  <c:v>108.34704256725487</c:v>
                </c:pt>
                <c:pt idx="196">
                  <c:v>109.6405286924274</c:v>
                </c:pt>
                <c:pt idx="197">
                  <c:v>114.97343397868347</c:v>
                </c:pt>
                <c:pt idx="198">
                  <c:v>112.76923626493156</c:v>
                </c:pt>
                <c:pt idx="199">
                  <c:v>115.00206472075644</c:v>
                </c:pt>
                <c:pt idx="200">
                  <c:v>113.44513587907112</c:v>
                </c:pt>
                <c:pt idx="201">
                  <c:v>116.03764383605075</c:v>
                </c:pt>
                <c:pt idx="202">
                  <c:v>116.81731175869973</c:v>
                </c:pt>
                <c:pt idx="203">
                  <c:v>111.60487504001932</c:v>
                </c:pt>
                <c:pt idx="204">
                  <c:v>111.22509774412551</c:v>
                </c:pt>
                <c:pt idx="205">
                  <c:v>114.49881219144682</c:v>
                </c:pt>
                <c:pt idx="206">
                  <c:v>113.12361617520709</c:v>
                </c:pt>
                <c:pt idx="207">
                  <c:v>108.34704074766441</c:v>
                </c:pt>
                <c:pt idx="208">
                  <c:v>109.64052710718697</c:v>
                </c:pt>
                <c:pt idx="209">
                  <c:v>114.9734325976105</c:v>
                </c:pt>
                <c:pt idx="210">
                  <c:v>112.76923506173075</c:v>
                </c:pt>
                <c:pt idx="211">
                  <c:v>115.00206367251916</c:v>
                </c:pt>
                <c:pt idx="212">
                  <c:v>113.44513496583919</c:v>
                </c:pt>
                <c:pt idx="213">
                  <c:v>116.03764304043646</c:v>
                </c:pt>
                <c:pt idx="214">
                  <c:v>116.81731106555478</c:v>
                </c:pt>
                <c:pt idx="215">
                  <c:v>111.60487443614642</c:v>
                </c:pt>
                <c:pt idx="216">
                  <c:v>111.22509721802705</c:v>
                </c:pt>
              </c:numCache>
            </c:numRef>
          </c:val>
        </c:ser>
        <c:ser>
          <c:idx val="4"/>
          <c:order val="2"/>
          <c:tx>
            <c:strRef>
              <c:f>'Community times'!$F$1</c:f>
              <c:strCache>
                <c:ptCount val="1"/>
                <c:pt idx="0">
                  <c:v>Forecast 2014</c:v>
                </c:pt>
              </c:strCache>
            </c:strRef>
          </c:tx>
          <c:spPr>
            <a:ln w="34925">
              <a:solidFill>
                <a:srgbClr val="92D050"/>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times'!$F$2:$F$218</c:f>
              <c:numCache>
                <c:formatCode>_-* #,##0_-;\-* #,##0_-;_-* "-"??_-;_-@_-</c:formatCode>
                <c:ptCount val="217"/>
                <c:pt idx="87">
                  <c:v>120.17241812428124</c:v>
                </c:pt>
                <c:pt idx="88">
                  <c:v>118.85634568897353</c:v>
                </c:pt>
                <c:pt idx="89">
                  <c:v>111.97067039106145</c:v>
                </c:pt>
                <c:pt idx="90">
                  <c:v>113.99852398523986</c:v>
                </c:pt>
                <c:pt idx="91">
                  <c:v>121.49501661129568</c:v>
                </c:pt>
                <c:pt idx="92">
                  <c:v>121.01298701298701</c:v>
                </c:pt>
                <c:pt idx="93">
                  <c:v>116.68604651162791</c:v>
                </c:pt>
                <c:pt idx="94">
                  <c:v>108.29370629370629</c:v>
                </c:pt>
                <c:pt idx="95">
                  <c:v>108.10320781032078</c:v>
                </c:pt>
                <c:pt idx="96">
                  <c:v>111.48484848484848</c:v>
                </c:pt>
                <c:pt idx="97">
                  <c:v>111.50769230769231</c:v>
                </c:pt>
                <c:pt idx="98">
                  <c:v>118.91420534458508</c:v>
                </c:pt>
                <c:pt idx="99">
                  <c:v>120.17241812428124</c:v>
                </c:pt>
                <c:pt idx="100">
                  <c:v>118.85634568897353</c:v>
                </c:pt>
                <c:pt idx="101">
                  <c:v>111.97067039106145</c:v>
                </c:pt>
                <c:pt idx="102">
                  <c:v>113.99852398523986</c:v>
                </c:pt>
                <c:pt idx="103">
                  <c:v>121.49501661129568</c:v>
                </c:pt>
                <c:pt idx="104">
                  <c:v>121.01298701298701</c:v>
                </c:pt>
                <c:pt idx="105">
                  <c:v>116.68604651162791</c:v>
                </c:pt>
                <c:pt idx="106">
                  <c:v>108.29370629370629</c:v>
                </c:pt>
                <c:pt idx="107">
                  <c:v>108.10320781032078</c:v>
                </c:pt>
                <c:pt idx="108">
                  <c:v>111.48484848484848</c:v>
                </c:pt>
                <c:pt idx="109">
                  <c:v>111.50769230769231</c:v>
                </c:pt>
                <c:pt idx="110">
                  <c:v>118.91420534458508</c:v>
                </c:pt>
                <c:pt idx="111">
                  <c:v>120.17241812428124</c:v>
                </c:pt>
                <c:pt idx="112">
                  <c:v>118.85634568897353</c:v>
                </c:pt>
                <c:pt idx="113">
                  <c:v>111.97067039106145</c:v>
                </c:pt>
                <c:pt idx="114">
                  <c:v>113.99852398523986</c:v>
                </c:pt>
                <c:pt idx="115">
                  <c:v>121.49501661129568</c:v>
                </c:pt>
                <c:pt idx="116">
                  <c:v>121.01298701298701</c:v>
                </c:pt>
                <c:pt idx="117">
                  <c:v>116.68604651162791</c:v>
                </c:pt>
                <c:pt idx="118">
                  <c:v>108.29370629370629</c:v>
                </c:pt>
                <c:pt idx="119">
                  <c:v>108.10320781032078</c:v>
                </c:pt>
                <c:pt idx="120">
                  <c:v>111.48484848484848</c:v>
                </c:pt>
                <c:pt idx="121">
                  <c:v>111.50769230769231</c:v>
                </c:pt>
                <c:pt idx="122">
                  <c:v>118.91420534458508</c:v>
                </c:pt>
                <c:pt idx="123">
                  <c:v>120.17241812428124</c:v>
                </c:pt>
                <c:pt idx="124">
                  <c:v>118.85634568897353</c:v>
                </c:pt>
                <c:pt idx="125">
                  <c:v>111.97067039106145</c:v>
                </c:pt>
                <c:pt idx="126">
                  <c:v>113.99852398523986</c:v>
                </c:pt>
                <c:pt idx="127">
                  <c:v>121.49501661129568</c:v>
                </c:pt>
                <c:pt idx="128">
                  <c:v>121.01298701298701</c:v>
                </c:pt>
                <c:pt idx="129">
                  <c:v>116.68604651162791</c:v>
                </c:pt>
                <c:pt idx="130">
                  <c:v>108.29370629370629</c:v>
                </c:pt>
                <c:pt idx="131">
                  <c:v>108.10320781032078</c:v>
                </c:pt>
                <c:pt idx="132">
                  <c:v>111.48484848484848</c:v>
                </c:pt>
                <c:pt idx="133">
                  <c:v>111.50769230769231</c:v>
                </c:pt>
                <c:pt idx="134">
                  <c:v>118.91420534458508</c:v>
                </c:pt>
                <c:pt idx="135">
                  <c:v>120.17241812428124</c:v>
                </c:pt>
                <c:pt idx="136">
                  <c:v>118.85634568897353</c:v>
                </c:pt>
                <c:pt idx="137">
                  <c:v>111.97067039106145</c:v>
                </c:pt>
                <c:pt idx="138">
                  <c:v>113.99852398523986</c:v>
                </c:pt>
                <c:pt idx="139">
                  <c:v>121.49501661129568</c:v>
                </c:pt>
                <c:pt idx="140">
                  <c:v>121.01298701298701</c:v>
                </c:pt>
                <c:pt idx="141">
                  <c:v>116.68604651162791</c:v>
                </c:pt>
                <c:pt idx="142">
                  <c:v>108.29370629370629</c:v>
                </c:pt>
                <c:pt idx="143">
                  <c:v>108.10320781032078</c:v>
                </c:pt>
                <c:pt idx="144">
                  <c:v>111.48484848484848</c:v>
                </c:pt>
                <c:pt idx="145">
                  <c:v>111.50769230769231</c:v>
                </c:pt>
                <c:pt idx="146">
                  <c:v>118.91420534458508</c:v>
                </c:pt>
                <c:pt idx="147">
                  <c:v>120.17241812428124</c:v>
                </c:pt>
                <c:pt idx="148">
                  <c:v>118.85634568897353</c:v>
                </c:pt>
                <c:pt idx="149">
                  <c:v>111.97067039106145</c:v>
                </c:pt>
                <c:pt idx="150">
                  <c:v>113.99852398523986</c:v>
                </c:pt>
                <c:pt idx="151">
                  <c:v>121.49501661129568</c:v>
                </c:pt>
                <c:pt idx="152">
                  <c:v>121.01298701298701</c:v>
                </c:pt>
                <c:pt idx="153">
                  <c:v>116.68604651162791</c:v>
                </c:pt>
                <c:pt idx="154">
                  <c:v>108.29370629370629</c:v>
                </c:pt>
                <c:pt idx="155">
                  <c:v>108.10320781032078</c:v>
                </c:pt>
                <c:pt idx="156">
                  <c:v>111.48484848484848</c:v>
                </c:pt>
                <c:pt idx="157">
                  <c:v>111.50769230769231</c:v>
                </c:pt>
                <c:pt idx="158">
                  <c:v>118.91420534458508</c:v>
                </c:pt>
                <c:pt idx="159">
                  <c:v>120.17241812428124</c:v>
                </c:pt>
                <c:pt idx="160">
                  <c:v>118.85634568897353</c:v>
                </c:pt>
                <c:pt idx="161">
                  <c:v>111.97067039106145</c:v>
                </c:pt>
                <c:pt idx="162">
                  <c:v>113.99852398523986</c:v>
                </c:pt>
                <c:pt idx="163">
                  <c:v>121.49501661129568</c:v>
                </c:pt>
                <c:pt idx="164">
                  <c:v>121.01298701298701</c:v>
                </c:pt>
                <c:pt idx="165">
                  <c:v>116.68604651162791</c:v>
                </c:pt>
                <c:pt idx="166">
                  <c:v>108.29370629370629</c:v>
                </c:pt>
                <c:pt idx="167">
                  <c:v>108.10320781032078</c:v>
                </c:pt>
                <c:pt idx="168">
                  <c:v>111.48484848484848</c:v>
                </c:pt>
                <c:pt idx="169">
                  <c:v>111.50769230769231</c:v>
                </c:pt>
                <c:pt idx="170">
                  <c:v>118.91420534458508</c:v>
                </c:pt>
                <c:pt idx="171">
                  <c:v>120.17241812428124</c:v>
                </c:pt>
                <c:pt idx="172">
                  <c:v>118.85634568897353</c:v>
                </c:pt>
                <c:pt idx="173">
                  <c:v>111.97067039106145</c:v>
                </c:pt>
                <c:pt idx="174">
                  <c:v>113.99852398523986</c:v>
                </c:pt>
                <c:pt idx="175">
                  <c:v>121.49501661129568</c:v>
                </c:pt>
                <c:pt idx="176">
                  <c:v>121.01298701298701</c:v>
                </c:pt>
                <c:pt idx="177">
                  <c:v>116.68604651162791</c:v>
                </c:pt>
                <c:pt idx="178">
                  <c:v>108.29370629370629</c:v>
                </c:pt>
                <c:pt idx="179">
                  <c:v>108.10320781032078</c:v>
                </c:pt>
                <c:pt idx="180">
                  <c:v>111.48484848484848</c:v>
                </c:pt>
                <c:pt idx="181">
                  <c:v>111.50769230769231</c:v>
                </c:pt>
                <c:pt idx="182">
                  <c:v>118.91420534458508</c:v>
                </c:pt>
                <c:pt idx="183">
                  <c:v>120.17241812428124</c:v>
                </c:pt>
                <c:pt idx="184">
                  <c:v>118.85634568897353</c:v>
                </c:pt>
                <c:pt idx="185">
                  <c:v>111.97067039106145</c:v>
                </c:pt>
                <c:pt idx="186">
                  <c:v>113.99852398523986</c:v>
                </c:pt>
                <c:pt idx="187">
                  <c:v>121.49501661129568</c:v>
                </c:pt>
                <c:pt idx="188">
                  <c:v>121.01298701298701</c:v>
                </c:pt>
                <c:pt idx="189">
                  <c:v>116.68604651162791</c:v>
                </c:pt>
                <c:pt idx="190">
                  <c:v>108.29370629370629</c:v>
                </c:pt>
                <c:pt idx="191">
                  <c:v>108.10320781032078</c:v>
                </c:pt>
                <c:pt idx="192">
                  <c:v>111.48484848484848</c:v>
                </c:pt>
                <c:pt idx="193">
                  <c:v>111.50769230769231</c:v>
                </c:pt>
                <c:pt idx="194">
                  <c:v>118.91420534458508</c:v>
                </c:pt>
                <c:pt idx="195">
                  <c:v>120.17241812428124</c:v>
                </c:pt>
                <c:pt idx="196">
                  <c:v>118.85634568897353</c:v>
                </c:pt>
                <c:pt idx="197">
                  <c:v>111.97067039106145</c:v>
                </c:pt>
                <c:pt idx="198">
                  <c:v>113.99852398523986</c:v>
                </c:pt>
                <c:pt idx="199">
                  <c:v>121.49501661129568</c:v>
                </c:pt>
                <c:pt idx="200">
                  <c:v>121.01298701298701</c:v>
                </c:pt>
                <c:pt idx="201">
                  <c:v>116.68604651162791</c:v>
                </c:pt>
                <c:pt idx="202">
                  <c:v>108.29370629370629</c:v>
                </c:pt>
                <c:pt idx="203">
                  <c:v>108.10320781032078</c:v>
                </c:pt>
                <c:pt idx="204">
                  <c:v>111.48484848484848</c:v>
                </c:pt>
              </c:numCache>
            </c:numRef>
          </c:val>
        </c:ser>
        <c:marker val="1"/>
        <c:axId val="155137152"/>
        <c:axId val="155139456"/>
      </c:lineChart>
      <c:dateAx>
        <c:axId val="15513715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rot="-2700000"/>
          <a:lstStyle/>
          <a:p>
            <a:pPr>
              <a:defRPr sz="1200" b="1">
                <a:solidFill>
                  <a:schemeClr val="tx2"/>
                </a:solidFill>
                <a:latin typeface="Arial" pitchFamily="34" charset="0"/>
                <a:cs typeface="Arial" pitchFamily="34" charset="0"/>
              </a:defRPr>
            </a:pPr>
            <a:endParaRPr lang="en-US"/>
          </a:p>
        </c:txPr>
        <c:crossAx val="155139456"/>
        <c:crosses val="autoZero"/>
        <c:auto val="1"/>
        <c:lblOffset val="100"/>
        <c:majorUnit val="12"/>
        <c:majorTimeUnit val="months"/>
      </c:dateAx>
      <c:valAx>
        <c:axId val="155139456"/>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15513715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Detention muster</a:t>
            </a:r>
          </a:p>
        </c:rich>
      </c:tx>
    </c:title>
    <c:plotArea>
      <c:layout/>
      <c:lineChart>
        <c:grouping val="standard"/>
        <c:ser>
          <c:idx val="0"/>
          <c:order val="0"/>
          <c:tx>
            <c:strRef>
              <c:f>'Community musters'!$Y$1</c:f>
              <c:strCache>
                <c:ptCount val="1"/>
                <c:pt idx="0">
                  <c:v>Community Detention</c:v>
                </c:pt>
              </c:strCache>
            </c:strRef>
          </c:tx>
          <c:spPr>
            <a:ln w="38100">
              <a:solidFill>
                <a:schemeClr val="tx2"/>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musters'!$Y$2:$Y$19</c:f>
              <c:numCache>
                <c:formatCode>_-* #,##0_-;\-* #,##0_-;_-* "-"??_-;_-@_-</c:formatCode>
                <c:ptCount val="18"/>
                <c:pt idx="0">
                  <c:v>783</c:v>
                </c:pt>
                <c:pt idx="1">
                  <c:v>1135</c:v>
                </c:pt>
                <c:pt idx="2">
                  <c:v>1689</c:v>
                </c:pt>
                <c:pt idx="3">
                  <c:v>1865</c:v>
                </c:pt>
                <c:pt idx="4">
                  <c:v>1951</c:v>
                </c:pt>
                <c:pt idx="5">
                  <c:v>2194</c:v>
                </c:pt>
                <c:pt idx="6">
                  <c:v>1945</c:v>
                </c:pt>
                <c:pt idx="7">
                  <c:v>1881</c:v>
                </c:pt>
              </c:numCache>
            </c:numRef>
          </c:val>
        </c:ser>
        <c:ser>
          <c:idx val="2"/>
          <c:order val="1"/>
          <c:tx>
            <c:strRef>
              <c:f>'Community musters'!$AA$1</c:f>
              <c:strCache>
                <c:ptCount val="1"/>
                <c:pt idx="0">
                  <c:v>Forecast 2015</c:v>
                </c:pt>
              </c:strCache>
            </c:strRef>
          </c:tx>
          <c:spPr>
            <a:ln w="31750">
              <a:solidFill>
                <a:schemeClr val="tx2">
                  <a:lumMod val="60000"/>
                  <a:lumOff val="40000"/>
                </a:schemeClr>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musters'!$AA$2:$AA$19</c:f>
              <c:numCache>
                <c:formatCode>General</c:formatCode>
                <c:ptCount val="18"/>
                <c:pt idx="7" formatCode="_-* #,##0_-;\-* #,##0_-;_-* &quot;-&quot;??_-;_-@_-">
                  <c:v>1881</c:v>
                </c:pt>
                <c:pt idx="8" formatCode="_-* #,##0_-;\-* #,##0_-;_-* &quot;-&quot;??_-;_-@_-">
                  <c:v>1752</c:v>
                </c:pt>
                <c:pt idx="9" formatCode="_-* #,##0_-;\-* #,##0_-;_-* &quot;-&quot;??_-;_-@_-">
                  <c:v>1816</c:v>
                </c:pt>
                <c:pt idx="10" formatCode="_-* #,##0_-;\-* #,##0_-;_-* &quot;-&quot;??_-;_-@_-">
                  <c:v>1818</c:v>
                </c:pt>
                <c:pt idx="11" formatCode="_-* #,##0_-;\-* #,##0_-;_-* &quot;-&quot;??_-;_-@_-">
                  <c:v>1818</c:v>
                </c:pt>
                <c:pt idx="12" formatCode="_-* #,##0_-;\-* #,##0_-;_-* &quot;-&quot;??_-;_-@_-">
                  <c:v>1818</c:v>
                </c:pt>
                <c:pt idx="13" formatCode="_-* #,##0_-;\-* #,##0_-;_-* &quot;-&quot;??_-;_-@_-">
                  <c:v>1818</c:v>
                </c:pt>
                <c:pt idx="14" formatCode="_-* #,##0_-;\-* #,##0_-;_-* &quot;-&quot;??_-;_-@_-">
                  <c:v>1818</c:v>
                </c:pt>
                <c:pt idx="15" formatCode="_-* #,##0_-;\-* #,##0_-;_-* &quot;-&quot;??_-;_-@_-">
                  <c:v>1818</c:v>
                </c:pt>
                <c:pt idx="16" formatCode="_-* #,##0_-;\-* #,##0_-;_-* &quot;-&quot;??_-;_-@_-">
                  <c:v>1818</c:v>
                </c:pt>
                <c:pt idx="17" formatCode="_-* #,##0_-;\-* #,##0_-;_-* &quot;-&quot;??_-;_-@_-">
                  <c:v>1818</c:v>
                </c:pt>
              </c:numCache>
            </c:numRef>
          </c:val>
        </c:ser>
        <c:ser>
          <c:idx val="1"/>
          <c:order val="2"/>
          <c:tx>
            <c:strRef>
              <c:f>'Community musters'!$Z$1</c:f>
              <c:strCache>
                <c:ptCount val="1"/>
                <c:pt idx="0">
                  <c:v>Forecast 2014</c:v>
                </c:pt>
              </c:strCache>
            </c:strRef>
          </c:tx>
          <c:spPr>
            <a:ln w="31750">
              <a:solidFill>
                <a:srgbClr val="92D050"/>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musters'!$Z$2:$Z$19</c:f>
              <c:numCache>
                <c:formatCode>_-* #,##0_-;\-* #,##0_-;_-* "-"??_-;_-@_-</c:formatCode>
                <c:ptCount val="18"/>
                <c:pt idx="7">
                  <c:v>1893</c:v>
                </c:pt>
                <c:pt idx="8">
                  <c:v>2019</c:v>
                </c:pt>
                <c:pt idx="9">
                  <c:v>2013</c:v>
                </c:pt>
                <c:pt idx="10">
                  <c:v>2010</c:v>
                </c:pt>
                <c:pt idx="11">
                  <c:v>2008</c:v>
                </c:pt>
                <c:pt idx="12">
                  <c:v>2007</c:v>
                </c:pt>
                <c:pt idx="13">
                  <c:v>2007</c:v>
                </c:pt>
                <c:pt idx="14">
                  <c:v>2007</c:v>
                </c:pt>
                <c:pt idx="15">
                  <c:v>2006</c:v>
                </c:pt>
                <c:pt idx="16">
                  <c:v>2006</c:v>
                </c:pt>
              </c:numCache>
            </c:numRef>
          </c:val>
        </c:ser>
        <c:marker val="1"/>
        <c:axId val="173918848"/>
        <c:axId val="186438784"/>
      </c:lineChart>
      <c:catAx>
        <c:axId val="173918848"/>
        <c:scaling>
          <c:orientation val="minMax"/>
        </c:scaling>
        <c:axPos val="b"/>
        <c:title>
          <c:tx>
            <c:rich>
              <a:bodyPr/>
              <a:lstStyle/>
              <a:p>
                <a:pPr>
                  <a:defRPr/>
                </a:pPr>
                <a:r>
                  <a:rPr lang="en-NZ" sz="1800" b="1" i="0" baseline="0"/>
                  <a:t>Annual data</a:t>
                </a:r>
                <a:endParaRPr lang="en-NZ"/>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186438784"/>
        <c:crosses val="autoZero"/>
        <c:auto val="1"/>
        <c:lblAlgn val="ctr"/>
        <c:lblOffset val="100"/>
        <c:tickLblSkip val="1"/>
      </c:catAx>
      <c:valAx>
        <c:axId val="186438784"/>
        <c:scaling>
          <c:orientation val="minMax"/>
        </c:scaling>
        <c:axPos val="l"/>
        <c:majorGridlines/>
        <c:title>
          <c:tx>
            <c:rich>
              <a:bodyPr rot="-5400000" vert="horz"/>
              <a:lstStyle/>
              <a:p>
                <a:pPr>
                  <a:defRPr/>
                </a:pPr>
                <a:r>
                  <a:rPr lang="en-NZ" sz="1400" b="1">
                    <a:latin typeface="Arial" pitchFamily="34" charset="0"/>
                    <a:cs typeface="Arial" pitchFamily="34" charset="0"/>
                  </a:rPr>
                  <a:t>Muster</a:t>
                </a:r>
                <a:endParaRPr lang="en-NZ" b="1">
                  <a:latin typeface="Arial" pitchFamily="34" charset="0"/>
                  <a:cs typeface="Arial" pitchFamily="34" charset="0"/>
                </a:endParaRP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17391884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600">
                <a:solidFill>
                  <a:sysClr val="windowText" lastClr="000000"/>
                </a:solidFill>
              </a:rPr>
              <a:t>Intensive Supervision starts</a:t>
            </a:r>
          </a:p>
        </c:rich>
      </c:tx>
    </c:title>
    <c:plotArea>
      <c:layout/>
      <c:lineChart>
        <c:grouping val="standard"/>
        <c:ser>
          <c:idx val="0"/>
          <c:order val="0"/>
          <c:tx>
            <c:strRef>
              <c:f>'Community starts'!$L$1</c:f>
              <c:strCache>
                <c:ptCount val="1"/>
                <c:pt idx="0">
                  <c:v>Intensive Supervision</c:v>
                </c:pt>
              </c:strCache>
            </c:strRef>
          </c:tx>
          <c:spPr>
            <a:ln w="38100">
              <a:solidFill>
                <a:schemeClr val="tx2"/>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starts'!$L$2:$L$254</c:f>
              <c:numCache>
                <c:formatCode>_-* #,##0_-;\-* #,##0_-;_-* "-"??_-;_-@_-</c:formatCode>
                <c:ptCount val="253"/>
                <c:pt idx="41">
                  <c:v>150</c:v>
                </c:pt>
                <c:pt idx="42">
                  <c:v>121</c:v>
                </c:pt>
                <c:pt idx="43">
                  <c:v>100</c:v>
                </c:pt>
                <c:pt idx="44">
                  <c:v>111</c:v>
                </c:pt>
                <c:pt idx="45">
                  <c:v>114</c:v>
                </c:pt>
                <c:pt idx="46">
                  <c:v>154</c:v>
                </c:pt>
                <c:pt idx="47">
                  <c:v>175</c:v>
                </c:pt>
                <c:pt idx="48">
                  <c:v>202</c:v>
                </c:pt>
                <c:pt idx="49">
                  <c:v>214</c:v>
                </c:pt>
                <c:pt idx="50">
                  <c:v>194</c:v>
                </c:pt>
                <c:pt idx="51">
                  <c:v>194</c:v>
                </c:pt>
                <c:pt idx="52">
                  <c:v>205</c:v>
                </c:pt>
                <c:pt idx="53">
                  <c:v>211</c:v>
                </c:pt>
                <c:pt idx="54">
                  <c:v>213</c:v>
                </c:pt>
                <c:pt idx="55">
                  <c:v>127</c:v>
                </c:pt>
                <c:pt idx="56">
                  <c:v>186</c:v>
                </c:pt>
                <c:pt idx="57">
                  <c:v>213</c:v>
                </c:pt>
                <c:pt idx="58">
                  <c:v>242</c:v>
                </c:pt>
                <c:pt idx="59">
                  <c:v>218</c:v>
                </c:pt>
                <c:pt idx="60">
                  <c:v>242</c:v>
                </c:pt>
                <c:pt idx="61">
                  <c:v>257</c:v>
                </c:pt>
                <c:pt idx="62">
                  <c:v>230</c:v>
                </c:pt>
                <c:pt idx="63">
                  <c:v>235</c:v>
                </c:pt>
                <c:pt idx="64">
                  <c:v>211</c:v>
                </c:pt>
                <c:pt idx="65">
                  <c:v>223</c:v>
                </c:pt>
                <c:pt idx="66">
                  <c:v>232</c:v>
                </c:pt>
                <c:pt idx="67">
                  <c:v>169</c:v>
                </c:pt>
                <c:pt idx="68">
                  <c:v>183</c:v>
                </c:pt>
                <c:pt idx="69">
                  <c:v>265</c:v>
                </c:pt>
                <c:pt idx="70">
                  <c:v>220</c:v>
                </c:pt>
                <c:pt idx="71">
                  <c:v>261</c:v>
                </c:pt>
                <c:pt idx="72">
                  <c:v>246</c:v>
                </c:pt>
                <c:pt idx="73">
                  <c:v>268</c:v>
                </c:pt>
                <c:pt idx="74">
                  <c:v>252</c:v>
                </c:pt>
                <c:pt idx="75">
                  <c:v>210</c:v>
                </c:pt>
                <c:pt idx="76">
                  <c:v>185</c:v>
                </c:pt>
                <c:pt idx="77">
                  <c:v>261</c:v>
                </c:pt>
                <c:pt idx="78">
                  <c:v>235</c:v>
                </c:pt>
                <c:pt idx="79">
                  <c:v>154</c:v>
                </c:pt>
                <c:pt idx="80">
                  <c:v>203</c:v>
                </c:pt>
                <c:pt idx="81">
                  <c:v>232</c:v>
                </c:pt>
                <c:pt idx="82">
                  <c:v>205</c:v>
                </c:pt>
                <c:pt idx="83">
                  <c:v>245</c:v>
                </c:pt>
                <c:pt idx="84">
                  <c:v>222</c:v>
                </c:pt>
                <c:pt idx="85">
                  <c:v>188</c:v>
                </c:pt>
                <c:pt idx="86">
                  <c:v>223</c:v>
                </c:pt>
                <c:pt idx="87">
                  <c:v>235</c:v>
                </c:pt>
                <c:pt idx="88">
                  <c:v>221</c:v>
                </c:pt>
                <c:pt idx="89">
                  <c:v>253</c:v>
                </c:pt>
                <c:pt idx="90">
                  <c:v>191</c:v>
                </c:pt>
                <c:pt idx="91">
                  <c:v>164</c:v>
                </c:pt>
                <c:pt idx="92">
                  <c:v>190</c:v>
                </c:pt>
                <c:pt idx="93">
                  <c:v>222</c:v>
                </c:pt>
                <c:pt idx="94">
                  <c:v>145</c:v>
                </c:pt>
                <c:pt idx="95">
                  <c:v>252</c:v>
                </c:pt>
                <c:pt idx="96">
                  <c:v>212</c:v>
                </c:pt>
                <c:pt idx="97">
                  <c:v>248</c:v>
                </c:pt>
                <c:pt idx="98">
                  <c:v>243</c:v>
                </c:pt>
                <c:pt idx="99">
                  <c:v>174</c:v>
                </c:pt>
                <c:pt idx="100">
                  <c:v>221</c:v>
                </c:pt>
                <c:pt idx="101">
                  <c:v>224</c:v>
                </c:pt>
                <c:pt idx="102">
                  <c:v>172</c:v>
                </c:pt>
                <c:pt idx="103">
                  <c:v>145</c:v>
                </c:pt>
                <c:pt idx="104">
                  <c:v>187</c:v>
                </c:pt>
                <c:pt idx="105">
                  <c:v>207</c:v>
                </c:pt>
                <c:pt idx="106">
                  <c:v>186</c:v>
                </c:pt>
                <c:pt idx="107">
                  <c:v>217</c:v>
                </c:pt>
                <c:pt idx="108">
                  <c:v>177</c:v>
                </c:pt>
                <c:pt idx="109">
                  <c:v>240</c:v>
                </c:pt>
                <c:pt idx="110">
                  <c:v>200</c:v>
                </c:pt>
                <c:pt idx="111">
                  <c:v>177</c:v>
                </c:pt>
                <c:pt idx="112">
                  <c:v>228</c:v>
                </c:pt>
                <c:pt idx="113">
                  <c:v>202</c:v>
                </c:pt>
                <c:pt idx="114">
                  <c:v>194</c:v>
                </c:pt>
                <c:pt idx="115">
                  <c:v>127</c:v>
                </c:pt>
                <c:pt idx="116">
                  <c:v>152</c:v>
                </c:pt>
                <c:pt idx="117">
                  <c:v>181</c:v>
                </c:pt>
                <c:pt idx="118">
                  <c:v>202</c:v>
                </c:pt>
                <c:pt idx="119">
                  <c:v>243</c:v>
                </c:pt>
                <c:pt idx="120">
                  <c:v>201</c:v>
                </c:pt>
                <c:pt idx="121">
                  <c:v>258</c:v>
                </c:pt>
                <c:pt idx="122">
                  <c:v>216</c:v>
                </c:pt>
                <c:pt idx="123">
                  <c:v>257</c:v>
                </c:pt>
                <c:pt idx="124">
                  <c:v>271</c:v>
                </c:pt>
                <c:pt idx="125">
                  <c:v>195</c:v>
                </c:pt>
                <c:pt idx="126">
                  <c:v>227</c:v>
                </c:pt>
                <c:pt idx="127">
                  <c:v>131</c:v>
                </c:pt>
                <c:pt idx="128">
                  <c:v>184</c:v>
                </c:pt>
                <c:pt idx="129">
                  <c:v>244</c:v>
                </c:pt>
                <c:pt idx="130">
                  <c:v>246</c:v>
                </c:pt>
                <c:pt idx="131">
                  <c:v>220</c:v>
                </c:pt>
                <c:pt idx="132">
                  <c:v>267</c:v>
                </c:pt>
                <c:pt idx="133">
                  <c:v>276</c:v>
                </c:pt>
                <c:pt idx="134">
                  <c:v>244</c:v>
                </c:pt>
                <c:pt idx="135">
                  <c:v>270</c:v>
                </c:pt>
                <c:pt idx="136">
                  <c:v>244</c:v>
                </c:pt>
              </c:numCache>
            </c:numRef>
          </c:val>
        </c:ser>
        <c:ser>
          <c:idx val="2"/>
          <c:order val="1"/>
          <c:tx>
            <c:strRef>
              <c:f>'Community starts'!$P$1</c:f>
              <c:strCache>
                <c:ptCount val="1"/>
                <c:pt idx="0">
                  <c:v>Forecast 2015</c:v>
                </c:pt>
              </c:strCache>
            </c:strRef>
          </c:tx>
          <c:spPr>
            <a:ln w="31750">
              <a:solidFill>
                <a:schemeClr val="tx2">
                  <a:lumMod val="60000"/>
                  <a:lumOff val="40000"/>
                </a:schemeClr>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starts'!$P$2:$P$254</c:f>
              <c:numCache>
                <c:formatCode>_-* #,##0_-;\-* #,##0_-;_-* "-"??_-;_-@_-</c:formatCode>
                <c:ptCount val="253"/>
                <c:pt idx="137">
                  <c:v>240.99940886115053</c:v>
                </c:pt>
                <c:pt idx="138">
                  <c:v>250.09838575816894</c:v>
                </c:pt>
                <c:pt idx="139">
                  <c:v>184.95356525727988</c:v>
                </c:pt>
                <c:pt idx="140">
                  <c:v>194.43090146159278</c:v>
                </c:pt>
                <c:pt idx="141">
                  <c:v>258.92029373690917</c:v>
                </c:pt>
                <c:pt idx="142">
                  <c:v>247.28336965742457</c:v>
                </c:pt>
                <c:pt idx="143">
                  <c:v>257.35896090082036</c:v>
                </c:pt>
                <c:pt idx="144">
                  <c:v>269.41027544929761</c:v>
                </c:pt>
                <c:pt idx="145">
                  <c:v>286.77849781910675</c:v>
                </c:pt>
                <c:pt idx="146">
                  <c:v>254.35448974958192</c:v>
                </c:pt>
                <c:pt idx="147">
                  <c:v>267.02510238756008</c:v>
                </c:pt>
                <c:pt idx="148">
                  <c:v>271.40072521036234</c:v>
                </c:pt>
                <c:pt idx="149">
                  <c:v>249.07052820416826</c:v>
                </c:pt>
                <c:pt idx="150">
                  <c:v>252.2468224805954</c:v>
                </c:pt>
                <c:pt idx="151">
                  <c:v>191.3039805916759</c:v>
                </c:pt>
                <c:pt idx="152">
                  <c:v>210.62702267191855</c:v>
                </c:pt>
                <c:pt idx="153">
                  <c:v>262.43493980511352</c:v>
                </c:pt>
                <c:pt idx="154">
                  <c:v>252.66205595243559</c:v>
                </c:pt>
                <c:pt idx="155">
                  <c:v>266.92904799790114</c:v>
                </c:pt>
                <c:pt idx="156">
                  <c:v>270.07923207508873</c:v>
                </c:pt>
                <c:pt idx="157">
                  <c:v>295.52526328594143</c:v>
                </c:pt>
                <c:pt idx="158">
                  <c:v>254.35448974958192</c:v>
                </c:pt>
                <c:pt idx="159">
                  <c:v>267.02510238756008</c:v>
                </c:pt>
                <c:pt idx="160">
                  <c:v>271.40072521036234</c:v>
                </c:pt>
                <c:pt idx="161">
                  <c:v>249.07052820416826</c:v>
                </c:pt>
                <c:pt idx="162">
                  <c:v>252.2468224805954</c:v>
                </c:pt>
                <c:pt idx="163">
                  <c:v>191.3039805916759</c:v>
                </c:pt>
                <c:pt idx="164">
                  <c:v>210.62702267191855</c:v>
                </c:pt>
                <c:pt idx="165">
                  <c:v>262.43493980511352</c:v>
                </c:pt>
                <c:pt idx="166">
                  <c:v>252.66205595243559</c:v>
                </c:pt>
                <c:pt idx="167">
                  <c:v>266.92904799790114</c:v>
                </c:pt>
                <c:pt idx="168">
                  <c:v>270.07923207508873</c:v>
                </c:pt>
                <c:pt idx="169">
                  <c:v>295.52526328594143</c:v>
                </c:pt>
                <c:pt idx="170">
                  <c:v>254.35448974958192</c:v>
                </c:pt>
                <c:pt idx="171">
                  <c:v>267.02510238756008</c:v>
                </c:pt>
                <c:pt idx="172">
                  <c:v>271.40072521036234</c:v>
                </c:pt>
                <c:pt idx="173">
                  <c:v>249.07052820416826</c:v>
                </c:pt>
                <c:pt idx="174">
                  <c:v>252.2468224805954</c:v>
                </c:pt>
                <c:pt idx="175">
                  <c:v>191.3039805916759</c:v>
                </c:pt>
                <c:pt idx="176">
                  <c:v>210.62702267191855</c:v>
                </c:pt>
                <c:pt idx="177">
                  <c:v>262.43493980511352</c:v>
                </c:pt>
                <c:pt idx="178">
                  <c:v>252.66205595243559</c:v>
                </c:pt>
                <c:pt idx="179">
                  <c:v>266.92904799790114</c:v>
                </c:pt>
                <c:pt idx="180">
                  <c:v>270.07923207508873</c:v>
                </c:pt>
                <c:pt idx="181">
                  <c:v>295.52526328594143</c:v>
                </c:pt>
                <c:pt idx="182">
                  <c:v>254.35448974958192</c:v>
                </c:pt>
                <c:pt idx="183">
                  <c:v>267.02510238756008</c:v>
                </c:pt>
                <c:pt idx="184">
                  <c:v>271.40072521036234</c:v>
                </c:pt>
                <c:pt idx="185">
                  <c:v>249.07052820416826</c:v>
                </c:pt>
                <c:pt idx="186">
                  <c:v>252.2468224805954</c:v>
                </c:pt>
                <c:pt idx="187">
                  <c:v>191.3039805916759</c:v>
                </c:pt>
                <c:pt idx="188">
                  <c:v>210.62702267191855</c:v>
                </c:pt>
                <c:pt idx="189">
                  <c:v>262.43493980511352</c:v>
                </c:pt>
                <c:pt idx="190">
                  <c:v>252.66205595243559</c:v>
                </c:pt>
                <c:pt idx="191">
                  <c:v>266.92904799790114</c:v>
                </c:pt>
                <c:pt idx="192">
                  <c:v>270.07923207508873</c:v>
                </c:pt>
                <c:pt idx="193">
                  <c:v>295.52526328594143</c:v>
                </c:pt>
                <c:pt idx="194">
                  <c:v>254.35448974958192</c:v>
                </c:pt>
                <c:pt idx="195">
                  <c:v>267.02510238756008</c:v>
                </c:pt>
                <c:pt idx="196">
                  <c:v>271.40072521036234</c:v>
                </c:pt>
                <c:pt idx="197">
                  <c:v>249.07052820416826</c:v>
                </c:pt>
                <c:pt idx="198">
                  <c:v>252.2468224805954</c:v>
                </c:pt>
                <c:pt idx="199">
                  <c:v>191.3039805916759</c:v>
                </c:pt>
                <c:pt idx="200">
                  <c:v>210.62702267191855</c:v>
                </c:pt>
                <c:pt idx="201">
                  <c:v>262.43493980511352</c:v>
                </c:pt>
                <c:pt idx="202">
                  <c:v>252.66205595243559</c:v>
                </c:pt>
                <c:pt idx="203">
                  <c:v>266.92904799790114</c:v>
                </c:pt>
                <c:pt idx="204">
                  <c:v>270.07923207508873</c:v>
                </c:pt>
                <c:pt idx="205">
                  <c:v>295.52526328594143</c:v>
                </c:pt>
                <c:pt idx="206">
                  <c:v>254.35448974958192</c:v>
                </c:pt>
                <c:pt idx="207">
                  <c:v>267.02510238756008</c:v>
                </c:pt>
                <c:pt idx="208">
                  <c:v>271.40072521036234</c:v>
                </c:pt>
                <c:pt idx="209">
                  <c:v>249.07052820416826</c:v>
                </c:pt>
                <c:pt idx="210">
                  <c:v>252.2468224805954</c:v>
                </c:pt>
                <c:pt idx="211">
                  <c:v>191.3039805916759</c:v>
                </c:pt>
                <c:pt idx="212">
                  <c:v>210.62702267191855</c:v>
                </c:pt>
                <c:pt idx="213">
                  <c:v>262.43493980511352</c:v>
                </c:pt>
                <c:pt idx="214">
                  <c:v>252.66205595243559</c:v>
                </c:pt>
                <c:pt idx="215">
                  <c:v>266.92904799790114</c:v>
                </c:pt>
                <c:pt idx="216">
                  <c:v>270.07923207508873</c:v>
                </c:pt>
                <c:pt idx="217">
                  <c:v>295.52526328594143</c:v>
                </c:pt>
                <c:pt idx="218">
                  <c:v>254.35448974958192</c:v>
                </c:pt>
                <c:pt idx="219">
                  <c:v>267.02510238756008</c:v>
                </c:pt>
                <c:pt idx="220">
                  <c:v>271.40072521036234</c:v>
                </c:pt>
                <c:pt idx="221">
                  <c:v>249.07052820416826</c:v>
                </c:pt>
                <c:pt idx="222">
                  <c:v>252.2468224805954</c:v>
                </c:pt>
                <c:pt idx="223">
                  <c:v>191.3039805916759</c:v>
                </c:pt>
                <c:pt idx="224">
                  <c:v>210.62702267191855</c:v>
                </c:pt>
                <c:pt idx="225">
                  <c:v>262.43493980511352</c:v>
                </c:pt>
                <c:pt idx="226">
                  <c:v>252.66205595243559</c:v>
                </c:pt>
                <c:pt idx="227">
                  <c:v>266.92904799790114</c:v>
                </c:pt>
                <c:pt idx="228">
                  <c:v>270.07923207508873</c:v>
                </c:pt>
                <c:pt idx="229">
                  <c:v>295.52526328594143</c:v>
                </c:pt>
                <c:pt idx="230">
                  <c:v>254.35448974958192</c:v>
                </c:pt>
                <c:pt idx="231">
                  <c:v>267.02510238756008</c:v>
                </c:pt>
                <c:pt idx="232">
                  <c:v>271.40072521036234</c:v>
                </c:pt>
                <c:pt idx="233">
                  <c:v>249.07052820416826</c:v>
                </c:pt>
                <c:pt idx="234">
                  <c:v>252.2468224805954</c:v>
                </c:pt>
                <c:pt idx="235">
                  <c:v>191.3039805916759</c:v>
                </c:pt>
                <c:pt idx="236">
                  <c:v>210.62702267191855</c:v>
                </c:pt>
                <c:pt idx="237">
                  <c:v>262.43493980511352</c:v>
                </c:pt>
                <c:pt idx="238">
                  <c:v>252.66205595243559</c:v>
                </c:pt>
                <c:pt idx="239">
                  <c:v>266.92904799790114</c:v>
                </c:pt>
                <c:pt idx="240">
                  <c:v>270.07923207508873</c:v>
                </c:pt>
                <c:pt idx="241">
                  <c:v>295.52526328594143</c:v>
                </c:pt>
                <c:pt idx="242">
                  <c:v>254.35448974958192</c:v>
                </c:pt>
                <c:pt idx="243">
                  <c:v>267.02510238756008</c:v>
                </c:pt>
                <c:pt idx="244">
                  <c:v>271.40072521036234</c:v>
                </c:pt>
                <c:pt idx="245">
                  <c:v>249.07052820416826</c:v>
                </c:pt>
                <c:pt idx="246">
                  <c:v>252.2468224805954</c:v>
                </c:pt>
                <c:pt idx="247">
                  <c:v>191.3039805916759</c:v>
                </c:pt>
                <c:pt idx="248">
                  <c:v>210.62702267191855</c:v>
                </c:pt>
                <c:pt idx="249">
                  <c:v>262.43493980511352</c:v>
                </c:pt>
                <c:pt idx="250">
                  <c:v>252.66205595243559</c:v>
                </c:pt>
                <c:pt idx="251">
                  <c:v>266.92904799790114</c:v>
                </c:pt>
                <c:pt idx="252">
                  <c:v>270.07923207508873</c:v>
                </c:pt>
              </c:numCache>
            </c:numRef>
          </c:val>
        </c:ser>
        <c:ser>
          <c:idx val="1"/>
          <c:order val="2"/>
          <c:tx>
            <c:strRef>
              <c:f>'Community starts'!$N$1</c:f>
              <c:strCache>
                <c:ptCount val="1"/>
                <c:pt idx="0">
                  <c:v>Forecast 2014</c:v>
                </c:pt>
              </c:strCache>
            </c:strRef>
          </c:tx>
          <c:spPr>
            <a:ln w="31750">
              <a:solidFill>
                <a:srgbClr val="92D050"/>
              </a:solidFill>
            </a:ln>
          </c:spPr>
          <c:marker>
            <c:symbol val="none"/>
          </c:marker>
          <c:cat>
            <c:numRef>
              <c:f>'Community starts'!$A$2:$A$254</c:f>
              <c:numCache>
                <c:formatCode>mmm\-yy</c:formatCode>
                <c:ptCount val="253"/>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numCache>
            </c:numRef>
          </c:cat>
          <c:val>
            <c:numRef>
              <c:f>'Community starts'!$N$2:$N$254</c:f>
              <c:numCache>
                <c:formatCode>_-* #,##0_-;\-* #,##0_-;_-* "-"??_-;_-@_-</c:formatCode>
                <c:ptCount val="253"/>
                <c:pt idx="123">
                  <c:v>206.13912767621193</c:v>
                </c:pt>
                <c:pt idx="124">
                  <c:v>216.64922388978738</c:v>
                </c:pt>
                <c:pt idx="125">
                  <c:v>210.18282627191499</c:v>
                </c:pt>
                <c:pt idx="126">
                  <c:v>180.15954928477302</c:v>
                </c:pt>
                <c:pt idx="127">
                  <c:v>144.62605854032898</c:v>
                </c:pt>
                <c:pt idx="128">
                  <c:v>174.58755509629356</c:v>
                </c:pt>
                <c:pt idx="129">
                  <c:v>197.18447453085938</c:v>
                </c:pt>
                <c:pt idx="130">
                  <c:v>198.75009311008472</c:v>
                </c:pt>
                <c:pt idx="131">
                  <c:v>235.87980808531773</c:v>
                </c:pt>
                <c:pt idx="132">
                  <c:v>202.51414524112263</c:v>
                </c:pt>
                <c:pt idx="133">
                  <c:v>245.75972601106909</c:v>
                </c:pt>
                <c:pt idx="134">
                  <c:v>216.67155950509735</c:v>
                </c:pt>
                <c:pt idx="135">
                  <c:v>188.28011403728922</c:v>
                </c:pt>
                <c:pt idx="136">
                  <c:v>217.05636135201576</c:v>
                </c:pt>
                <c:pt idx="137">
                  <c:v>218.0016636177094</c:v>
                </c:pt>
                <c:pt idx="138">
                  <c:v>186.06812674482927</c:v>
                </c:pt>
                <c:pt idx="139">
                  <c:v>145.18000615449102</c:v>
                </c:pt>
                <c:pt idx="140">
                  <c:v>175.21774746569022</c:v>
                </c:pt>
                <c:pt idx="141">
                  <c:v>199.99461625066979</c:v>
                </c:pt>
                <c:pt idx="142">
                  <c:v>195.60681282506428</c:v>
                </c:pt>
                <c:pt idx="143">
                  <c:v>235.54364290376338</c:v>
                </c:pt>
                <c:pt idx="144">
                  <c:v>202.17644411869972</c:v>
                </c:pt>
                <c:pt idx="145">
                  <c:v>244.66531575303878</c:v>
                </c:pt>
                <c:pt idx="146">
                  <c:v>218.86146123821976</c:v>
                </c:pt>
                <c:pt idx="147">
                  <c:v>190.66063938617307</c:v>
                </c:pt>
                <c:pt idx="148">
                  <c:v>217.43775715355804</c:v>
                </c:pt>
                <c:pt idx="149">
                  <c:v>219.10306525150432</c:v>
                </c:pt>
                <c:pt idx="150">
                  <c:v>188.14054243525987</c:v>
                </c:pt>
                <c:pt idx="151">
                  <c:v>144.798424530283</c:v>
                </c:pt>
                <c:pt idx="152">
                  <c:v>175.41192401699575</c:v>
                </c:pt>
                <c:pt idx="153">
                  <c:v>200.68612702586145</c:v>
                </c:pt>
                <c:pt idx="154">
                  <c:v>195.27914174113812</c:v>
                </c:pt>
                <c:pt idx="155">
                  <c:v>236.2566710380313</c:v>
                </c:pt>
                <c:pt idx="156">
                  <c:v>203.39443472998909</c:v>
                </c:pt>
                <c:pt idx="157">
                  <c:v>244.97743906626883</c:v>
                </c:pt>
                <c:pt idx="158">
                  <c:v>219.56365790229322</c:v>
                </c:pt>
                <c:pt idx="159">
                  <c:v>191.9656784617172</c:v>
                </c:pt>
                <c:pt idx="160">
                  <c:v>217.75224072038773</c:v>
                </c:pt>
                <c:pt idx="161">
                  <c:v>219.50178671386109</c:v>
                </c:pt>
                <c:pt idx="162">
                  <c:v>188.94439472355424</c:v>
                </c:pt>
                <c:pt idx="163">
                  <c:v>145.0059929025746</c:v>
                </c:pt>
                <c:pt idx="164">
                  <c:v>175.8449989329653</c:v>
                </c:pt>
                <c:pt idx="165">
                  <c:v>201.49027511881113</c:v>
                </c:pt>
                <c:pt idx="166">
                  <c:v>195.6595097890698</c:v>
                </c:pt>
                <c:pt idx="167">
                  <c:v>236.74197833887905</c:v>
                </c:pt>
                <c:pt idx="168">
                  <c:v>204.24057803745683</c:v>
                </c:pt>
                <c:pt idx="169">
                  <c:v>245.43202887052192</c:v>
                </c:pt>
                <c:pt idx="170">
                  <c:v>219.98619064614121</c:v>
                </c:pt>
                <c:pt idx="171">
                  <c:v>192.6455796365222</c:v>
                </c:pt>
                <c:pt idx="172">
                  <c:v>218.15682132822289</c:v>
                </c:pt>
                <c:pt idx="173">
                  <c:v>219.90029453737452</c:v>
                </c:pt>
                <c:pt idx="174">
                  <c:v>189.55784416011471</c:v>
                </c:pt>
                <c:pt idx="175">
                  <c:v>145.43287553939498</c:v>
                </c:pt>
                <c:pt idx="176">
                  <c:v>176.25762795613343</c:v>
                </c:pt>
                <c:pt idx="177">
                  <c:v>202.09696133716329</c:v>
                </c:pt>
                <c:pt idx="178">
                  <c:v>196.11737114544525</c:v>
                </c:pt>
                <c:pt idx="179">
                  <c:v>237.14674611905642</c:v>
                </c:pt>
                <c:pt idx="180">
                  <c:v>204.78783630158938</c:v>
                </c:pt>
                <c:pt idx="181">
                  <c:v>245.86973174219222</c:v>
                </c:pt>
                <c:pt idx="182">
                  <c:v>220.3750961981269</c:v>
                </c:pt>
                <c:pt idx="183">
                  <c:v>193.14524168869448</c:v>
                </c:pt>
                <c:pt idx="184">
                  <c:v>218.58263366424887</c:v>
                </c:pt>
                <c:pt idx="185">
                  <c:v>220.2851161396959</c:v>
                </c:pt>
                <c:pt idx="186">
                  <c:v>190.03691563462363</c:v>
                </c:pt>
                <c:pt idx="187">
                  <c:v>145.85944628819033</c:v>
                </c:pt>
                <c:pt idx="188">
                  <c:v>176.63855206547737</c:v>
                </c:pt>
                <c:pt idx="189">
                  <c:v>202.54789940954129</c:v>
                </c:pt>
                <c:pt idx="190">
                  <c:v>196.53049843831644</c:v>
                </c:pt>
                <c:pt idx="191">
                  <c:v>237.51763446876384</c:v>
                </c:pt>
                <c:pt idx="192">
                  <c:v>205.21027036455519</c:v>
                </c:pt>
                <c:pt idx="193">
                  <c:v>246.26688698277738</c:v>
                </c:pt>
                <c:pt idx="194">
                  <c:v>220.73697655716666</c:v>
                </c:pt>
                <c:pt idx="195">
                  <c:v>193.54822823720434</c:v>
                </c:pt>
                <c:pt idx="196">
                  <c:v>218.96935041493043</c:v>
                </c:pt>
                <c:pt idx="197">
                  <c:v>220.63981123702882</c:v>
                </c:pt>
                <c:pt idx="198">
                  <c:v>190.4217136623738</c:v>
                </c:pt>
                <c:pt idx="199">
                  <c:v>146.23335665861035</c:v>
                </c:pt>
                <c:pt idx="200">
                  <c:v>176.98410147863262</c:v>
                </c:pt>
                <c:pt idx="201">
                  <c:v>202.91435338424469</c:v>
                </c:pt>
                <c:pt idx="202">
                  <c:v>196.88986480899524</c:v>
                </c:pt>
                <c:pt idx="203">
                  <c:v>237.85322892546412</c:v>
                </c:pt>
                <c:pt idx="204">
                  <c:v>205.56111685294513</c:v>
                </c:pt>
                <c:pt idx="205">
                  <c:v>246.6135931183245</c:v>
                </c:pt>
                <c:pt idx="206">
                  <c:v>221.06339650266315</c:v>
                </c:pt>
                <c:pt idx="207">
                  <c:v>193.88507570787942</c:v>
                </c:pt>
                <c:pt idx="208">
                  <c:v>219.30370197717758</c:v>
                </c:pt>
                <c:pt idx="209">
                  <c:v>220.95676889984941</c:v>
                </c:pt>
                <c:pt idx="210">
                  <c:v>190.74502418078288</c:v>
                </c:pt>
                <c:pt idx="211">
                  <c:v>146.5550059132367</c:v>
                </c:pt>
                <c:pt idx="212">
                  <c:v>177.29113721276232</c:v>
                </c:pt>
                <c:pt idx="213">
                  <c:v>203.22508528492483</c:v>
                </c:pt>
                <c:pt idx="214">
                  <c:v>197.19954850361927</c:v>
                </c:pt>
                <c:pt idx="215">
                  <c:v>238.15061820313113</c:v>
                </c:pt>
                <c:pt idx="216">
                  <c:v>205.86022020747822</c:v>
                </c:pt>
                <c:pt idx="217">
                  <c:v>246.91191872823271</c:v>
                </c:pt>
                <c:pt idx="218">
                  <c:v>221.35129667106554</c:v>
                </c:pt>
                <c:pt idx="219">
                  <c:v>194.17308872793117</c:v>
                </c:pt>
                <c:pt idx="220">
                  <c:v>219.5909105355324</c:v>
                </c:pt>
                <c:pt idx="221">
                  <c:v>221.23514559974188</c:v>
                </c:pt>
                <c:pt idx="222">
                  <c:v>191.02245124758602</c:v>
                </c:pt>
                <c:pt idx="223">
                  <c:v>146.83155531586186</c:v>
                </c:pt>
                <c:pt idx="224">
                  <c:v>177.56018382339192</c:v>
                </c:pt>
                <c:pt idx="225">
                  <c:v>203.49247280512535</c:v>
                </c:pt>
                <c:pt idx="226">
                  <c:v>197.46594337295974</c:v>
                </c:pt>
                <c:pt idx="227">
                  <c:v>238.41058365615015</c:v>
                </c:pt>
                <c:pt idx="228">
                  <c:v>206.11800756264802</c:v>
                </c:pt>
                <c:pt idx="229">
                  <c:v>247.16853265255847</c:v>
                </c:pt>
                <c:pt idx="230">
                  <c:v>221.60235386522703</c:v>
                </c:pt>
                <c:pt idx="231">
                  <c:v>194.42164608486286</c:v>
                </c:pt>
                <c:pt idx="232">
                  <c:v>219.83812378830842</c:v>
                </c:pt>
                <c:pt idx="233">
                  <c:v>221.47751676499763</c:v>
                </c:pt>
                <c:pt idx="234">
                  <c:v>191.26214983826253</c:v>
                </c:pt>
                <c:pt idx="235">
                  <c:v>147.06976632941326</c:v>
                </c:pt>
                <c:pt idx="236">
                  <c:v>177.79413207963276</c:v>
                </c:pt>
                <c:pt idx="237">
                  <c:v>203.72365909189827</c:v>
                </c:pt>
                <c:pt idx="238">
                  <c:v>197.69550763539613</c:v>
                </c:pt>
                <c:pt idx="239">
                  <c:v>238.63635109562676</c:v>
                </c:pt>
                <c:pt idx="240">
                  <c:v>206.34099082205213</c:v>
                </c:pt>
              </c:numCache>
            </c:numRef>
          </c:val>
        </c:ser>
        <c:marker val="1"/>
        <c:axId val="220795264"/>
        <c:axId val="220797184"/>
      </c:lineChart>
      <c:dateAx>
        <c:axId val="220795264"/>
        <c:scaling>
          <c:orientation val="minMax"/>
        </c:scaling>
        <c:axPos val="b"/>
        <c:title>
          <c:tx>
            <c:rich>
              <a:bodyPr/>
              <a:lstStyle/>
              <a:p>
                <a:pPr>
                  <a:defRPr/>
                </a:pPr>
                <a:r>
                  <a:rPr lang="en-NZ" sz="1400">
                    <a:solidFill>
                      <a:sysClr val="windowText" lastClr="000000"/>
                    </a:solidFill>
                  </a:rPr>
                  <a:t>Monthly data</a:t>
                </a:r>
              </a:p>
            </c:rich>
          </c:tx>
        </c:title>
        <c:numFmt formatCode="mmm\-yy" sourceLinked="0"/>
        <c:tickLblPos val="nextTo"/>
        <c:txPr>
          <a:bodyPr rot="-2700000"/>
          <a:lstStyle/>
          <a:p>
            <a:pPr>
              <a:defRPr/>
            </a:pPr>
            <a:endParaRPr lang="en-US"/>
          </a:p>
        </c:txPr>
        <c:crossAx val="220797184"/>
        <c:crosses val="autoZero"/>
        <c:auto val="1"/>
        <c:lblOffset val="100"/>
        <c:majorUnit val="12"/>
        <c:majorTimeUnit val="months"/>
      </c:dateAx>
      <c:valAx>
        <c:axId val="220797184"/>
        <c:scaling>
          <c:orientation val="minMax"/>
        </c:scaling>
        <c:axPos val="l"/>
        <c:majorGridlines/>
        <c:title>
          <c:tx>
            <c:rich>
              <a:bodyPr rot="-5400000" vert="horz"/>
              <a:lstStyle/>
              <a:p>
                <a:pPr>
                  <a:defRPr/>
                </a:pPr>
                <a:r>
                  <a:rPr lang="en-NZ" sz="1400">
                    <a:solidFill>
                      <a:sysClr val="windowText" lastClr="000000"/>
                    </a:solidFill>
                  </a:rPr>
                  <a:t>Starts</a:t>
                </a:r>
              </a:p>
            </c:rich>
          </c:tx>
        </c:title>
        <c:numFmt formatCode="_-* #,##0_-;\-* #,##0_-;_-* &quot;-&quot;??_-;_-@_-" sourceLinked="1"/>
        <c:tickLblPos val="nextTo"/>
        <c:crossAx val="220795264"/>
        <c:crosses val="autoZero"/>
        <c:crossBetween val="between"/>
      </c:valAx>
    </c:plotArea>
    <c:legend>
      <c:legendPos val="b"/>
    </c:legend>
    <c:plotVisOnly val="1"/>
    <c:dispBlanksAs val="gap"/>
  </c:chart>
  <c:txPr>
    <a:bodyPr/>
    <a:lstStyle/>
    <a:p>
      <a:pPr>
        <a:defRPr sz="1200" b="1">
          <a:solidFill>
            <a:schemeClr val="tx2"/>
          </a:solidFill>
          <a:latin typeface="Arial" pitchFamily="34" charset="0"/>
          <a:cs typeface="Arial"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Intensive Supervision muster</a:t>
            </a:r>
          </a:p>
        </c:rich>
      </c:tx>
    </c:title>
    <c:plotArea>
      <c:layout/>
      <c:lineChart>
        <c:grouping val="standard"/>
        <c:ser>
          <c:idx val="6"/>
          <c:order val="0"/>
          <c:tx>
            <c:strRef>
              <c:f>'Community times'!$H$1</c:f>
              <c:strCache>
                <c:ptCount val="1"/>
                <c:pt idx="0">
                  <c:v>Intensive Supervision</c:v>
                </c:pt>
              </c:strCache>
            </c:strRef>
          </c:tx>
          <c:spPr>
            <a:ln w="38100">
              <a:solidFill>
                <a:schemeClr val="tx2"/>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times'!$H$2:$H$218</c:f>
              <c:numCache>
                <c:formatCode>_-* #,##0_-;\-* #,##0_-;_-* "-"??_-;_-@_-</c:formatCode>
                <c:ptCount val="217"/>
                <c:pt idx="16">
                  <c:v>312.25439503619441</c:v>
                </c:pt>
                <c:pt idx="17">
                  <c:v>321.23609022556388</c:v>
                </c:pt>
                <c:pt idx="18">
                  <c:v>327.76904647819839</c:v>
                </c:pt>
                <c:pt idx="19">
                  <c:v>328.2573320719016</c:v>
                </c:pt>
                <c:pt idx="20">
                  <c:v>326.81589767016902</c:v>
                </c:pt>
                <c:pt idx="21">
                  <c:v>322.24650349650352</c:v>
                </c:pt>
                <c:pt idx="22">
                  <c:v>321.67929292929296</c:v>
                </c:pt>
                <c:pt idx="23">
                  <c:v>323.35469202149648</c:v>
                </c:pt>
                <c:pt idx="24">
                  <c:v>329.82106547376981</c:v>
                </c:pt>
                <c:pt idx="25">
                  <c:v>337.57394084732215</c:v>
                </c:pt>
                <c:pt idx="26">
                  <c:v>336.52482269503548</c:v>
                </c:pt>
                <c:pt idx="27">
                  <c:v>338.25126017836368</c:v>
                </c:pt>
                <c:pt idx="28">
                  <c:v>344.80851063829789</c:v>
                </c:pt>
                <c:pt idx="29">
                  <c:v>351.08586830958797</c:v>
                </c:pt>
                <c:pt idx="30">
                  <c:v>351.1869266055046</c:v>
                </c:pt>
                <c:pt idx="31">
                  <c:v>345.91234010534237</c:v>
                </c:pt>
                <c:pt idx="32">
                  <c:v>343.00376647834275</c:v>
                </c:pt>
                <c:pt idx="33">
                  <c:v>339.11156261544147</c:v>
                </c:pt>
                <c:pt idx="34">
                  <c:v>340.80260707635011</c:v>
                </c:pt>
                <c:pt idx="35">
                  <c:v>340.38123167155425</c:v>
                </c:pt>
                <c:pt idx="36">
                  <c:v>342.6885065885798</c:v>
                </c:pt>
                <c:pt idx="37">
                  <c:v>348.63288370397373</c:v>
                </c:pt>
                <c:pt idx="38">
                  <c:v>348.89511754068718</c:v>
                </c:pt>
                <c:pt idx="39">
                  <c:v>351.81204379562041</c:v>
                </c:pt>
                <c:pt idx="40">
                  <c:v>351.2822402358143</c:v>
                </c:pt>
                <c:pt idx="41">
                  <c:v>350.94113372093022</c:v>
                </c:pt>
                <c:pt idx="42">
                  <c:v>354.00362976406535</c:v>
                </c:pt>
                <c:pt idx="43">
                  <c:v>351.54562043795619</c:v>
                </c:pt>
                <c:pt idx="44">
                  <c:v>348.60144927536231</c:v>
                </c:pt>
                <c:pt idx="45">
                  <c:v>350.54455445544556</c:v>
                </c:pt>
                <c:pt idx="46">
                  <c:v>347.77286135693214</c:v>
                </c:pt>
                <c:pt idx="47">
                  <c:v>346.58753709198811</c:v>
                </c:pt>
                <c:pt idx="48">
                  <c:v>349.70059880239523</c:v>
                </c:pt>
                <c:pt idx="49">
                  <c:v>355.00192901234567</c:v>
                </c:pt>
                <c:pt idx="50">
                  <c:v>360.01560671088566</c:v>
                </c:pt>
                <c:pt idx="51">
                  <c:v>357.80718701700152</c:v>
                </c:pt>
                <c:pt idx="52">
                  <c:v>358.7404725609756</c:v>
                </c:pt>
                <c:pt idx="53">
                  <c:v>359.83753822629967</c:v>
                </c:pt>
                <c:pt idx="54">
                  <c:v>361.59409020217731</c:v>
                </c:pt>
                <c:pt idx="55">
                  <c:v>358.92137877614255</c:v>
                </c:pt>
                <c:pt idx="56">
                  <c:v>360.01634877384197</c:v>
                </c:pt>
                <c:pt idx="57">
                  <c:v>361.13716295427901</c:v>
                </c:pt>
                <c:pt idx="58">
                  <c:v>365.8535414165666</c:v>
                </c:pt>
                <c:pt idx="59">
                  <c:v>366</c:v>
                </c:pt>
                <c:pt idx="60">
                  <c:v>364.97355769230768</c:v>
                </c:pt>
                <c:pt idx="61">
                  <c:v>363.70892018779341</c:v>
                </c:pt>
                <c:pt idx="62">
                  <c:v>359.46428571428572</c:v>
                </c:pt>
                <c:pt idx="63">
                  <c:v>366</c:v>
                </c:pt>
                <c:pt idx="64">
                  <c:v>362.94393638170976</c:v>
                </c:pt>
                <c:pt idx="65">
                  <c:v>367.32502011263074</c:v>
                </c:pt>
                <c:pt idx="66">
                  <c:v>364.96149169031213</c:v>
                </c:pt>
                <c:pt idx="67">
                  <c:v>362.86029411764707</c:v>
                </c:pt>
                <c:pt idx="68">
                  <c:v>362.01431492842534</c:v>
                </c:pt>
                <c:pt idx="69">
                  <c:v>365.1502057613169</c:v>
                </c:pt>
                <c:pt idx="70">
                  <c:v>359.38688789963578</c:v>
                </c:pt>
                <c:pt idx="71">
                  <c:v>363.20197044334975</c:v>
                </c:pt>
                <c:pt idx="72">
                  <c:v>363.7838400666389</c:v>
                </c:pt>
                <c:pt idx="73">
                  <c:v>366.52528207271206</c:v>
                </c:pt>
                <c:pt idx="74">
                  <c:v>371.36808510638298</c:v>
                </c:pt>
                <c:pt idx="75">
                  <c:v>368.87802804929879</c:v>
                </c:pt>
                <c:pt idx="76">
                  <c:v>373.97033898305085</c:v>
                </c:pt>
                <c:pt idx="77">
                  <c:v>376.24037639007702</c:v>
                </c:pt>
                <c:pt idx="78">
                  <c:v>376.59957627118644</c:v>
                </c:pt>
                <c:pt idx="79">
                  <c:v>371.0781383432963</c:v>
                </c:pt>
                <c:pt idx="80">
                  <c:v>371.01213697442569</c:v>
                </c:pt>
                <c:pt idx="81">
                  <c:v>374.76106970626915</c:v>
                </c:pt>
                <c:pt idx="82">
                  <c:v>368.4958641706574</c:v>
                </c:pt>
                <c:pt idx="83">
                  <c:v>369.55660783469654</c:v>
                </c:pt>
                <c:pt idx="84">
                  <c:v>371.99531516183987</c:v>
                </c:pt>
                <c:pt idx="85">
                  <c:v>371.47928994082838</c:v>
                </c:pt>
                <c:pt idx="86">
                  <c:v>371.73940411246326</c:v>
                </c:pt>
                <c:pt idx="87">
                  <c:v>366.48133116883116</c:v>
                </c:pt>
                <c:pt idx="88">
                  <c:v>373.29876346230554</c:v>
                </c:pt>
                <c:pt idx="89">
                  <c:v>376.24200000000002</c:v>
                </c:pt>
                <c:pt idx="90">
                  <c:v>376.81602842479276</c:v>
                </c:pt>
                <c:pt idx="91">
                  <c:v>375.35869136775722</c:v>
                </c:pt>
                <c:pt idx="92">
                  <c:v>371.25145971195019</c:v>
                </c:pt>
                <c:pt idx="93">
                  <c:v>362.91983282674772</c:v>
                </c:pt>
                <c:pt idx="94">
                  <c:v>365.27279521674143</c:v>
                </c:pt>
                <c:pt idx="95">
                  <c:v>365.41274029400677</c:v>
                </c:pt>
                <c:pt idx="96">
                  <c:v>360.97130242825608</c:v>
                </c:pt>
                <c:pt idx="97">
                  <c:v>362.73209064327483</c:v>
                </c:pt>
                <c:pt idx="98">
                  <c:v>362.35794426348173</c:v>
                </c:pt>
                <c:pt idx="99">
                  <c:v>371.18198198198201</c:v>
                </c:pt>
                <c:pt idx="100">
                  <c:v>379.07933042212517</c:v>
                </c:pt>
              </c:numCache>
            </c:numRef>
          </c:val>
        </c:ser>
        <c:ser>
          <c:idx val="8"/>
          <c:order val="1"/>
          <c:tx>
            <c:strRef>
              <c:f>'Community times'!$J$1</c:f>
              <c:strCache>
                <c:ptCount val="1"/>
                <c:pt idx="0">
                  <c:v>Forecast 2015</c:v>
                </c:pt>
              </c:strCache>
            </c:strRef>
          </c:tx>
          <c:spPr>
            <a:ln w="34925">
              <a:solidFill>
                <a:schemeClr val="accent1"/>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times'!$J$2:$J$218</c:f>
              <c:numCache>
                <c:formatCode>_-* #,##0_-;\-* #,##0_-;_-* "-"??_-;_-@_-</c:formatCode>
                <c:ptCount val="217"/>
                <c:pt idx="101">
                  <c:v>372.89695692072326</c:v>
                </c:pt>
                <c:pt idx="102">
                  <c:v>372.44997846915936</c:v>
                </c:pt>
                <c:pt idx="103">
                  <c:v>370.28819405803853</c:v>
                </c:pt>
                <c:pt idx="104">
                  <c:v>368.34236654616018</c:v>
                </c:pt>
                <c:pt idx="105">
                  <c:v>369.10878458238454</c:v>
                </c:pt>
                <c:pt idx="106">
                  <c:v>369.03250022163627</c:v>
                </c:pt>
                <c:pt idx="107">
                  <c:v>367.64847195808841</c:v>
                </c:pt>
                <c:pt idx="108">
                  <c:v>368.17165775666638</c:v>
                </c:pt>
                <c:pt idx="109">
                  <c:v>368.86103366000719</c:v>
                </c:pt>
                <c:pt idx="110">
                  <c:v>371.24809140167105</c:v>
                </c:pt>
                <c:pt idx="111">
                  <c:v>371.24809140167105</c:v>
                </c:pt>
                <c:pt idx="112">
                  <c:v>371.24809140167105</c:v>
                </c:pt>
                <c:pt idx="113">
                  <c:v>371.24809140167105</c:v>
                </c:pt>
                <c:pt idx="114">
                  <c:v>371.24809140167105</c:v>
                </c:pt>
                <c:pt idx="115">
                  <c:v>371.24809140167105</c:v>
                </c:pt>
                <c:pt idx="116">
                  <c:v>371.24809140167105</c:v>
                </c:pt>
                <c:pt idx="117">
                  <c:v>371.24809140167105</c:v>
                </c:pt>
                <c:pt idx="118">
                  <c:v>371.24809140167105</c:v>
                </c:pt>
                <c:pt idx="119">
                  <c:v>371.24809140167105</c:v>
                </c:pt>
                <c:pt idx="120">
                  <c:v>371.24809140167105</c:v>
                </c:pt>
                <c:pt idx="121">
                  <c:v>371.24809140167105</c:v>
                </c:pt>
                <c:pt idx="122">
                  <c:v>371.24809140167105</c:v>
                </c:pt>
                <c:pt idx="123">
                  <c:v>371.24809140167105</c:v>
                </c:pt>
                <c:pt idx="124">
                  <c:v>371.24809140167105</c:v>
                </c:pt>
                <c:pt idx="125">
                  <c:v>371.24809140167105</c:v>
                </c:pt>
                <c:pt idx="126">
                  <c:v>371.24809140167105</c:v>
                </c:pt>
                <c:pt idx="127">
                  <c:v>371.24809140167105</c:v>
                </c:pt>
                <c:pt idx="128">
                  <c:v>371.24809140167105</c:v>
                </c:pt>
                <c:pt idx="129">
                  <c:v>371.24809140167105</c:v>
                </c:pt>
                <c:pt idx="130">
                  <c:v>371.24809140167105</c:v>
                </c:pt>
                <c:pt idx="131">
                  <c:v>371.24809140167105</c:v>
                </c:pt>
                <c:pt idx="132">
                  <c:v>371.24809140167105</c:v>
                </c:pt>
                <c:pt idx="133">
                  <c:v>371.24809140167105</c:v>
                </c:pt>
                <c:pt idx="134">
                  <c:v>371.24809140167105</c:v>
                </c:pt>
                <c:pt idx="135">
                  <c:v>371.24809140167105</c:v>
                </c:pt>
                <c:pt idx="136">
                  <c:v>371.24809140167105</c:v>
                </c:pt>
                <c:pt idx="137">
                  <c:v>371.24809140167105</c:v>
                </c:pt>
                <c:pt idx="138">
                  <c:v>371.24809140167105</c:v>
                </c:pt>
                <c:pt idx="139">
                  <c:v>371.24809140167105</c:v>
                </c:pt>
                <c:pt idx="140">
                  <c:v>371.24809140167105</c:v>
                </c:pt>
                <c:pt idx="141">
                  <c:v>371.24809140167105</c:v>
                </c:pt>
                <c:pt idx="142">
                  <c:v>371.24809140167105</c:v>
                </c:pt>
                <c:pt idx="143">
                  <c:v>371.24809140167105</c:v>
                </c:pt>
                <c:pt idx="144">
                  <c:v>371.24809140167105</c:v>
                </c:pt>
                <c:pt idx="145">
                  <c:v>371.24809140167105</c:v>
                </c:pt>
                <c:pt idx="146">
                  <c:v>371.24809140167105</c:v>
                </c:pt>
                <c:pt idx="147">
                  <c:v>371.24809140167105</c:v>
                </c:pt>
                <c:pt idx="148">
                  <c:v>371.24809140167105</c:v>
                </c:pt>
                <c:pt idx="149">
                  <c:v>371.24809140167105</c:v>
                </c:pt>
                <c:pt idx="150">
                  <c:v>371.24809140167105</c:v>
                </c:pt>
                <c:pt idx="151">
                  <c:v>371.24809140167105</c:v>
                </c:pt>
                <c:pt idx="152">
                  <c:v>371.24809140167105</c:v>
                </c:pt>
                <c:pt idx="153">
                  <c:v>371.24809140167105</c:v>
                </c:pt>
                <c:pt idx="154">
                  <c:v>371.24809140167105</c:v>
                </c:pt>
                <c:pt idx="155">
                  <c:v>371.24809140167105</c:v>
                </c:pt>
                <c:pt idx="156">
                  <c:v>371.24809140167105</c:v>
                </c:pt>
                <c:pt idx="157">
                  <c:v>371.24809140167105</c:v>
                </c:pt>
                <c:pt idx="158">
                  <c:v>371.24809140167105</c:v>
                </c:pt>
                <c:pt idx="159">
                  <c:v>371.24809140167105</c:v>
                </c:pt>
                <c:pt idx="160">
                  <c:v>371.24809140167105</c:v>
                </c:pt>
                <c:pt idx="161">
                  <c:v>371.24809140167105</c:v>
                </c:pt>
                <c:pt idx="162">
                  <c:v>371.24809140167105</c:v>
                </c:pt>
                <c:pt idx="163">
                  <c:v>371.24809140167105</c:v>
                </c:pt>
                <c:pt idx="164">
                  <c:v>371.24809140167105</c:v>
                </c:pt>
                <c:pt idx="165">
                  <c:v>371.24809140167105</c:v>
                </c:pt>
                <c:pt idx="166">
                  <c:v>371.24809140167105</c:v>
                </c:pt>
                <c:pt idx="167">
                  <c:v>371.24809140167105</c:v>
                </c:pt>
                <c:pt idx="168">
                  <c:v>371.24809140167105</c:v>
                </c:pt>
                <c:pt idx="169">
                  <c:v>371.24809140167105</c:v>
                </c:pt>
                <c:pt idx="170">
                  <c:v>371.24809140167105</c:v>
                </c:pt>
                <c:pt idx="171">
                  <c:v>371.24809140167105</c:v>
                </c:pt>
                <c:pt idx="172">
                  <c:v>371.24809140167105</c:v>
                </c:pt>
                <c:pt idx="173">
                  <c:v>371.24809140167105</c:v>
                </c:pt>
                <c:pt idx="174">
                  <c:v>371.24809140167105</c:v>
                </c:pt>
                <c:pt idx="175">
                  <c:v>371.24809140167105</c:v>
                </c:pt>
                <c:pt idx="176">
                  <c:v>371.24809140167105</c:v>
                </c:pt>
                <c:pt idx="177">
                  <c:v>371.24809140167105</c:v>
                </c:pt>
                <c:pt idx="178">
                  <c:v>371.24809140167105</c:v>
                </c:pt>
                <c:pt idx="179">
                  <c:v>371.24809140167105</c:v>
                </c:pt>
                <c:pt idx="180">
                  <c:v>371.24809140167105</c:v>
                </c:pt>
                <c:pt idx="181">
                  <c:v>371.24809140167105</c:v>
                </c:pt>
                <c:pt idx="182">
                  <c:v>371.24809140167105</c:v>
                </c:pt>
                <c:pt idx="183">
                  <c:v>371.24809140167105</c:v>
                </c:pt>
                <c:pt idx="184">
                  <c:v>371.24809140167105</c:v>
                </c:pt>
                <c:pt idx="185">
                  <c:v>371.24809140167105</c:v>
                </c:pt>
                <c:pt idx="186">
                  <c:v>371.24809140167105</c:v>
                </c:pt>
                <c:pt idx="187">
                  <c:v>371.24809140167105</c:v>
                </c:pt>
                <c:pt idx="188">
                  <c:v>371.24809140167105</c:v>
                </c:pt>
                <c:pt idx="189">
                  <c:v>371.24809140167105</c:v>
                </c:pt>
                <c:pt idx="190">
                  <c:v>371.24809140167105</c:v>
                </c:pt>
                <c:pt idx="191">
                  <c:v>371.24809140167105</c:v>
                </c:pt>
                <c:pt idx="192">
                  <c:v>371.24809140167105</c:v>
                </c:pt>
                <c:pt idx="193">
                  <c:v>371.24809140167105</c:v>
                </c:pt>
                <c:pt idx="194">
                  <c:v>371.24809140167105</c:v>
                </c:pt>
                <c:pt idx="195">
                  <c:v>371.24809140167105</c:v>
                </c:pt>
                <c:pt idx="196">
                  <c:v>371.24809140167105</c:v>
                </c:pt>
                <c:pt idx="197">
                  <c:v>371.24809140167105</c:v>
                </c:pt>
                <c:pt idx="198">
                  <c:v>371.24809140167105</c:v>
                </c:pt>
                <c:pt idx="199">
                  <c:v>371.24809140167105</c:v>
                </c:pt>
                <c:pt idx="200">
                  <c:v>371.24809140167105</c:v>
                </c:pt>
                <c:pt idx="201">
                  <c:v>371.24809140167105</c:v>
                </c:pt>
                <c:pt idx="202">
                  <c:v>371.24809140167105</c:v>
                </c:pt>
                <c:pt idx="203">
                  <c:v>371.24809140167105</c:v>
                </c:pt>
                <c:pt idx="204">
                  <c:v>371.24809140167105</c:v>
                </c:pt>
                <c:pt idx="205">
                  <c:v>371.24809140167105</c:v>
                </c:pt>
                <c:pt idx="206">
                  <c:v>371.24809140167105</c:v>
                </c:pt>
                <c:pt idx="207">
                  <c:v>371.24809140167105</c:v>
                </c:pt>
                <c:pt idx="208">
                  <c:v>371.24809140167105</c:v>
                </c:pt>
                <c:pt idx="209">
                  <c:v>371.24809140167105</c:v>
                </c:pt>
                <c:pt idx="210">
                  <c:v>371.24809140167105</c:v>
                </c:pt>
                <c:pt idx="211">
                  <c:v>371.24809140167105</c:v>
                </c:pt>
                <c:pt idx="212">
                  <c:v>371.24809140167105</c:v>
                </c:pt>
                <c:pt idx="213">
                  <c:v>371.24809140167105</c:v>
                </c:pt>
                <c:pt idx="214">
                  <c:v>371.24809140167105</c:v>
                </c:pt>
                <c:pt idx="215">
                  <c:v>371.24809140167105</c:v>
                </c:pt>
                <c:pt idx="216">
                  <c:v>371.24809140167105</c:v>
                </c:pt>
              </c:numCache>
            </c:numRef>
          </c:val>
        </c:ser>
        <c:ser>
          <c:idx val="7"/>
          <c:order val="2"/>
          <c:tx>
            <c:strRef>
              <c:f>'Community times'!$I$1</c:f>
              <c:strCache>
                <c:ptCount val="1"/>
                <c:pt idx="0">
                  <c:v>Forecast 2014</c:v>
                </c:pt>
              </c:strCache>
            </c:strRef>
          </c:tx>
          <c:spPr>
            <a:ln w="34925">
              <a:solidFill>
                <a:srgbClr val="92D050"/>
              </a:solidFill>
            </a:ln>
          </c:spPr>
          <c:marker>
            <c:symbol val="none"/>
          </c:marker>
          <c:cat>
            <c:numRef>
              <c:f>'Community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'Community times'!$I$2:$I$218</c:f>
              <c:numCache>
                <c:formatCode>_-* #,##0_-;\-* #,##0_-;_-* "-"??_-;_-@_-</c:formatCode>
                <c:ptCount val="217"/>
                <c:pt idx="87">
                  <c:v>373.97033898305085</c:v>
                </c:pt>
                <c:pt idx="88">
                  <c:v>376.24037639007702</c:v>
                </c:pt>
                <c:pt idx="89">
                  <c:v>376.59957627118644</c:v>
                </c:pt>
                <c:pt idx="90">
                  <c:v>371.0781383432963</c:v>
                </c:pt>
                <c:pt idx="91">
                  <c:v>371.01213697442569</c:v>
                </c:pt>
                <c:pt idx="92">
                  <c:v>374.76106970626915</c:v>
                </c:pt>
                <c:pt idx="93">
                  <c:v>368.4958641706574</c:v>
                </c:pt>
                <c:pt idx="94">
                  <c:v>369.55660783469654</c:v>
                </c:pt>
                <c:pt idx="95">
                  <c:v>372.15381337878142</c:v>
                </c:pt>
                <c:pt idx="96">
                  <c:v>371.63636363636363</c:v>
                </c:pt>
                <c:pt idx="97">
                  <c:v>372.05165896682064</c:v>
                </c:pt>
                <c:pt idx="98">
                  <c:v>368.87802804929879</c:v>
                </c:pt>
                <c:pt idx="99">
                  <c:v>373.97033898305085</c:v>
                </c:pt>
                <c:pt idx="100">
                  <c:v>376.24037639007702</c:v>
                </c:pt>
                <c:pt idx="101">
                  <c:v>376.59957627118644</c:v>
                </c:pt>
                <c:pt idx="102">
                  <c:v>371.0781383432963</c:v>
                </c:pt>
                <c:pt idx="103">
                  <c:v>371.01213697442569</c:v>
                </c:pt>
                <c:pt idx="104">
                  <c:v>374.76106970626915</c:v>
                </c:pt>
                <c:pt idx="105">
                  <c:v>368.4958641706574</c:v>
                </c:pt>
                <c:pt idx="106">
                  <c:v>369.55660783469654</c:v>
                </c:pt>
                <c:pt idx="107">
                  <c:v>372.15381337878142</c:v>
                </c:pt>
                <c:pt idx="108">
                  <c:v>371.63636363636363</c:v>
                </c:pt>
                <c:pt idx="109">
                  <c:v>372.05165896682064</c:v>
                </c:pt>
                <c:pt idx="110">
                  <c:v>368.87802804929879</c:v>
                </c:pt>
                <c:pt idx="111">
                  <c:v>373.97033898305085</c:v>
                </c:pt>
                <c:pt idx="112">
                  <c:v>376.24037639007702</c:v>
                </c:pt>
                <c:pt idx="113">
                  <c:v>376.59957627118644</c:v>
                </c:pt>
                <c:pt idx="114">
                  <c:v>371.0781383432963</c:v>
                </c:pt>
                <c:pt idx="115">
                  <c:v>371.01213697442569</c:v>
                </c:pt>
                <c:pt idx="116">
                  <c:v>374.76106970626915</c:v>
                </c:pt>
                <c:pt idx="117">
                  <c:v>368.4958641706574</c:v>
                </c:pt>
                <c:pt idx="118">
                  <c:v>369.55660783469654</c:v>
                </c:pt>
                <c:pt idx="119">
                  <c:v>372.15381337878142</c:v>
                </c:pt>
                <c:pt idx="120">
                  <c:v>371.63636363636363</c:v>
                </c:pt>
                <c:pt idx="121">
                  <c:v>372.05165896682064</c:v>
                </c:pt>
                <c:pt idx="122">
                  <c:v>368.87802804929879</c:v>
                </c:pt>
                <c:pt idx="123">
                  <c:v>373.97033898305085</c:v>
                </c:pt>
                <c:pt idx="124">
                  <c:v>376.24037639007702</c:v>
                </c:pt>
                <c:pt idx="125">
                  <c:v>376.59957627118644</c:v>
                </c:pt>
                <c:pt idx="126">
                  <c:v>371.0781383432963</c:v>
                </c:pt>
                <c:pt idx="127">
                  <c:v>371.01213697442569</c:v>
                </c:pt>
                <c:pt idx="128">
                  <c:v>374.76106970626915</c:v>
                </c:pt>
                <c:pt idx="129">
                  <c:v>368.4958641706574</c:v>
                </c:pt>
                <c:pt idx="130">
                  <c:v>369.55660783469654</c:v>
                </c:pt>
                <c:pt idx="131">
                  <c:v>372.15381337878142</c:v>
                </c:pt>
                <c:pt idx="132">
                  <c:v>371.63636363636363</c:v>
                </c:pt>
                <c:pt idx="133">
                  <c:v>372.05165896682064</c:v>
                </c:pt>
                <c:pt idx="134">
                  <c:v>368.87802804929879</c:v>
                </c:pt>
                <c:pt idx="135">
                  <c:v>373.97033898305085</c:v>
                </c:pt>
                <c:pt idx="136">
                  <c:v>376.24037639007702</c:v>
                </c:pt>
                <c:pt idx="137">
                  <c:v>376.59957627118644</c:v>
                </c:pt>
                <c:pt idx="138">
                  <c:v>371.0781383432963</c:v>
                </c:pt>
                <c:pt idx="139">
                  <c:v>371.01213697442569</c:v>
                </c:pt>
                <c:pt idx="140">
                  <c:v>374.76106970626915</c:v>
                </c:pt>
                <c:pt idx="141">
                  <c:v>368.4958641706574</c:v>
                </c:pt>
                <c:pt idx="142">
                  <c:v>369.55660783469654</c:v>
                </c:pt>
                <c:pt idx="143">
                  <c:v>372.15381337878142</c:v>
                </c:pt>
                <c:pt idx="144">
                  <c:v>371.63636363636363</c:v>
                </c:pt>
                <c:pt idx="145">
                  <c:v>372.05165896682064</c:v>
                </c:pt>
                <c:pt idx="146">
                  <c:v>368.87802804929879</c:v>
                </c:pt>
                <c:pt idx="147">
                  <c:v>373.97033898305085</c:v>
                </c:pt>
                <c:pt idx="148">
                  <c:v>376.24037639007702</c:v>
                </c:pt>
                <c:pt idx="149">
                  <c:v>376.59957627118644</c:v>
                </c:pt>
                <c:pt idx="150">
                  <c:v>371.0781383432963</c:v>
                </c:pt>
                <c:pt idx="151">
                  <c:v>371.01213697442569</c:v>
                </c:pt>
                <c:pt idx="152">
                  <c:v>374.76106970626915</c:v>
                </c:pt>
                <c:pt idx="153">
                  <c:v>368.4958641706574</c:v>
                </c:pt>
                <c:pt idx="154">
                  <c:v>369.55660783469654</c:v>
                </c:pt>
                <c:pt idx="155">
                  <c:v>372.15381337878142</c:v>
                </c:pt>
                <c:pt idx="156">
                  <c:v>371.63636363636363</c:v>
                </c:pt>
                <c:pt idx="157">
                  <c:v>372.05165896682064</c:v>
                </c:pt>
                <c:pt idx="158">
                  <c:v>368.87802804929879</c:v>
                </c:pt>
                <c:pt idx="159">
                  <c:v>373.97033898305085</c:v>
                </c:pt>
                <c:pt idx="160">
                  <c:v>376.24037639007702</c:v>
                </c:pt>
                <c:pt idx="161">
                  <c:v>376.59957627118644</c:v>
                </c:pt>
                <c:pt idx="162">
                  <c:v>371.0781383432963</c:v>
                </c:pt>
                <c:pt idx="163">
                  <c:v>371.01213697442569</c:v>
                </c:pt>
                <c:pt idx="164">
                  <c:v>374.76106970626915</c:v>
                </c:pt>
                <c:pt idx="165">
                  <c:v>368.4958641706574</c:v>
                </c:pt>
                <c:pt idx="166">
                  <c:v>369.55660783469654</c:v>
                </c:pt>
                <c:pt idx="167">
                  <c:v>372.15381337878142</c:v>
                </c:pt>
                <c:pt idx="168">
                  <c:v>371.63636363636363</c:v>
                </c:pt>
                <c:pt idx="169">
                  <c:v>372.05165896682064</c:v>
                </c:pt>
                <c:pt idx="170">
                  <c:v>368.87802804929879</c:v>
                </c:pt>
                <c:pt idx="171">
                  <c:v>373.97033898305085</c:v>
                </c:pt>
                <c:pt idx="172">
                  <c:v>376.24037639007702</c:v>
                </c:pt>
                <c:pt idx="173">
                  <c:v>376.59957627118644</c:v>
                </c:pt>
                <c:pt idx="174">
                  <c:v>371.0781383432963</c:v>
                </c:pt>
                <c:pt idx="175">
                  <c:v>371.01213697442569</c:v>
                </c:pt>
                <c:pt idx="176">
                  <c:v>374.76106970626915</c:v>
                </c:pt>
                <c:pt idx="177">
                  <c:v>368.4958641706574</c:v>
                </c:pt>
                <c:pt idx="178">
                  <c:v>369.55660783469654</c:v>
                </c:pt>
                <c:pt idx="179">
                  <c:v>372.15381337878142</c:v>
                </c:pt>
                <c:pt idx="180">
                  <c:v>371.63636363636363</c:v>
                </c:pt>
                <c:pt idx="181">
                  <c:v>372.05165896682064</c:v>
                </c:pt>
                <c:pt idx="182">
                  <c:v>368.87802804929879</c:v>
                </c:pt>
                <c:pt idx="183">
                  <c:v>373.97033898305085</c:v>
                </c:pt>
                <c:pt idx="184">
                  <c:v>376.24037639007702</c:v>
                </c:pt>
                <c:pt idx="185">
                  <c:v>376.59957627118644</c:v>
                </c:pt>
                <c:pt idx="186">
                  <c:v>371.0781383432963</c:v>
                </c:pt>
                <c:pt idx="187">
                  <c:v>371.01213697442569</c:v>
                </c:pt>
                <c:pt idx="188">
                  <c:v>374.76106970626915</c:v>
                </c:pt>
                <c:pt idx="189">
                  <c:v>368.4958641706574</c:v>
                </c:pt>
                <c:pt idx="190">
                  <c:v>369.55660783469654</c:v>
                </c:pt>
                <c:pt idx="191">
                  <c:v>372.15381337878142</c:v>
                </c:pt>
                <c:pt idx="192">
                  <c:v>371.63636363636363</c:v>
                </c:pt>
                <c:pt idx="193">
                  <c:v>372.05165896682064</c:v>
                </c:pt>
                <c:pt idx="194">
                  <c:v>368.87802804929879</c:v>
                </c:pt>
                <c:pt idx="195">
                  <c:v>373.97033898305085</c:v>
                </c:pt>
                <c:pt idx="196">
                  <c:v>376.24037639007702</c:v>
                </c:pt>
                <c:pt idx="197">
                  <c:v>376.59957627118644</c:v>
                </c:pt>
                <c:pt idx="198">
                  <c:v>371.0781383432963</c:v>
                </c:pt>
                <c:pt idx="199">
                  <c:v>371.01213697442569</c:v>
                </c:pt>
                <c:pt idx="200">
                  <c:v>374.76106970626915</c:v>
                </c:pt>
                <c:pt idx="201">
                  <c:v>368.4958641706574</c:v>
                </c:pt>
                <c:pt idx="202">
                  <c:v>369.55660783469654</c:v>
                </c:pt>
                <c:pt idx="203">
                  <c:v>372.15381337878142</c:v>
                </c:pt>
                <c:pt idx="204">
                  <c:v>373</c:v>
                </c:pt>
              </c:numCache>
            </c:numRef>
          </c:val>
        </c:ser>
        <c:marker val="1"/>
        <c:axId val="53342592"/>
        <c:axId val="53344512"/>
      </c:lineChart>
      <c:dateAx>
        <c:axId val="53342592"/>
        <c:scaling>
          <c:orientation val="minMax"/>
        </c:scaling>
        <c:axPos val="b"/>
        <c:title>
          <c:tx>
            <c:rich>
              <a:bodyPr/>
              <a:lstStyle/>
              <a:p>
                <a:pPr>
                  <a:defRPr/>
                </a:pPr>
                <a:r>
                  <a:rPr lang="en-NZ" sz="1400">
                    <a:latin typeface="Arial" pitchFamily="34" charset="0"/>
                    <a:cs typeface="Arial" pitchFamily="34" charset="0"/>
                  </a:rPr>
                  <a:t>Monthly</a:t>
                </a:r>
                <a:r>
                  <a:rPr lang="en-NZ" sz="1400" baseline="0">
                    <a:latin typeface="Arial" pitchFamily="34" charset="0"/>
                    <a:cs typeface="Arial" pitchFamily="34" charset="0"/>
                  </a:rPr>
                  <a:t> data</a:t>
                </a:r>
                <a:endParaRPr lang="en-NZ" sz="1400">
                  <a:latin typeface="Arial" pitchFamily="34" charset="0"/>
                  <a:cs typeface="Arial" pitchFamily="34" charset="0"/>
                </a:endParaRP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53344512"/>
        <c:crosses val="autoZero"/>
        <c:auto val="1"/>
        <c:lblOffset val="100"/>
        <c:majorUnit val="12"/>
        <c:majorTimeUnit val="months"/>
      </c:dateAx>
      <c:valAx>
        <c:axId val="53344512"/>
        <c:scaling>
          <c:orientation val="minMax"/>
        </c:scaling>
        <c:axPos val="l"/>
        <c:majorGridlines/>
        <c:title>
          <c:tx>
            <c:rich>
              <a:bodyPr rot="-5400000" vert="horz"/>
              <a:lstStyle/>
              <a:p>
                <a:pPr>
                  <a:defRPr/>
                </a:pPr>
                <a:r>
                  <a:rPr lang="en-NZ" sz="1400">
                    <a:solidFill>
                      <a:sysClr val="windowText" lastClr="000000"/>
                    </a:solidFill>
                    <a:latin typeface="Arial" pitchFamily="34" charset="0"/>
                    <a:cs typeface="Arial" pitchFamily="34" charset="0"/>
                  </a:rPr>
                  <a:t>Days</a:t>
                </a:r>
                <a:endParaRPr lang="en-NZ">
                  <a:solidFill>
                    <a:sysClr val="windowText" lastClr="000000"/>
                  </a:solidFill>
                  <a:latin typeface="Arial" pitchFamily="34" charset="0"/>
                  <a:cs typeface="Arial" pitchFamily="34" charset="0"/>
                </a:endParaRP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5334259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Intensive Supervision muster</a:t>
            </a:r>
          </a:p>
        </c:rich>
      </c:tx>
    </c:title>
    <c:plotArea>
      <c:layout/>
      <c:lineChart>
        <c:grouping val="standard"/>
        <c:ser>
          <c:idx val="0"/>
          <c:order val="0"/>
          <c:tx>
            <c:strRef>
              <c:f>'Community musters'!$AB$1</c:f>
              <c:strCache>
                <c:ptCount val="1"/>
                <c:pt idx="0">
                  <c:v>Intensive Supervision</c:v>
                </c:pt>
              </c:strCache>
            </c:strRef>
          </c:tx>
          <c:spPr>
            <a:ln w="38100">
              <a:solidFill>
                <a:schemeClr val="tx2"/>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musters'!$AB$2:$AB$19</c:f>
              <c:numCache>
                <c:formatCode>_-* #,##0_-;\-* #,##0_-;_-* "-"??_-;_-@_-</c:formatCode>
                <c:ptCount val="18"/>
                <c:pt idx="0">
                  <c:v>1119</c:v>
                </c:pt>
                <c:pt idx="1">
                  <c:v>2222</c:v>
                </c:pt>
                <c:pt idx="2">
                  <c:v>2565</c:v>
                </c:pt>
                <c:pt idx="3">
                  <c:v>2672</c:v>
                </c:pt>
                <c:pt idx="4">
                  <c:v>2579</c:v>
                </c:pt>
                <c:pt idx="5">
                  <c:v>2540</c:v>
                </c:pt>
                <c:pt idx="6">
                  <c:v>2435</c:v>
                </c:pt>
                <c:pt idx="7">
                  <c:v>2688</c:v>
                </c:pt>
              </c:numCache>
            </c:numRef>
          </c:val>
        </c:ser>
        <c:ser>
          <c:idx val="2"/>
          <c:order val="1"/>
          <c:tx>
            <c:strRef>
              <c:f>'Community musters'!$AD$1</c:f>
              <c:strCache>
                <c:ptCount val="1"/>
                <c:pt idx="0">
                  <c:v>Forecast 2015</c:v>
                </c:pt>
              </c:strCache>
            </c:strRef>
          </c:tx>
          <c:spPr>
            <a:ln w="34925">
              <a:solidFill>
                <a:schemeClr val="tx2">
                  <a:lumMod val="60000"/>
                  <a:lumOff val="40000"/>
                </a:schemeClr>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musters'!$AD$2:$AD$19</c:f>
              <c:numCache>
                <c:formatCode>General</c:formatCode>
                <c:ptCount val="18"/>
                <c:pt idx="7" formatCode="_-* #,##0_-;\-* #,##0_-;_-* &quot;-&quot;??_-;_-@_-">
                  <c:v>2688</c:v>
                </c:pt>
                <c:pt idx="8" formatCode="_-* #,##0_-;\-* #,##0_-;_-* &quot;-&quot;??_-;_-@_-">
                  <c:v>2965</c:v>
                </c:pt>
                <c:pt idx="9" formatCode="_-* #,##0_-;\-* #,##0_-;_-* &quot;-&quot;??_-;_-@_-">
                  <c:v>3089</c:v>
                </c:pt>
                <c:pt idx="10" formatCode="_-* #,##0_-;\-* #,##0_-;_-* &quot;-&quot;??_-;_-@_-">
                  <c:v>3099</c:v>
                </c:pt>
                <c:pt idx="11" formatCode="_-* #,##0_-;\-* #,##0_-;_-* &quot;-&quot;??_-;_-@_-">
                  <c:v>3101</c:v>
                </c:pt>
                <c:pt idx="12" formatCode="_-* #,##0_-;\-* #,##0_-;_-* &quot;-&quot;??_-;_-@_-">
                  <c:v>3101</c:v>
                </c:pt>
                <c:pt idx="13" formatCode="_-* #,##0_-;\-* #,##0_-;_-* &quot;-&quot;??_-;_-@_-">
                  <c:v>3098</c:v>
                </c:pt>
                <c:pt idx="14" formatCode="_-* #,##0_-;\-* #,##0_-;_-* &quot;-&quot;??_-;_-@_-">
                  <c:v>3101</c:v>
                </c:pt>
                <c:pt idx="15" formatCode="_-* #,##0_-;\-* #,##0_-;_-* &quot;-&quot;??_-;_-@_-">
                  <c:v>3101</c:v>
                </c:pt>
                <c:pt idx="16" formatCode="_-* #,##0_-;\-* #,##0_-;_-* &quot;-&quot;??_-;_-@_-">
                  <c:v>3101</c:v>
                </c:pt>
                <c:pt idx="17" formatCode="_-* #,##0_-;\-* #,##0_-;_-* &quot;-&quot;??_-;_-@_-">
                  <c:v>3098</c:v>
                </c:pt>
              </c:numCache>
            </c:numRef>
          </c:val>
        </c:ser>
        <c:ser>
          <c:idx val="1"/>
          <c:order val="2"/>
          <c:tx>
            <c:strRef>
              <c:f>'Community musters'!$AC$1</c:f>
              <c:strCache>
                <c:ptCount val="1"/>
                <c:pt idx="0">
                  <c:v>Forecast 2014</c:v>
                </c:pt>
              </c:strCache>
            </c:strRef>
          </c:tx>
          <c:spPr>
            <a:ln w="34925">
              <a:solidFill>
                <a:srgbClr val="92D050"/>
              </a:solidFill>
            </a:ln>
          </c:spPr>
          <c:marker>
            <c:symbol val="none"/>
          </c:marker>
          <c:cat>
            <c:strRef>
              <c:f>'Community musters'!$U$2:$U$19</c:f>
              <c:strCache>
                <c:ptCount val="18"/>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strCache>
            </c:strRef>
          </c:cat>
          <c:val>
            <c:numRef>
              <c:f>'Community musters'!$AC$2:$AC$19</c:f>
              <c:numCache>
                <c:formatCode>_-* #,##0_-;\-* #,##0_-;_-* "-"??_-;_-@_-</c:formatCode>
                <c:ptCount val="18"/>
                <c:pt idx="7">
                  <c:v>2508</c:v>
                </c:pt>
                <c:pt idx="8">
                  <c:v>2497</c:v>
                </c:pt>
                <c:pt idx="9">
                  <c:v>2503</c:v>
                </c:pt>
                <c:pt idx="10">
                  <c:v>2518</c:v>
                </c:pt>
                <c:pt idx="11">
                  <c:v>2525</c:v>
                </c:pt>
                <c:pt idx="12">
                  <c:v>2530</c:v>
                </c:pt>
                <c:pt idx="13">
                  <c:v>2528</c:v>
                </c:pt>
                <c:pt idx="14">
                  <c:v>2540</c:v>
                </c:pt>
                <c:pt idx="15">
                  <c:v>2543</c:v>
                </c:pt>
                <c:pt idx="16">
                  <c:v>2547</c:v>
                </c:pt>
              </c:numCache>
            </c:numRef>
          </c:val>
        </c:ser>
        <c:marker val="1"/>
        <c:axId val="53440896"/>
        <c:axId val="53442816"/>
      </c:lineChart>
      <c:catAx>
        <c:axId val="53440896"/>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53442816"/>
        <c:crosses val="autoZero"/>
        <c:auto val="1"/>
        <c:lblAlgn val="ctr"/>
        <c:lblOffset val="100"/>
        <c:tickLblSkip val="1"/>
      </c:catAx>
      <c:valAx>
        <c:axId val="53442816"/>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5344089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codeName="Chart8"/>
  <sheetViews>
    <sheetView zoomScale="92"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4"/>
  <sheetViews>
    <sheetView zoomScale="92"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5"/>
  <sheetViews>
    <sheetView zoomScale="92"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6"/>
  <sheetViews>
    <sheetView zoomScale="92"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7"/>
  <sheetViews>
    <sheetView zoomScale="92"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8"/>
  <sheetViews>
    <sheetView zoomScale="92"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19"/>
  <sheetViews>
    <sheetView zoomScale="92" workbookViewId="0"/>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23"/>
  <sheetViews>
    <sheetView zoomScale="92"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codeName="Chart26"/>
  <sheetViews>
    <sheetView zoomScale="92" workbookViewId="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codeName="Chart24"/>
  <sheetViews>
    <sheetView zoomScale="92" workbookViewId="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sheetPr codeName="Chart27"/>
  <sheetViews>
    <sheetView zoomScale="92" workbookViewId="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sheetPr codeName="Chart25"/>
  <sheetViews>
    <sheetView zoomScale="92" workbookViewId="0"/>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sheetPr codeName="Chart28"/>
  <sheetViews>
    <sheetView zoomScale="92" workbookViewId="0"/>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sheetPr codeName="Chart29"/>
  <sheetViews>
    <sheetView zoomScale="9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sheetViews>
    <sheetView zoomScale="92" workbookViewId="0"/>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32.xml><?xml version="1.0" encoding="utf-8"?>
<chartsheet xmlns="http://schemas.openxmlformats.org/spreadsheetml/2006/main" xmlns:r="http://schemas.openxmlformats.org/officeDocument/2006/relationships">
  <sheetPr codeName="Chart31"/>
  <sheetViews>
    <sheetView zoomScale="92" workbookViewId="0"/>
  </sheetViews>
  <pageMargins left="0.7" right="0.7" top="0.75" bottom="0.75" header="0.3" footer="0.3"/>
  <drawing r:id="rId1"/>
</chartsheet>
</file>

<file path=xl/chartsheets/sheet33.xml><?xml version="1.0" encoding="utf-8"?>
<chartsheet xmlns="http://schemas.openxmlformats.org/spreadsheetml/2006/main" xmlns:r="http://schemas.openxmlformats.org/officeDocument/2006/relationships">
  <sheetPr codeName="Chart32"/>
  <sheetViews>
    <sheetView zoomScale="92" workbookViewId="0"/>
  </sheetViews>
  <pageMargins left="0.7" right="0.7" top="0.75" bottom="0.75" header="0.3" footer="0.3"/>
  <drawing r:id="rId1"/>
</chartsheet>
</file>

<file path=xl/chartsheets/sheet34.xml><?xml version="1.0" encoding="utf-8"?>
<chartsheet xmlns="http://schemas.openxmlformats.org/spreadsheetml/2006/main" xmlns:r="http://schemas.openxmlformats.org/officeDocument/2006/relationships">
  <sheetPr codeName="Chart33"/>
  <sheetViews>
    <sheetView zoomScale="92" workbookViewId="0"/>
  </sheetViews>
  <pageMargins left="0.7" right="0.7" top="0.75" bottom="0.75" header="0.3" footer="0.3"/>
  <drawing r:id="rId1"/>
</chartsheet>
</file>

<file path=xl/chartsheets/sheet35.xml><?xml version="1.0" encoding="utf-8"?>
<chartsheet xmlns="http://schemas.openxmlformats.org/spreadsheetml/2006/main" xmlns:r="http://schemas.openxmlformats.org/officeDocument/2006/relationships">
  <sheetPr codeName="Chart35"/>
  <sheetViews>
    <sheetView zoomScale="92" workbookViewId="0"/>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sheetPr codeName="Chart37"/>
  <sheetViews>
    <sheetView zoomScale="9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0"/>
  <sheetViews>
    <sheetView zoomScale="9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11"/>
  <sheetViews>
    <sheetView zoomScale="92"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12"/>
  <sheetViews>
    <sheetView zoomScale="92"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3"/>
  <sheetViews>
    <sheetView zoomScale="92" workbookViewId="0"/>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83820</xdr:rowOff>
    </xdr:from>
    <xdr:to>
      <xdr:col>11</xdr:col>
      <xdr:colOff>342900</xdr:colOff>
      <xdr:row>31</xdr:row>
      <xdr:rowOff>85725</xdr:rowOff>
    </xdr:to>
    <xdr:sp macro="" textlink="">
      <xdr:nvSpPr>
        <xdr:cNvPr id="2" name="TextBox 1"/>
        <xdr:cNvSpPr txBox="1"/>
      </xdr:nvSpPr>
      <xdr:spPr>
        <a:xfrm>
          <a:off x="121920" y="83820"/>
          <a:ext cx="7764780" cy="56121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cap="all">
              <a:solidFill>
                <a:srgbClr val="0092D0"/>
              </a:solidFill>
              <a:latin typeface="+mn-lt"/>
              <a:ea typeface="+mn-ea"/>
              <a:cs typeface="+mn-cs"/>
            </a:rPr>
            <a:t>Justice Sector Forecast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rgbClr val="0092D0"/>
              </a:solidFill>
              <a:latin typeface="+mn-lt"/>
              <a:ea typeface="Calibri"/>
              <a:cs typeface="Times New Roman"/>
            </a:rPr>
            <a:t>Non-custodial sentences and orders f</a:t>
          </a:r>
          <a:r>
            <a:rPr lang="en-NZ" sz="1100">
              <a:solidFill>
                <a:srgbClr val="0092D0"/>
              </a:solidFill>
              <a:latin typeface="+mn-lt"/>
              <a:ea typeface="+mn-ea"/>
              <a:cs typeface="+mn-cs"/>
            </a:rPr>
            <a:t>orecast 2015-2025</a:t>
          </a:r>
        </a:p>
        <a:p>
          <a:endParaRPr lang="en-NZ" sz="1050" b="1"/>
        </a:p>
        <a:p>
          <a:r>
            <a:rPr lang="en-NZ" sz="1050" b="1"/>
            <a:t>Guide to workbook</a:t>
          </a:r>
        </a:p>
        <a:p>
          <a:endParaRPr lang="en-NZ" sz="1050"/>
        </a:p>
        <a:p>
          <a:r>
            <a:rPr lang="en-NZ" sz="1050"/>
            <a:t>The individual sheets of this Excel workbook are arranged in the same groups as the parent document:</a:t>
          </a:r>
        </a:p>
        <a:p>
          <a:endParaRPr lang="en-NZ" sz="1050"/>
        </a:p>
        <a:p>
          <a:pPr lvl="1"/>
          <a:r>
            <a:rPr lang="en-NZ" sz="1050"/>
            <a:t>Community sentence starts and musters</a:t>
          </a:r>
        </a:p>
        <a:p>
          <a:pPr lvl="1"/>
          <a:r>
            <a:rPr lang="en-NZ" sz="1050"/>
            <a:t>Post-sentence orders: starts and musters</a:t>
          </a:r>
        </a:p>
        <a:p>
          <a:pPr lvl="1"/>
          <a:r>
            <a:rPr lang="en-NZ" sz="1050"/>
            <a:t>Provision of Information</a:t>
          </a:r>
        </a:p>
        <a:p>
          <a:endParaRPr lang="en-NZ" sz="1050"/>
        </a:p>
        <a:p>
          <a:r>
            <a:rPr lang="en-NZ" sz="1050"/>
            <a:t>Each group starts with a spreadsheet of the underlying numbers, followed by one containing the tables, and then a series of spreadsheets, each with a graph.</a:t>
          </a:r>
          <a:endParaRPr lang="en-NZ" sz="1050" b="0" i="0" u="none" strike="noStrike">
            <a:solidFill>
              <a:schemeClr val="dk1"/>
            </a:solidFill>
            <a:latin typeface="+mn-lt"/>
            <a:ea typeface="+mn-ea"/>
            <a:cs typeface="+mn-cs"/>
          </a:endParaRPr>
        </a:p>
        <a:p>
          <a:endParaRPr lang="en-NZ" sz="1050"/>
        </a:p>
        <a:p>
          <a:r>
            <a:rPr lang="en-NZ" sz="1050"/>
            <a:t>The tables and graphs are those seen in the parent document.  Excel formulae will confirm how the graphs and tables are related to the numbers in the spreadsheets.  We have also</a:t>
          </a:r>
          <a:r>
            <a:rPr lang="en-NZ" sz="1050" baseline="0"/>
            <a:t> included graphs of the time spent on muster.</a:t>
          </a:r>
          <a:endParaRPr lang="en-NZ" sz="1050"/>
        </a:p>
        <a:p>
          <a:endParaRPr lang="en-NZ" sz="1050"/>
        </a:p>
        <a:p>
          <a:r>
            <a:rPr lang="en-NZ" sz="1050" b="1"/>
            <a:t>Data notes</a:t>
          </a:r>
        </a:p>
        <a:p>
          <a:endParaRPr lang="en-NZ" sz="1050"/>
        </a:p>
        <a:p>
          <a:r>
            <a:rPr lang="en-NZ" sz="1050"/>
            <a:t>The forecast was produced using actual data up to September 2015; October 2015 was the first month of forecast output.  Forecasting</a:t>
          </a:r>
          <a:r>
            <a:rPr lang="en-NZ" sz="1050" baseline="0"/>
            <a:t>  using time series, while representing trends accurately, can produce exaggerated seasonal effects, and we have applied smoothing to the forecast output to a number of graphs.</a:t>
          </a:r>
          <a:endParaRPr lang="en-NZ" sz="1050"/>
        </a:p>
        <a:p>
          <a:endParaRPr lang="en-NZ" sz="1050"/>
        </a:p>
        <a:p>
          <a:r>
            <a:rPr lang="en-NZ" sz="1050" i="0"/>
            <a:t>In a number of cases (particularly the</a:t>
          </a:r>
          <a:r>
            <a:rPr lang="en-NZ" sz="1050" i="0" baseline="0"/>
            <a:t> tables</a:t>
          </a:r>
          <a:r>
            <a:rPr lang="en-NZ" sz="1050" i="0"/>
            <a:t> of starts), the actual figures July and August 2014 and July-October</a:t>
          </a:r>
          <a:r>
            <a:rPr lang="en-NZ" sz="1050" i="0" baseline="0"/>
            <a:t> 2015 </a:t>
          </a:r>
          <a:r>
            <a:rPr lang="en-NZ" sz="1050" i="0"/>
            <a:t>have been appended to the forecast column so as to supply a full fiscal year for comparison purposes.  These figures appear in </a:t>
          </a:r>
          <a:r>
            <a:rPr lang="en-NZ" sz="1050" i="0">
              <a:solidFill>
                <a:schemeClr val="accent1"/>
              </a:solidFill>
            </a:rPr>
            <a:t>blue</a:t>
          </a:r>
          <a:r>
            <a:rPr lang="en-NZ" sz="1050" i="0"/>
            <a:t>.</a:t>
          </a:r>
        </a:p>
        <a:p>
          <a:endParaRPr lang="en-NZ" sz="1050"/>
        </a:p>
        <a:p>
          <a:r>
            <a:rPr lang="en-NZ" sz="1050"/>
            <a:t>Data for different quantities cover different time periods, although we have standardised charts in each group to work from the same starting point.</a:t>
          </a:r>
        </a:p>
        <a:p>
          <a:endParaRPr lang="en-NZ" sz="1050"/>
        </a:p>
        <a:p>
          <a:r>
            <a:rPr lang="en-NZ" sz="1050"/>
            <a:t>Data are taken from live databases, which are actively cleaned as</a:t>
          </a:r>
          <a:r>
            <a:rPr lang="en-NZ" sz="1050" baseline="0"/>
            <a:t> later information regarding e.g. aliases comes to hand; recent data points in particular are therefore subject to slight revision in subsequent monitoring reports.</a:t>
          </a:r>
          <a:endParaRPr lang="en-NZ" sz="105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0.18555</cdr:x>
      <cdr:y>0.53352</cdr:y>
    </cdr:from>
    <cdr:to>
      <cdr:x>0.50847</cdr:x>
      <cdr:y>0.66758</cdr:y>
    </cdr:to>
    <cdr:sp macro="" textlink="">
      <cdr:nvSpPr>
        <cdr:cNvPr id="2" name="TextBox 1"/>
        <cdr:cNvSpPr txBox="1"/>
      </cdr:nvSpPr>
      <cdr:spPr>
        <a:xfrm xmlns:a="http://schemas.openxmlformats.org/drawingml/2006/main">
          <a:off x="1722783" y="3230217"/>
          <a:ext cx="2998304" cy="811696"/>
        </a:xfrm>
        <a:prstGeom xmlns:a="http://schemas.openxmlformats.org/drawingml/2006/main" prst="rect">
          <a:avLst/>
        </a:prstGeom>
        <a:noFill xmlns:a="http://schemas.openxmlformats.org/drawingml/2006/main"/>
        <a:ln xmlns:a="http://schemas.openxmlformats.org/drawingml/2006/main" w="12700">
          <a:noFill/>
        </a:ln>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Forecast_2015_CPS/Input_Output/04%20CPS%20NewStarts%20and%20Muster%20Forecast%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t Time, HD"/>
      <sheetName val="Chart Muster, HD"/>
      <sheetName val="Chart Time, CD"/>
      <sheetName val="Chart Muster, CD"/>
      <sheetName val="Chart Time, IS"/>
      <sheetName val="Chart Muster, IS"/>
      <sheetName val="Chart Time, CommW"/>
      <sheetName val="Chart Muster, CommW"/>
      <sheetName val="Chart Time, Super"/>
      <sheetName val="Chart Muster, Super"/>
      <sheetName val="Chart Time, Parole"/>
      <sheetName val="Chart Muster, Parole"/>
      <sheetName val="Chart Time, PDC"/>
      <sheetName val="Chart Muster, PDC"/>
      <sheetName val="Chart Time, PRC"/>
      <sheetName val="Chart Muster, PRC"/>
      <sheetName val="Chart Time, ExtSuper"/>
      <sheetName val="Chart Muster, ExtSuper"/>
      <sheetName val="Est Time Waiting, SimMuster"/>
      <sheetName val="Chart1"/>
      <sheetName val="CPS Sim Data"/>
      <sheetName val="Remittal Fcast"/>
      <sheetName val="Month"/>
      <sheetName val="CPS Sim Data2"/>
      <sheetName val="Month2"/>
      <sheetName val="CPS Sim Data3"/>
      <sheetName val="Month3"/>
      <sheetName val="Reports"/>
      <sheetName val="CPS Data4"/>
      <sheetName val="NewStarts"/>
      <sheetName val="Times on"/>
      <sheetName val="Musters"/>
      <sheetName val="Chart NewStart SubT"/>
      <sheetName val="Chart Musters SubT"/>
      <sheetName val="ChartCourtServiceHoursComp"/>
      <sheetName val="Chart Time, Life Parole"/>
      <sheetName val="Chart Muster, LifeParole"/>
      <sheetName val="Sim_Muster_HD"/>
      <sheetName val="Chart_HD_Inflow"/>
      <sheetName val="Chart_HD_Time"/>
      <sheetName val="Chart_HD_Muster"/>
      <sheetName val="Sim_Muster_CD"/>
      <sheetName val="Chart_CD_Inflow"/>
      <sheetName val="Chart_CD_Time"/>
      <sheetName val="Chart_CD_Muster"/>
      <sheetName val="Sim_Muster_IS"/>
      <sheetName val="Chart_IS_Inflow"/>
      <sheetName val="Chart_IS_Time"/>
      <sheetName val="Chart_IS_Muster"/>
      <sheetName val="Sim_Muster_Comm"/>
      <sheetName val="Chart_Comm_Inflow"/>
      <sheetName val="Chart_Comm_Time"/>
      <sheetName val="Chart_Comm_Muster"/>
      <sheetName val="Chart_Comm_ratio"/>
      <sheetName val="Comm_Inflow_Fcast"/>
      <sheetName val="Sim_Muster_Super"/>
      <sheetName val="Chart_Super_Inflow"/>
      <sheetName val="Chart_Super_Time"/>
      <sheetName val="Chart_Super_Muster"/>
      <sheetName val="Sim_Muster_ExtSuper"/>
      <sheetName val="Chart_ExtSuper_Inflow"/>
      <sheetName val="Chart_ExtSuper_Time"/>
      <sheetName val="Chart_ExtSuper_Muster"/>
      <sheetName val="ExtSuper_ChangeImpact"/>
      <sheetName val="Sim_Muster_Parole"/>
      <sheetName val="Chart_Parole_Inflow"/>
      <sheetName val="Chart_Parole_Time"/>
      <sheetName val="Chart_Parole_Muster"/>
      <sheetName val="Sim_Muster_PDC"/>
      <sheetName val="Chart_PDC_Inflow"/>
      <sheetName val="Chart_PDC_Time"/>
      <sheetName val="Chart_PDC_Muster"/>
      <sheetName val="Sim_Muster_PRC"/>
      <sheetName val="Chart_PRC_Inflow"/>
      <sheetName val="Chart_PRC_Time"/>
      <sheetName val="Chart_PRC_Muster"/>
      <sheetName val="Chart_PRC_Ratio"/>
      <sheetName val="PRC_Inflow_Fcast"/>
      <sheetName val="Sim_Muster_LifeParole"/>
      <sheetName val="Chart_LifeP_Inflow"/>
      <sheetName val="Chart_LifeP_Time"/>
      <sheetName val="Chart_LifeP_Muster"/>
      <sheetName val="Chart HD"/>
      <sheetName val="Chart CD"/>
      <sheetName val="Chart IS"/>
      <sheetName val="Chart CPS"/>
      <sheetName val="Chart Super"/>
      <sheetName val="CPS_Data"/>
      <sheetName val="Chart_WReport_Inflow"/>
      <sheetName val="Chart_Written_ratio"/>
      <sheetName val="WReport_Fcast_Indi"/>
      <sheetName val="Chart_OralReport_Inflow"/>
      <sheetName val="Chart_OralReportRatio"/>
      <sheetName val="OralReport_Fcast"/>
      <sheetName val="Chart CSHours"/>
      <sheetName val="Chart_CourtS_ratio"/>
      <sheetName val="CourtServ_Hours_Fcast"/>
      <sheetName val="Chart_PreRelease_Enq_Inflow"/>
      <sheetName val="PreRelease_Enq_Fcast"/>
      <sheetName val="Chart_HomeLeave_Report_Inflow"/>
      <sheetName val="HomeLeave_Report_Fcast"/>
      <sheetName val="HomeLeave_Report_Fcast2"/>
      <sheetName val="Chart ParoleConProg Report"/>
      <sheetName val="ParoleConProg_Report_Fcast"/>
      <sheetName val="Chart_Inflow_Indicator"/>
      <sheetName val="Chart_CPS_InflowFcast"/>
      <sheetName val="Annual Summary_2015"/>
      <sheetName val="Chart_Ratio_CPS_Starts"/>
      <sheetName val="Chart_Ratio_CPS_Muster"/>
      <sheetName val="Chart_ComInflowFcast"/>
      <sheetName val="Chart_CPS_SubInflowFcast"/>
      <sheetName val="Chart_ComMusterFcast"/>
      <sheetName val="Chart_ComSubMusterFcast"/>
      <sheetName val="Chart NewStart Total"/>
      <sheetName val="Chart OtherNewStart"/>
      <sheetName val="Chart Times On"/>
      <sheetName val="Chart Times On (2)"/>
      <sheetName val="ChartTotalMuster"/>
      <sheetName val="ChartOtherMuster"/>
      <sheetName val="ChartTotalStartComp1"/>
      <sheetName val="ChartOtherStartComp2"/>
      <sheetName val="ChartOtherStartComp3"/>
      <sheetName val="ChartOtherStartComp4"/>
      <sheetName val="ChartOtherStartComp5"/>
      <sheetName val="ChartRemitStart"/>
      <sheetName val="ChartTimesComp1"/>
      <sheetName val="ChartTimesComp2"/>
      <sheetName val="ChartTimesComp3"/>
      <sheetName val="ChartMusterComp1"/>
      <sheetName val="ChartMusterComp2"/>
      <sheetName val="ChartMusterComp3"/>
      <sheetName val="ChartMusterComp4"/>
      <sheetName val="ChartReportsComp1"/>
      <sheetName val="ChartReportsComp2"/>
      <sheetName val="Annual Summary_2012"/>
      <sheetName val="Annual Summary_2013"/>
      <sheetName val="Annual Summary_20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ow r="97">
          <cell r="E97">
            <v>169.66059899861096</v>
          </cell>
        </row>
        <row r="98">
          <cell r="E98">
            <v>172.37174266865543</v>
          </cell>
        </row>
        <row r="99">
          <cell r="E99">
            <v>171.16242942689885</v>
          </cell>
        </row>
        <row r="100">
          <cell r="E100">
            <v>169.2126386577167</v>
          </cell>
        </row>
        <row r="101">
          <cell r="E101">
            <v>173.31590706789828</v>
          </cell>
        </row>
        <row r="102">
          <cell r="E102">
            <v>177.1566116061733</v>
          </cell>
        </row>
        <row r="103">
          <cell r="E103">
            <v>182.47412472178084</v>
          </cell>
        </row>
        <row r="104">
          <cell r="E104">
            <v>174.04187709019104</v>
          </cell>
        </row>
        <row r="105">
          <cell r="E105">
            <v>171.74695444176376</v>
          </cell>
        </row>
        <row r="106">
          <cell r="E106">
            <v>171.75753521453024</v>
          </cell>
        </row>
        <row r="107">
          <cell r="E107">
            <v>171.08518983717104</v>
          </cell>
        </row>
        <row r="108">
          <cell r="E108">
            <v>170.86499791928227</v>
          </cell>
        </row>
        <row r="109">
          <cell r="E109">
            <v>169.36878754403944</v>
          </cell>
        </row>
        <row r="110">
          <cell r="E110">
            <v>172.12518493485172</v>
          </cell>
        </row>
        <row r="111">
          <cell r="E111">
            <v>170.95410752881682</v>
          </cell>
        </row>
        <row r="112">
          <cell r="E112">
            <v>169.03662303431284</v>
          </cell>
        </row>
        <row r="113">
          <cell r="E113">
            <v>173.1671877063358</v>
          </cell>
        </row>
        <row r="114">
          <cell r="E114">
            <v>177.03095543954535</v>
          </cell>
        </row>
        <row r="115">
          <cell r="E115">
            <v>182.36795514139979</v>
          </cell>
        </row>
        <row r="116">
          <cell r="E116">
            <v>173.95217214294667</v>
          </cell>
        </row>
        <row r="117">
          <cell r="E117">
            <v>171.67116081489593</v>
          </cell>
        </row>
        <row r="118">
          <cell r="E118">
            <v>171.69349555952513</v>
          </cell>
        </row>
        <row r="119">
          <cell r="E119">
            <v>171.03108136416813</v>
          </cell>
        </row>
        <row r="120">
          <cell r="E120">
            <v>170.8192805141764</v>
          </cell>
        </row>
        <row r="121">
          <cell r="E121">
            <v>169.33015993151187</v>
          </cell>
        </row>
        <row r="122">
          <cell r="E122">
            <v>172.09254763957821</v>
          </cell>
        </row>
        <row r="123">
          <cell r="E123">
            <v>170.92653158060077</v>
          </cell>
        </row>
        <row r="124">
          <cell r="E124">
            <v>169.01332352638357</v>
          </cell>
        </row>
        <row r="125">
          <cell r="E125">
            <v>173.14750145418981</v>
          </cell>
        </row>
        <row r="126">
          <cell r="E126">
            <v>177.01432210442377</v>
          </cell>
        </row>
        <row r="127">
          <cell r="E127">
            <v>182.35390128111115</v>
          </cell>
        </row>
        <row r="128">
          <cell r="E128">
            <v>173.94029773606621</v>
          </cell>
        </row>
        <row r="129">
          <cell r="E129">
            <v>171.66112787477365</v>
          </cell>
        </row>
        <row r="130">
          <cell r="E130">
            <v>171.68501851401791</v>
          </cell>
        </row>
        <row r="131">
          <cell r="E131">
            <v>171.02391892726968</v>
          </cell>
        </row>
        <row r="132">
          <cell r="E132">
            <v>170.81322881818392</v>
          </cell>
        </row>
        <row r="133">
          <cell r="E133">
            <v>169.3250467242467</v>
          </cell>
        </row>
        <row r="134">
          <cell r="E134">
            <v>172.08822738149368</v>
          </cell>
        </row>
        <row r="135">
          <cell r="E135">
            <v>170.9228813022238</v>
          </cell>
        </row>
        <row r="136">
          <cell r="E136">
            <v>169.01023932817861</v>
          </cell>
        </row>
        <row r="137">
          <cell r="E137">
            <v>173.14489554921897</v>
          </cell>
        </row>
        <row r="138">
          <cell r="E138">
            <v>177.01212031962729</v>
          </cell>
        </row>
        <row r="139">
          <cell r="E139">
            <v>182.35204094608576</v>
          </cell>
        </row>
        <row r="140">
          <cell r="E140">
            <v>173.93872589924902</v>
          </cell>
        </row>
        <row r="141">
          <cell r="E141">
            <v>171.6597997962576</v>
          </cell>
        </row>
        <row r="142">
          <cell r="E142">
            <v>171.68389639209946</v>
          </cell>
        </row>
        <row r="143">
          <cell r="E143">
            <v>171.02297082248171</v>
          </cell>
        </row>
        <row r="144">
          <cell r="E144">
            <v>170.81242774418811</v>
          </cell>
        </row>
        <row r="145">
          <cell r="E145">
            <v>169.3243698797092</v>
          </cell>
        </row>
        <row r="146">
          <cell r="E146">
            <v>172.08765550108018</v>
          </cell>
        </row>
        <row r="147">
          <cell r="E147">
            <v>170.92239810824168</v>
          </cell>
        </row>
        <row r="148">
          <cell r="E148">
            <v>169.00983106725755</v>
          </cell>
        </row>
        <row r="149">
          <cell r="E149">
            <v>173.14455060084248</v>
          </cell>
        </row>
        <row r="150">
          <cell r="E150">
            <v>177.01182886537265</v>
          </cell>
        </row>
        <row r="151">
          <cell r="E151">
            <v>182.35179469015782</v>
          </cell>
        </row>
        <row r="152">
          <cell r="E152">
            <v>173.93851783235314</v>
          </cell>
        </row>
        <row r="153">
          <cell r="E153">
            <v>171.65962399609103</v>
          </cell>
        </row>
        <row r="154">
          <cell r="E154">
            <v>171.68374785478196</v>
          </cell>
        </row>
        <row r="155">
          <cell r="E155">
            <v>171.022845320128</v>
          </cell>
        </row>
        <row r="156">
          <cell r="E156">
            <v>170.81232170456755</v>
          </cell>
        </row>
        <row r="157">
          <cell r="E157">
            <v>169.32428028456778</v>
          </cell>
        </row>
        <row r="158">
          <cell r="E158">
            <v>172.0875798002306</v>
          </cell>
        </row>
        <row r="159">
          <cell r="E159">
            <v>170.9223341469762</v>
          </cell>
        </row>
        <row r="160">
          <cell r="E160">
            <v>169.00977702501754</v>
          </cell>
        </row>
        <row r="161">
          <cell r="E161">
            <v>173.14450493939904</v>
          </cell>
        </row>
        <row r="162">
          <cell r="E162">
            <v>177.01179028504333</v>
          </cell>
        </row>
        <row r="163">
          <cell r="E163">
            <v>182.35176209281315</v>
          </cell>
        </row>
        <row r="164">
          <cell r="E164">
            <v>173.93849029016002</v>
          </cell>
        </row>
        <row r="165">
          <cell r="E165">
            <v>171.6596007251035</v>
          </cell>
        </row>
        <row r="166">
          <cell r="E166">
            <v>171.68372819262731</v>
          </cell>
        </row>
        <row r="167">
          <cell r="E167">
            <v>171.02282870715337</v>
          </cell>
        </row>
        <row r="168">
          <cell r="E168">
            <v>170.81230766791029</v>
          </cell>
        </row>
        <row r="169">
          <cell r="E169">
            <v>169.3242684246961</v>
          </cell>
        </row>
        <row r="170">
          <cell r="E170">
            <v>172.08756977957157</v>
          </cell>
        </row>
        <row r="171">
          <cell r="E171">
            <v>170.92232568030727</v>
          </cell>
        </row>
        <row r="172">
          <cell r="E172">
            <v>169.00976987134803</v>
          </cell>
        </row>
        <row r="173">
          <cell r="E173">
            <v>173.14449889511079</v>
          </cell>
        </row>
        <row r="174">
          <cell r="E174">
            <v>177.01178517809504</v>
          </cell>
        </row>
        <row r="175">
          <cell r="E175">
            <v>182.3517577778434</v>
          </cell>
        </row>
        <row r="176">
          <cell r="E176">
            <v>173.93848664434987</v>
          </cell>
        </row>
        <row r="177">
          <cell r="E177">
            <v>171.65959764468059</v>
          </cell>
        </row>
        <row r="178">
          <cell r="E178">
            <v>171.68372558991217</v>
          </cell>
        </row>
        <row r="179">
          <cell r="E179">
            <v>171.02282650806373</v>
          </cell>
        </row>
        <row r="180">
          <cell r="E180">
            <v>170.81230580985246</v>
          </cell>
        </row>
        <row r="181">
          <cell r="E181">
            <v>169.32426685478333</v>
          </cell>
        </row>
        <row r="182">
          <cell r="E182">
            <v>172.08756845311873</v>
          </cell>
        </row>
        <row r="183">
          <cell r="E183">
            <v>170.92232455955892</v>
          </cell>
        </row>
        <row r="184">
          <cell r="E184">
            <v>169.0097689244038</v>
          </cell>
        </row>
        <row r="185">
          <cell r="E185">
            <v>173.14449809501735</v>
          </cell>
        </row>
        <row r="186">
          <cell r="E186">
            <v>177.01178450207902</v>
          </cell>
        </row>
        <row r="187">
          <cell r="E187">
            <v>182.35175720666302</v>
          </cell>
        </row>
        <row r="188">
          <cell r="E188">
            <v>173.93848616174736</v>
          </cell>
        </row>
        <row r="189">
          <cell r="E189">
            <v>171.65959723691941</v>
          </cell>
        </row>
        <row r="190">
          <cell r="E190">
            <v>171.68372524538603</v>
          </cell>
        </row>
        <row r="191">
          <cell r="E191">
            <v>171.02282621696625</v>
          </cell>
        </row>
        <row r="192">
          <cell r="E192">
            <v>170.81230556389798</v>
          </cell>
        </row>
        <row r="193">
          <cell r="E193">
            <v>169.32426664697113</v>
          </cell>
        </row>
        <row r="194">
          <cell r="E194">
            <v>172.08756827753376</v>
          </cell>
        </row>
        <row r="195">
          <cell r="E195">
            <v>170.92232441120342</v>
          </cell>
        </row>
        <row r="196">
          <cell r="E196">
            <v>169.00976879905508</v>
          </cell>
        </row>
        <row r="197">
          <cell r="E197">
            <v>173.14449798910752</v>
          </cell>
        </row>
        <row r="198">
          <cell r="E198">
            <v>177.01178441259356</v>
          </cell>
        </row>
        <row r="199">
          <cell r="E199">
            <v>182.35175713105482</v>
          </cell>
        </row>
        <row r="200">
          <cell r="E200">
            <v>173.9384860978644</v>
          </cell>
        </row>
        <row r="201">
          <cell r="E201">
            <v>171.65959718294332</v>
          </cell>
        </row>
        <row r="202">
          <cell r="E202">
            <v>171.68372519978047</v>
          </cell>
        </row>
        <row r="203">
          <cell r="E203">
            <v>171.02282617843315</v>
          </cell>
        </row>
        <row r="204">
          <cell r="E204">
            <v>170.81230553134054</v>
          </cell>
        </row>
        <row r="205">
          <cell r="E205">
            <v>169.32426661946263</v>
          </cell>
        </row>
        <row r="206">
          <cell r="E206">
            <v>172.08756825429126</v>
          </cell>
        </row>
        <row r="207">
          <cell r="E207">
            <v>170.92232439156533</v>
          </cell>
        </row>
        <row r="208">
          <cell r="E208">
            <v>169.00976878246243</v>
          </cell>
        </row>
        <row r="209">
          <cell r="E209">
            <v>173.14449797508806</v>
          </cell>
        </row>
        <row r="210">
          <cell r="E210">
            <v>177.01178440074821</v>
          </cell>
        </row>
        <row r="211">
          <cell r="E211">
            <v>182.35175712104643</v>
          </cell>
        </row>
        <row r="212">
          <cell r="E212">
            <v>172</v>
          </cell>
        </row>
      </sheetData>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sheetData sheetId="60" refreshError="1"/>
      <sheetData sheetId="61" refreshError="1"/>
      <sheetData sheetId="62" refreshError="1"/>
      <sheetData sheetId="63"/>
      <sheetData sheetId="64"/>
      <sheetData sheetId="65" refreshError="1"/>
      <sheetData sheetId="66" refreshError="1"/>
      <sheetData sheetId="67" refreshError="1"/>
      <sheetData sheetId="68"/>
      <sheetData sheetId="69" refreshError="1"/>
      <sheetData sheetId="70" refreshError="1"/>
      <sheetData sheetId="71" refreshError="1"/>
      <sheetData sheetId="72"/>
      <sheetData sheetId="73" refreshError="1"/>
      <sheetData sheetId="74" refreshError="1"/>
      <sheetData sheetId="75" refreshError="1"/>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sheetData sheetId="91" refreshError="1"/>
      <sheetData sheetId="92" refreshError="1"/>
      <sheetData sheetId="93"/>
      <sheetData sheetId="94" refreshError="1"/>
      <sheetData sheetId="95" refreshError="1"/>
      <sheetData sheetId="96"/>
      <sheetData sheetId="97" refreshError="1"/>
      <sheetData sheetId="98"/>
      <sheetData sheetId="99" refreshError="1"/>
      <sheetData sheetId="100"/>
      <sheetData sheetId="101"/>
      <sheetData sheetId="102" refreshError="1"/>
      <sheetData sheetId="103"/>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T1" sqref="T1:T1048576"/>
    </sheetView>
  </sheetViews>
  <sheetFormatPr defaultRowHeight="14.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B1:H93"/>
  <sheetViews>
    <sheetView workbookViewId="0">
      <selection activeCell="B1" sqref="B1:H19"/>
    </sheetView>
  </sheetViews>
  <sheetFormatPr defaultRowHeight="14.25"/>
  <cols>
    <col min="2" max="2" width="11" customWidth="1"/>
    <col min="3" max="3" width="19.5" bestFit="1" customWidth="1"/>
    <col min="4" max="5" width="12.625" bestFit="1" customWidth="1"/>
    <col min="6" max="6" width="18.75" bestFit="1" customWidth="1"/>
    <col min="7" max="8" width="12.625" bestFit="1" customWidth="1"/>
  </cols>
  <sheetData>
    <row r="1" spans="2:8" ht="28.5">
      <c r="B1" s="117" t="s">
        <v>68</v>
      </c>
      <c r="C1" s="118" t="s">
        <v>71</v>
      </c>
      <c r="D1" s="118" t="s">
        <v>51</v>
      </c>
      <c r="E1" s="118" t="s">
        <v>56</v>
      </c>
      <c r="F1" s="118" t="s">
        <v>72</v>
      </c>
      <c r="G1" s="118" t="s">
        <v>51</v>
      </c>
      <c r="H1" s="118" t="s">
        <v>56</v>
      </c>
    </row>
    <row r="2" spans="2:8">
      <c r="B2" s="118" t="s">
        <v>61</v>
      </c>
      <c r="C2" s="119">
        <v>33267</v>
      </c>
      <c r="D2" s="119"/>
      <c r="E2" s="119"/>
      <c r="F2" s="119">
        <v>5927</v>
      </c>
      <c r="G2" s="119"/>
      <c r="H2" s="119"/>
    </row>
    <row r="3" spans="2:8">
      <c r="B3" s="118" t="s">
        <v>62</v>
      </c>
      <c r="C3" s="119">
        <v>37326</v>
      </c>
      <c r="D3" s="119"/>
      <c r="E3" s="119"/>
      <c r="F3" s="119">
        <v>6322</v>
      </c>
      <c r="G3" s="119"/>
      <c r="H3" s="119"/>
    </row>
    <row r="4" spans="2:8">
      <c r="B4" s="118" t="s">
        <v>63</v>
      </c>
      <c r="C4" s="119">
        <v>38838</v>
      </c>
      <c r="D4" s="119"/>
      <c r="E4" s="119"/>
      <c r="F4" s="119">
        <v>6671</v>
      </c>
      <c r="G4" s="119"/>
      <c r="H4" s="119"/>
    </row>
    <row r="5" spans="2:8">
      <c r="B5" s="118" t="s">
        <v>64</v>
      </c>
      <c r="C5" s="119">
        <v>39196</v>
      </c>
      <c r="D5" s="119"/>
      <c r="E5" s="119"/>
      <c r="F5" s="119">
        <v>7468</v>
      </c>
      <c r="G5" s="119"/>
      <c r="H5" s="119"/>
    </row>
    <row r="6" spans="2:8">
      <c r="B6" s="118" t="s">
        <v>65</v>
      </c>
      <c r="C6" s="119">
        <v>35849</v>
      </c>
      <c r="D6" s="119"/>
      <c r="E6" s="119"/>
      <c r="F6" s="119">
        <v>7501</v>
      </c>
      <c r="G6" s="119"/>
      <c r="H6" s="119"/>
    </row>
    <row r="7" spans="2:8">
      <c r="B7" s="118" t="s">
        <v>66</v>
      </c>
      <c r="C7" s="119">
        <v>33440</v>
      </c>
      <c r="D7" s="119"/>
      <c r="E7" s="119"/>
      <c r="F7" s="119">
        <v>7487</v>
      </c>
      <c r="G7" s="119"/>
      <c r="H7" s="119"/>
    </row>
    <row r="8" spans="2:8">
      <c r="B8" s="118" t="s">
        <v>67</v>
      </c>
      <c r="C8" s="119">
        <v>30559</v>
      </c>
      <c r="D8" s="119"/>
      <c r="E8" s="119"/>
      <c r="F8" s="119">
        <v>7696</v>
      </c>
      <c r="G8" s="119"/>
      <c r="H8" s="119"/>
    </row>
    <row r="9" spans="2:8">
      <c r="B9" s="118" t="s">
        <v>3</v>
      </c>
      <c r="C9" s="119">
        <v>29712</v>
      </c>
      <c r="D9" s="119">
        <v>29680</v>
      </c>
      <c r="E9" s="119">
        <v>29712</v>
      </c>
      <c r="F9" s="119">
        <v>7642</v>
      </c>
      <c r="G9" s="119">
        <v>7549</v>
      </c>
      <c r="H9" s="119">
        <v>7642</v>
      </c>
    </row>
    <row r="10" spans="2:8">
      <c r="B10" s="118" t="s">
        <v>4</v>
      </c>
      <c r="C10" s="119"/>
      <c r="D10" s="119">
        <v>30375</v>
      </c>
      <c r="E10" s="119">
        <v>28934.5</v>
      </c>
      <c r="F10" s="119"/>
      <c r="G10" s="119">
        <v>7248</v>
      </c>
      <c r="H10" s="119">
        <v>7619.5</v>
      </c>
    </row>
    <row r="11" spans="2:8">
      <c r="B11" s="118" t="s">
        <v>5</v>
      </c>
      <c r="C11" s="119"/>
      <c r="D11" s="119">
        <v>30107</v>
      </c>
      <c r="E11" s="119">
        <v>29262</v>
      </c>
      <c r="F11" s="119"/>
      <c r="G11" s="119">
        <v>7238</v>
      </c>
      <c r="H11" s="119">
        <v>7642</v>
      </c>
    </row>
    <row r="12" spans="2:8">
      <c r="B12" s="118" t="s">
        <v>6</v>
      </c>
      <c r="C12" s="119"/>
      <c r="D12" s="119">
        <v>29941</v>
      </c>
      <c r="E12" s="119">
        <v>28637.7</v>
      </c>
      <c r="F12" s="119"/>
      <c r="G12" s="119">
        <v>7318</v>
      </c>
      <c r="H12" s="119">
        <v>7674</v>
      </c>
    </row>
    <row r="13" spans="2:8">
      <c r="B13" s="118" t="s">
        <v>19</v>
      </c>
      <c r="C13" s="119"/>
      <c r="D13" s="119">
        <v>29867</v>
      </c>
      <c r="E13" s="119">
        <v>28289.599999999999</v>
      </c>
      <c r="F13" s="119"/>
      <c r="G13" s="119">
        <v>7317</v>
      </c>
      <c r="H13" s="119">
        <v>7636</v>
      </c>
    </row>
    <row r="14" spans="2:8">
      <c r="B14" s="118" t="s">
        <v>20</v>
      </c>
      <c r="C14" s="119"/>
      <c r="D14" s="119">
        <v>29991</v>
      </c>
      <c r="E14" s="119">
        <v>28277.4</v>
      </c>
      <c r="F14" s="119"/>
      <c r="G14" s="119">
        <v>7315</v>
      </c>
      <c r="H14" s="119">
        <v>7710</v>
      </c>
    </row>
    <row r="15" spans="2:8">
      <c r="B15" s="118" t="s">
        <v>23</v>
      </c>
      <c r="C15" s="119"/>
      <c r="D15" s="119">
        <v>29958</v>
      </c>
      <c r="E15" s="119">
        <v>28289.7</v>
      </c>
      <c r="F15" s="119"/>
      <c r="G15" s="119">
        <v>7369</v>
      </c>
      <c r="H15" s="119">
        <v>7749</v>
      </c>
    </row>
    <row r="16" spans="2:8">
      <c r="B16" s="118" t="s">
        <v>21</v>
      </c>
      <c r="C16" s="119"/>
      <c r="D16" s="119">
        <v>30084</v>
      </c>
      <c r="E16" s="119">
        <v>28240.799999999999</v>
      </c>
      <c r="F16" s="119"/>
      <c r="G16" s="119">
        <v>7363</v>
      </c>
      <c r="H16" s="119">
        <v>7760</v>
      </c>
    </row>
    <row r="17" spans="2:8">
      <c r="B17" s="118" t="s">
        <v>22</v>
      </c>
      <c r="C17" s="119"/>
      <c r="D17" s="119">
        <v>30094</v>
      </c>
      <c r="E17" s="119">
        <v>28154.7</v>
      </c>
      <c r="F17" s="119"/>
      <c r="G17" s="119">
        <v>7384</v>
      </c>
      <c r="H17" s="119">
        <v>7787</v>
      </c>
    </row>
    <row r="18" spans="2:8">
      <c r="B18" s="118" t="s">
        <v>52</v>
      </c>
      <c r="C18" s="119"/>
      <c r="D18" s="119">
        <v>30132</v>
      </c>
      <c r="E18" s="119">
        <v>28075.7</v>
      </c>
      <c r="F18" s="119"/>
      <c r="G18" s="119">
        <v>7407</v>
      </c>
      <c r="H18" s="119">
        <v>7804</v>
      </c>
    </row>
    <row r="19" spans="2:8">
      <c r="B19" s="118" t="s">
        <v>59</v>
      </c>
      <c r="C19" s="119"/>
      <c r="D19" s="119"/>
      <c r="E19" s="119">
        <v>28003.7</v>
      </c>
      <c r="F19" s="119"/>
      <c r="G19" s="119"/>
      <c r="H19" s="119">
        <v>7840</v>
      </c>
    </row>
    <row r="76" spans="2:2">
      <c r="B76" s="102"/>
    </row>
    <row r="77" spans="2:2">
      <c r="B77" s="102"/>
    </row>
    <row r="78" spans="2:2">
      <c r="B78" s="102"/>
    </row>
    <row r="79" spans="2:2">
      <c r="B79" s="102"/>
    </row>
    <row r="80" spans="2:2">
      <c r="B80" s="102"/>
    </row>
    <row r="81" spans="2:2">
      <c r="B81" s="102"/>
    </row>
    <row r="82" spans="2:2">
      <c r="B82" s="102"/>
    </row>
    <row r="83" spans="2:2">
      <c r="B83" s="102"/>
    </row>
    <row r="84" spans="2:2">
      <c r="B84" s="102"/>
    </row>
    <row r="85" spans="2:2">
      <c r="B85" s="102"/>
    </row>
    <row r="86" spans="2:2">
      <c r="B86" s="102"/>
    </row>
    <row r="87" spans="2:2">
      <c r="B87" s="104"/>
    </row>
    <row r="88" spans="2:2">
      <c r="B88" s="102"/>
    </row>
    <row r="89" spans="2:2">
      <c r="B89" s="102"/>
    </row>
    <row r="90" spans="2:2">
      <c r="B90" s="102"/>
    </row>
    <row r="91" spans="2:2">
      <c r="B91" s="102"/>
    </row>
    <row r="92" spans="2:2">
      <c r="B92" s="102"/>
    </row>
    <row r="93" spans="2:2">
      <c r="B93" s="10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30"/>
  <dimension ref="A1:AB255"/>
  <sheetViews>
    <sheetView workbookViewId="0">
      <pane xSplit="1" ySplit="1" topLeftCell="I2" activePane="bottomRight" state="frozen"/>
      <selection pane="topRight" activeCell="B1" sqref="B1"/>
      <selection pane="bottomLeft" activeCell="A2" sqref="A2"/>
      <selection pane="bottomRight" activeCell="V2" sqref="V2"/>
    </sheetView>
  </sheetViews>
  <sheetFormatPr defaultRowHeight="14.25"/>
  <cols>
    <col min="1" max="1" width="8.75" style="2"/>
    <col min="2" max="2" width="11.375" style="4" customWidth="1"/>
    <col min="3" max="4" width="11.625" style="4" customWidth="1"/>
    <col min="5" max="6" width="11.625" customWidth="1"/>
    <col min="7" max="7" width="12.625" customWidth="1"/>
    <col min="8" max="11" width="11.625" customWidth="1"/>
    <col min="12" max="12" width="10.625" customWidth="1"/>
    <col min="13" max="16" width="11.625" customWidth="1"/>
    <col min="17" max="17" width="17.625" customWidth="1"/>
    <col min="18" max="21" width="11.625" customWidth="1"/>
    <col min="22" max="22" width="20.625" customWidth="1"/>
    <col min="23" max="25" width="11.625" customWidth="1"/>
  </cols>
  <sheetData>
    <row r="1" spans="1:28" s="20" customFormat="1" ht="43.5" thickBot="1">
      <c r="A1" s="97" t="s">
        <v>0</v>
      </c>
      <c r="B1" s="87" t="s">
        <v>46</v>
      </c>
      <c r="C1" s="87" t="s">
        <v>53</v>
      </c>
      <c r="D1" s="88" t="s">
        <v>51</v>
      </c>
      <c r="E1" s="87" t="s">
        <v>55</v>
      </c>
      <c r="F1" s="88" t="s">
        <v>56</v>
      </c>
      <c r="G1" s="87" t="s">
        <v>47</v>
      </c>
      <c r="H1" s="87" t="s">
        <v>53</v>
      </c>
      <c r="I1" s="88" t="s">
        <v>51</v>
      </c>
      <c r="J1" s="87" t="s">
        <v>55</v>
      </c>
      <c r="K1" s="88" t="s">
        <v>56</v>
      </c>
      <c r="L1" s="87" t="s">
        <v>18</v>
      </c>
      <c r="M1" s="87" t="s">
        <v>53</v>
      </c>
      <c r="N1" s="88" t="s">
        <v>51</v>
      </c>
      <c r="O1" s="87" t="s">
        <v>55</v>
      </c>
      <c r="P1" s="88" t="s">
        <v>56</v>
      </c>
      <c r="Q1" s="87" t="s">
        <v>49</v>
      </c>
      <c r="R1" s="87" t="s">
        <v>53</v>
      </c>
      <c r="S1" s="88" t="s">
        <v>51</v>
      </c>
      <c r="T1" s="87" t="s">
        <v>55</v>
      </c>
      <c r="U1" s="88" t="s">
        <v>56</v>
      </c>
      <c r="V1" s="87" t="s">
        <v>54</v>
      </c>
      <c r="W1" s="87" t="s">
        <v>53</v>
      </c>
      <c r="X1" s="88" t="s">
        <v>51</v>
      </c>
      <c r="Y1" s="87" t="s">
        <v>55</v>
      </c>
      <c r="Z1" s="88" t="s">
        <v>56</v>
      </c>
    </row>
    <row r="2" spans="1:28">
      <c r="A2" s="1">
        <v>38139</v>
      </c>
      <c r="B2" s="26"/>
      <c r="C2" s="26"/>
      <c r="D2" s="26"/>
      <c r="E2" s="89"/>
      <c r="F2" s="34"/>
      <c r="G2" s="25">
        <v>1630</v>
      </c>
      <c r="H2" s="25"/>
      <c r="I2" s="25"/>
      <c r="J2" s="89"/>
      <c r="K2" s="98"/>
      <c r="L2" s="25">
        <f>B2+G2</f>
        <v>1630</v>
      </c>
      <c r="M2" s="25"/>
      <c r="N2" s="25"/>
      <c r="O2" s="89"/>
      <c r="P2" s="98"/>
      <c r="Q2" s="25"/>
      <c r="R2" s="25"/>
      <c r="S2" s="25"/>
      <c r="T2" s="89"/>
      <c r="U2" s="98"/>
      <c r="V2" s="25"/>
      <c r="W2" s="25"/>
      <c r="X2" s="25"/>
      <c r="Y2" s="89"/>
      <c r="Z2" s="101"/>
      <c r="AB2" s="106"/>
    </row>
    <row r="3" spans="1:28">
      <c r="A3" s="1">
        <v>38169</v>
      </c>
      <c r="B3" s="26"/>
      <c r="C3" s="26"/>
      <c r="D3" s="26"/>
      <c r="E3" s="23"/>
      <c r="F3" s="34"/>
      <c r="G3" s="25">
        <v>1722</v>
      </c>
      <c r="H3" s="25"/>
      <c r="I3" s="25"/>
      <c r="J3" s="23"/>
      <c r="K3" s="34"/>
      <c r="L3" s="25">
        <f t="shared" ref="L3:L66" si="0">B3+G3</f>
        <v>1722</v>
      </c>
      <c r="M3" s="25"/>
      <c r="N3" s="25"/>
      <c r="O3" s="23"/>
      <c r="P3" s="34"/>
      <c r="Q3" s="25"/>
      <c r="R3" s="25"/>
      <c r="S3" s="25"/>
      <c r="T3" s="23"/>
      <c r="U3" s="34"/>
      <c r="V3" s="25"/>
      <c r="W3" s="25"/>
      <c r="X3" s="25"/>
      <c r="Y3" s="23"/>
      <c r="Z3" s="75"/>
      <c r="AB3" s="106"/>
    </row>
    <row r="4" spans="1:28">
      <c r="A4" s="1">
        <v>38200</v>
      </c>
      <c r="B4" s="26"/>
      <c r="C4" s="26"/>
      <c r="D4" s="26"/>
      <c r="E4" s="23"/>
      <c r="F4" s="34"/>
      <c r="G4" s="25">
        <v>1722</v>
      </c>
      <c r="H4" s="25"/>
      <c r="I4" s="25"/>
      <c r="J4" s="23"/>
      <c r="K4" s="34"/>
      <c r="L4" s="25">
        <f t="shared" si="0"/>
        <v>1722</v>
      </c>
      <c r="M4" s="25"/>
      <c r="N4" s="25"/>
      <c r="O4" s="23"/>
      <c r="P4" s="34"/>
      <c r="Q4" s="25"/>
      <c r="R4" s="25"/>
      <c r="S4" s="25"/>
      <c r="T4" s="23"/>
      <c r="U4" s="34"/>
      <c r="V4" s="25"/>
      <c r="W4" s="25"/>
      <c r="X4" s="25"/>
      <c r="Y4" s="23"/>
      <c r="Z4" s="75"/>
      <c r="AB4" s="106"/>
    </row>
    <row r="5" spans="1:28">
      <c r="A5" s="1">
        <v>38231</v>
      </c>
      <c r="B5" s="26"/>
      <c r="C5" s="26"/>
      <c r="D5" s="26"/>
      <c r="E5" s="23"/>
      <c r="F5" s="34"/>
      <c r="G5" s="25">
        <v>1624</v>
      </c>
      <c r="H5" s="25"/>
      <c r="I5" s="25"/>
      <c r="J5" s="23"/>
      <c r="K5" s="34"/>
      <c r="L5" s="25">
        <f t="shared" si="0"/>
        <v>1624</v>
      </c>
      <c r="M5" s="25"/>
      <c r="N5" s="25"/>
      <c r="O5" s="23"/>
      <c r="P5" s="34"/>
      <c r="Q5" s="25"/>
      <c r="R5" s="25"/>
      <c r="S5" s="25"/>
      <c r="T5" s="23"/>
      <c r="U5" s="34"/>
      <c r="V5" s="25"/>
      <c r="W5" s="25"/>
      <c r="X5" s="25"/>
      <c r="Y5" s="23"/>
      <c r="Z5" s="75"/>
      <c r="AB5" s="106"/>
    </row>
    <row r="6" spans="1:28">
      <c r="A6" s="1">
        <v>38261</v>
      </c>
      <c r="B6" s="26"/>
      <c r="C6" s="26"/>
      <c r="D6" s="26"/>
      <c r="E6" s="23"/>
      <c r="F6" s="34"/>
      <c r="G6" s="25">
        <v>1451</v>
      </c>
      <c r="H6" s="25"/>
      <c r="I6" s="25"/>
      <c r="J6" s="23"/>
      <c r="K6" s="34"/>
      <c r="L6" s="25">
        <f t="shared" si="0"/>
        <v>1451</v>
      </c>
      <c r="M6" s="25"/>
      <c r="N6" s="25"/>
      <c r="O6" s="23"/>
      <c r="P6" s="34"/>
      <c r="Q6" s="25"/>
      <c r="R6" s="25"/>
      <c r="S6" s="25"/>
      <c r="T6" s="23"/>
      <c r="U6" s="34"/>
      <c r="V6" s="25"/>
      <c r="W6" s="25"/>
      <c r="X6" s="25"/>
      <c r="Y6" s="23"/>
      <c r="Z6" s="75"/>
      <c r="AB6" s="106"/>
    </row>
    <row r="7" spans="1:28">
      <c r="A7" s="1">
        <v>38292</v>
      </c>
      <c r="B7" s="26"/>
      <c r="C7" s="26"/>
      <c r="D7" s="26"/>
      <c r="E7" s="23"/>
      <c r="F7" s="34"/>
      <c r="G7" s="25">
        <v>1684</v>
      </c>
      <c r="H7" s="25"/>
      <c r="I7" s="25"/>
      <c r="J7" s="23"/>
      <c r="K7" s="34"/>
      <c r="L7" s="25">
        <f t="shared" si="0"/>
        <v>1684</v>
      </c>
      <c r="M7" s="25"/>
      <c r="N7" s="25"/>
      <c r="O7" s="23"/>
      <c r="P7" s="34"/>
      <c r="Q7" s="25"/>
      <c r="R7" s="25"/>
      <c r="S7" s="25"/>
      <c r="T7" s="23"/>
      <c r="U7" s="34"/>
      <c r="V7" s="25"/>
      <c r="W7" s="25"/>
      <c r="X7" s="25"/>
      <c r="Y7" s="23"/>
      <c r="Z7" s="75"/>
      <c r="AB7" s="106"/>
    </row>
    <row r="8" spans="1:28">
      <c r="A8" s="1">
        <v>38322</v>
      </c>
      <c r="B8" s="26"/>
      <c r="C8" s="26"/>
      <c r="D8" s="26"/>
      <c r="E8" s="23"/>
      <c r="F8" s="34"/>
      <c r="G8" s="25">
        <v>1333</v>
      </c>
      <c r="H8" s="25"/>
      <c r="I8" s="25"/>
      <c r="J8" s="23"/>
      <c r="K8" s="34"/>
      <c r="L8" s="25">
        <f t="shared" si="0"/>
        <v>1333</v>
      </c>
      <c r="M8" s="25"/>
      <c r="N8" s="25"/>
      <c r="O8" s="23"/>
      <c r="P8" s="34"/>
      <c r="Q8" s="25"/>
      <c r="R8" s="25"/>
      <c r="S8" s="25"/>
      <c r="T8" s="23"/>
      <c r="U8" s="34"/>
      <c r="V8" s="25"/>
      <c r="W8" s="25"/>
      <c r="X8" s="25"/>
      <c r="Y8" s="23"/>
      <c r="Z8" s="75"/>
      <c r="AB8" s="106"/>
    </row>
    <row r="9" spans="1:28">
      <c r="A9" s="1">
        <v>38353</v>
      </c>
      <c r="B9" s="26"/>
      <c r="C9" s="26"/>
      <c r="D9" s="26"/>
      <c r="E9" s="23"/>
      <c r="F9" s="34"/>
      <c r="G9" s="25">
        <v>1129</v>
      </c>
      <c r="H9" s="25"/>
      <c r="I9" s="25"/>
      <c r="J9" s="23"/>
      <c r="K9" s="34"/>
      <c r="L9" s="25">
        <f t="shared" si="0"/>
        <v>1129</v>
      </c>
      <c r="M9" s="25"/>
      <c r="N9" s="25"/>
      <c r="O9" s="23"/>
      <c r="P9" s="34"/>
      <c r="Q9" s="25"/>
      <c r="R9" s="25"/>
      <c r="S9" s="25"/>
      <c r="T9" s="23"/>
      <c r="U9" s="34"/>
      <c r="V9" s="25"/>
      <c r="W9" s="25"/>
      <c r="X9" s="25"/>
      <c r="Y9" s="23"/>
      <c r="Z9" s="75"/>
      <c r="AB9" s="106"/>
    </row>
    <row r="10" spans="1:28">
      <c r="A10" s="1">
        <v>38384</v>
      </c>
      <c r="B10" s="26"/>
      <c r="C10" s="26"/>
      <c r="D10" s="26"/>
      <c r="E10" s="23"/>
      <c r="F10" s="34"/>
      <c r="G10" s="25">
        <v>1533</v>
      </c>
      <c r="H10" s="25"/>
      <c r="I10" s="25"/>
      <c r="J10" s="23"/>
      <c r="K10" s="34"/>
      <c r="L10" s="25">
        <f t="shared" si="0"/>
        <v>1533</v>
      </c>
      <c r="M10" s="25"/>
      <c r="N10" s="25"/>
      <c r="O10" s="23"/>
      <c r="P10" s="34"/>
      <c r="Q10" s="25"/>
      <c r="R10" s="25"/>
      <c r="S10" s="25"/>
      <c r="T10" s="23"/>
      <c r="U10" s="34"/>
      <c r="V10" s="25"/>
      <c r="W10" s="25"/>
      <c r="X10" s="25"/>
      <c r="Y10" s="23"/>
      <c r="Z10" s="75"/>
      <c r="AB10" s="106"/>
    </row>
    <row r="11" spans="1:28">
      <c r="A11" s="1">
        <v>38412</v>
      </c>
      <c r="B11" s="26"/>
      <c r="C11" s="26"/>
      <c r="D11" s="26"/>
      <c r="E11" s="23"/>
      <c r="F11" s="34"/>
      <c r="G11" s="25">
        <v>1458</v>
      </c>
      <c r="H11" s="25"/>
      <c r="I11" s="25"/>
      <c r="J11" s="23"/>
      <c r="K11" s="34"/>
      <c r="L11" s="25">
        <f t="shared" si="0"/>
        <v>1458</v>
      </c>
      <c r="M11" s="25"/>
      <c r="N11" s="25"/>
      <c r="O11" s="23"/>
      <c r="P11" s="34"/>
      <c r="Q11" s="25"/>
      <c r="R11" s="25"/>
      <c r="S11" s="25"/>
      <c r="T11" s="23"/>
      <c r="U11" s="34"/>
      <c r="V11" s="25"/>
      <c r="W11" s="25"/>
      <c r="X11" s="25"/>
      <c r="Y11" s="23"/>
      <c r="Z11" s="75"/>
      <c r="AB11" s="106"/>
    </row>
    <row r="12" spans="1:28">
      <c r="A12" s="1">
        <v>38443</v>
      </c>
      <c r="B12" s="26"/>
      <c r="C12" s="26"/>
      <c r="D12" s="26"/>
      <c r="E12" s="23"/>
      <c r="F12" s="34"/>
      <c r="G12" s="25">
        <v>1612</v>
      </c>
      <c r="H12" s="25"/>
      <c r="I12" s="25"/>
      <c r="J12" s="23"/>
      <c r="K12" s="34"/>
      <c r="L12" s="25">
        <f t="shared" si="0"/>
        <v>1612</v>
      </c>
      <c r="M12" s="25"/>
      <c r="N12" s="25"/>
      <c r="O12" s="23"/>
      <c r="P12" s="34"/>
      <c r="Q12" s="25"/>
      <c r="R12" s="25"/>
      <c r="S12" s="25"/>
      <c r="T12" s="23"/>
      <c r="U12" s="34"/>
      <c r="V12" s="25"/>
      <c r="W12" s="25"/>
      <c r="X12" s="25"/>
      <c r="Y12" s="23"/>
      <c r="Z12" s="75"/>
      <c r="AB12" s="106"/>
    </row>
    <row r="13" spans="1:28">
      <c r="A13" s="1">
        <v>38473</v>
      </c>
      <c r="B13" s="26"/>
      <c r="C13" s="26"/>
      <c r="D13" s="26"/>
      <c r="E13" s="23"/>
      <c r="F13" s="34"/>
      <c r="G13" s="25">
        <v>1714</v>
      </c>
      <c r="H13" s="25"/>
      <c r="I13" s="25"/>
      <c r="J13" s="23"/>
      <c r="K13" s="34"/>
      <c r="L13" s="25">
        <f t="shared" si="0"/>
        <v>1714</v>
      </c>
      <c r="M13" s="25"/>
      <c r="N13" s="25"/>
      <c r="O13" s="23"/>
      <c r="P13" s="34"/>
      <c r="Q13" s="25"/>
      <c r="R13" s="25"/>
      <c r="S13" s="25"/>
      <c r="T13" s="23"/>
      <c r="U13" s="34"/>
      <c r="V13" s="25"/>
      <c r="W13" s="25"/>
      <c r="X13" s="25"/>
      <c r="Y13" s="23"/>
      <c r="Z13" s="75"/>
      <c r="AB13" s="106"/>
    </row>
    <row r="14" spans="1:28">
      <c r="A14" s="1">
        <v>38504</v>
      </c>
      <c r="B14" s="26"/>
      <c r="C14" s="26"/>
      <c r="D14" s="26"/>
      <c r="E14" s="23"/>
      <c r="F14" s="34"/>
      <c r="G14" s="25">
        <v>1601</v>
      </c>
      <c r="H14" s="25"/>
      <c r="I14" s="25"/>
      <c r="J14" s="23"/>
      <c r="K14" s="34"/>
      <c r="L14" s="25">
        <f t="shared" si="0"/>
        <v>1601</v>
      </c>
      <c r="M14" s="25"/>
      <c r="N14" s="25"/>
      <c r="O14" s="23"/>
      <c r="P14" s="34"/>
      <c r="Q14" s="25"/>
      <c r="R14" s="25"/>
      <c r="S14" s="25"/>
      <c r="T14" s="23"/>
      <c r="U14" s="34"/>
      <c r="V14" s="25"/>
      <c r="W14" s="25"/>
      <c r="X14" s="25"/>
      <c r="Y14" s="23"/>
      <c r="Z14" s="75"/>
      <c r="AB14" s="106"/>
    </row>
    <row r="15" spans="1:28">
      <c r="A15" s="1">
        <v>38534</v>
      </c>
      <c r="B15" s="26"/>
      <c r="C15" s="26"/>
      <c r="D15" s="26"/>
      <c r="E15" s="23"/>
      <c r="F15" s="34"/>
      <c r="G15" s="25">
        <v>1557</v>
      </c>
      <c r="H15" s="25"/>
      <c r="I15" s="25"/>
      <c r="J15" s="23"/>
      <c r="K15" s="34"/>
      <c r="L15" s="25">
        <f t="shared" si="0"/>
        <v>1557</v>
      </c>
      <c r="M15" s="25"/>
      <c r="N15" s="25"/>
      <c r="O15" s="23"/>
      <c r="P15" s="34"/>
      <c r="Q15" s="25"/>
      <c r="R15" s="25"/>
      <c r="S15" s="25"/>
      <c r="T15" s="23"/>
      <c r="U15" s="34"/>
      <c r="V15" s="25"/>
      <c r="W15" s="25"/>
      <c r="X15" s="25"/>
      <c r="Y15" s="23"/>
      <c r="Z15" s="75"/>
      <c r="AB15" s="106"/>
    </row>
    <row r="16" spans="1:28">
      <c r="A16" s="1">
        <v>38565</v>
      </c>
      <c r="B16" s="26"/>
      <c r="C16" s="26"/>
      <c r="D16" s="26"/>
      <c r="E16" s="23"/>
      <c r="F16" s="34"/>
      <c r="G16" s="25">
        <v>1662</v>
      </c>
      <c r="H16" s="25"/>
      <c r="I16" s="25"/>
      <c r="J16" s="23"/>
      <c r="K16" s="34"/>
      <c r="L16" s="25">
        <f t="shared" si="0"/>
        <v>1662</v>
      </c>
      <c r="M16" s="25"/>
      <c r="N16" s="25"/>
      <c r="O16" s="23"/>
      <c r="P16" s="34"/>
      <c r="Q16" s="25"/>
      <c r="R16" s="25"/>
      <c r="S16" s="25"/>
      <c r="T16" s="23"/>
      <c r="U16" s="34"/>
      <c r="V16" s="25"/>
      <c r="W16" s="25"/>
      <c r="X16" s="25"/>
      <c r="Y16" s="23"/>
      <c r="Z16" s="75"/>
      <c r="AB16" s="106"/>
    </row>
    <row r="17" spans="1:28">
      <c r="A17" s="1">
        <v>38596</v>
      </c>
      <c r="B17" s="26"/>
      <c r="C17" s="26"/>
      <c r="D17" s="26"/>
      <c r="E17" s="23"/>
      <c r="F17" s="34"/>
      <c r="G17" s="25">
        <v>1633</v>
      </c>
      <c r="H17" s="25"/>
      <c r="I17" s="25"/>
      <c r="J17" s="23"/>
      <c r="K17" s="34"/>
      <c r="L17" s="25">
        <f t="shared" si="0"/>
        <v>1633</v>
      </c>
      <c r="M17" s="25"/>
      <c r="N17" s="25"/>
      <c r="O17" s="23"/>
      <c r="P17" s="34"/>
      <c r="Q17" s="25"/>
      <c r="R17" s="25"/>
      <c r="S17" s="25"/>
      <c r="T17" s="23"/>
      <c r="U17" s="34"/>
      <c r="V17" s="25"/>
      <c r="W17" s="25"/>
      <c r="X17" s="25"/>
      <c r="Y17" s="23"/>
      <c r="Z17" s="75"/>
      <c r="AB17" s="106"/>
    </row>
    <row r="18" spans="1:28">
      <c r="A18" s="1">
        <v>38626</v>
      </c>
      <c r="B18" s="26"/>
      <c r="C18" s="26"/>
      <c r="D18" s="26"/>
      <c r="E18" s="23"/>
      <c r="F18" s="34"/>
      <c r="G18" s="25">
        <v>1537</v>
      </c>
      <c r="H18" s="25"/>
      <c r="I18" s="25"/>
      <c r="J18" s="23"/>
      <c r="K18" s="34"/>
      <c r="L18" s="25">
        <f t="shared" si="0"/>
        <v>1537</v>
      </c>
      <c r="M18" s="25"/>
      <c r="N18" s="25"/>
      <c r="O18" s="23"/>
      <c r="P18" s="34"/>
      <c r="Q18" s="25"/>
      <c r="R18" s="25"/>
      <c r="S18" s="25"/>
      <c r="T18" s="23"/>
      <c r="U18" s="34"/>
      <c r="V18" s="25"/>
      <c r="W18" s="25"/>
      <c r="X18" s="25"/>
      <c r="Y18" s="23"/>
      <c r="Z18" s="75"/>
      <c r="AB18" s="106"/>
    </row>
    <row r="19" spans="1:28">
      <c r="A19" s="1">
        <v>38657</v>
      </c>
      <c r="B19" s="26"/>
      <c r="C19" s="26"/>
      <c r="D19" s="26"/>
      <c r="E19" s="23"/>
      <c r="F19" s="34"/>
      <c r="G19" s="25">
        <v>1662</v>
      </c>
      <c r="H19" s="25"/>
      <c r="I19" s="25"/>
      <c r="J19" s="23"/>
      <c r="K19" s="34"/>
      <c r="L19" s="25">
        <f t="shared" si="0"/>
        <v>1662</v>
      </c>
      <c r="M19" s="25"/>
      <c r="N19" s="25"/>
      <c r="O19" s="23"/>
      <c r="P19" s="34"/>
      <c r="Q19" s="25"/>
      <c r="R19" s="25"/>
      <c r="S19" s="25"/>
      <c r="T19" s="23"/>
      <c r="U19" s="34"/>
      <c r="V19" s="25"/>
      <c r="W19" s="25"/>
      <c r="X19" s="25"/>
      <c r="Y19" s="23"/>
      <c r="Z19" s="75"/>
      <c r="AB19" s="106"/>
    </row>
    <row r="20" spans="1:28">
      <c r="A20" s="1">
        <v>38687</v>
      </c>
      <c r="B20" s="26"/>
      <c r="C20" s="26"/>
      <c r="D20" s="26"/>
      <c r="E20" s="23"/>
      <c r="F20" s="34"/>
      <c r="G20" s="25">
        <v>1256</v>
      </c>
      <c r="H20" s="25"/>
      <c r="I20" s="25"/>
      <c r="J20" s="23"/>
      <c r="K20" s="34"/>
      <c r="L20" s="25">
        <f t="shared" si="0"/>
        <v>1256</v>
      </c>
      <c r="M20" s="25"/>
      <c r="N20" s="25"/>
      <c r="O20" s="23"/>
      <c r="P20" s="34"/>
      <c r="Q20" s="25"/>
      <c r="R20" s="25"/>
      <c r="S20" s="25"/>
      <c r="T20" s="23"/>
      <c r="U20" s="34"/>
      <c r="V20" s="25"/>
      <c r="W20" s="25"/>
      <c r="X20" s="25"/>
      <c r="Y20" s="23"/>
      <c r="Z20" s="75"/>
      <c r="AB20" s="106"/>
    </row>
    <row r="21" spans="1:28">
      <c r="A21" s="1">
        <v>38718</v>
      </c>
      <c r="B21" s="26"/>
      <c r="C21" s="26"/>
      <c r="D21" s="26"/>
      <c r="E21" s="23"/>
      <c r="F21" s="34"/>
      <c r="G21" s="25">
        <v>1129</v>
      </c>
      <c r="H21" s="25"/>
      <c r="I21" s="25"/>
      <c r="J21" s="23"/>
      <c r="K21" s="34"/>
      <c r="L21" s="25">
        <f t="shared" si="0"/>
        <v>1129</v>
      </c>
      <c r="M21" s="25"/>
      <c r="N21" s="25"/>
      <c r="O21" s="23"/>
      <c r="P21" s="34"/>
      <c r="Q21" s="25"/>
      <c r="R21" s="25"/>
      <c r="S21" s="25"/>
      <c r="T21" s="23"/>
      <c r="U21" s="34"/>
      <c r="V21" s="25"/>
      <c r="W21" s="25"/>
      <c r="X21" s="25"/>
      <c r="Y21" s="23"/>
      <c r="Z21" s="75"/>
      <c r="AB21" s="106"/>
    </row>
    <row r="22" spans="1:28">
      <c r="A22" s="1">
        <v>38749</v>
      </c>
      <c r="B22" s="26"/>
      <c r="C22" s="26"/>
      <c r="D22" s="26"/>
      <c r="E22" s="23"/>
      <c r="F22" s="34"/>
      <c r="G22" s="25">
        <v>1509</v>
      </c>
      <c r="H22" s="25"/>
      <c r="I22" s="25"/>
      <c r="J22" s="23"/>
      <c r="K22" s="34"/>
      <c r="L22" s="25">
        <f t="shared" si="0"/>
        <v>1509</v>
      </c>
      <c r="M22" s="25"/>
      <c r="N22" s="25"/>
      <c r="O22" s="23"/>
      <c r="P22" s="34"/>
      <c r="Q22" s="25"/>
      <c r="R22" s="25"/>
      <c r="S22" s="25"/>
      <c r="T22" s="23"/>
      <c r="U22" s="34"/>
      <c r="V22" s="25"/>
      <c r="W22" s="25"/>
      <c r="X22" s="25"/>
      <c r="Y22" s="23"/>
      <c r="Z22" s="75"/>
      <c r="AB22" s="106"/>
    </row>
    <row r="23" spans="1:28">
      <c r="A23" s="1">
        <v>38777</v>
      </c>
      <c r="B23" s="26"/>
      <c r="C23" s="26"/>
      <c r="D23" s="26"/>
      <c r="E23" s="23"/>
      <c r="F23" s="34"/>
      <c r="G23" s="25">
        <v>1669</v>
      </c>
      <c r="H23" s="25"/>
      <c r="I23" s="25"/>
      <c r="J23" s="23"/>
      <c r="K23" s="34"/>
      <c r="L23" s="25">
        <f t="shared" si="0"/>
        <v>1669</v>
      </c>
      <c r="M23" s="25"/>
      <c r="N23" s="25"/>
      <c r="O23" s="23"/>
      <c r="P23" s="34"/>
      <c r="Q23" s="25"/>
      <c r="R23" s="25"/>
      <c r="S23" s="25"/>
      <c r="T23" s="23"/>
      <c r="U23" s="34"/>
      <c r="V23" s="25"/>
      <c r="W23" s="25"/>
      <c r="X23" s="25"/>
      <c r="Y23" s="23"/>
      <c r="Z23" s="75"/>
      <c r="AB23" s="106"/>
    </row>
    <row r="24" spans="1:28">
      <c r="A24" s="1">
        <v>38808</v>
      </c>
      <c r="B24" s="26"/>
      <c r="C24" s="26"/>
      <c r="D24" s="26"/>
      <c r="E24" s="23"/>
      <c r="F24" s="34"/>
      <c r="G24" s="25">
        <v>1318</v>
      </c>
      <c r="H24" s="25"/>
      <c r="I24" s="25"/>
      <c r="J24" s="23"/>
      <c r="K24" s="34"/>
      <c r="L24" s="25">
        <f t="shared" si="0"/>
        <v>1318</v>
      </c>
      <c r="M24" s="25"/>
      <c r="N24" s="25"/>
      <c r="O24" s="23"/>
      <c r="P24" s="34"/>
      <c r="Q24" s="25"/>
      <c r="R24" s="25"/>
      <c r="S24" s="25"/>
      <c r="T24" s="23"/>
      <c r="U24" s="34"/>
      <c r="V24" s="25"/>
      <c r="W24" s="25"/>
      <c r="X24" s="25"/>
      <c r="Y24" s="23"/>
      <c r="Z24" s="75"/>
      <c r="AB24" s="106"/>
    </row>
    <row r="25" spans="1:28">
      <c r="A25" s="1">
        <v>38838</v>
      </c>
      <c r="B25" s="26"/>
      <c r="C25" s="26"/>
      <c r="D25" s="26"/>
      <c r="E25" s="23"/>
      <c r="F25" s="34"/>
      <c r="G25" s="25">
        <v>1772</v>
      </c>
      <c r="H25" s="25"/>
      <c r="I25" s="25"/>
      <c r="J25" s="23"/>
      <c r="K25" s="34"/>
      <c r="L25" s="25">
        <f t="shared" si="0"/>
        <v>1772</v>
      </c>
      <c r="M25" s="25"/>
      <c r="N25" s="25"/>
      <c r="O25" s="23"/>
      <c r="P25" s="34"/>
      <c r="Q25" s="25"/>
      <c r="R25" s="25"/>
      <c r="S25" s="25"/>
      <c r="T25" s="23"/>
      <c r="U25" s="34"/>
      <c r="V25" s="25"/>
      <c r="W25" s="25"/>
      <c r="X25" s="25"/>
      <c r="Y25" s="23"/>
      <c r="Z25" s="75"/>
      <c r="AB25" s="106"/>
    </row>
    <row r="26" spans="1:28">
      <c r="A26" s="1">
        <v>38869</v>
      </c>
      <c r="B26" s="26"/>
      <c r="C26" s="26"/>
      <c r="D26" s="26"/>
      <c r="E26" s="23"/>
      <c r="F26" s="34"/>
      <c r="G26" s="25">
        <v>1586</v>
      </c>
      <c r="H26" s="25"/>
      <c r="I26" s="25"/>
      <c r="J26" s="23"/>
      <c r="K26" s="34"/>
      <c r="L26" s="25">
        <f t="shared" si="0"/>
        <v>1586</v>
      </c>
      <c r="M26" s="25"/>
      <c r="N26" s="25"/>
      <c r="O26" s="23"/>
      <c r="P26" s="34"/>
      <c r="Q26" s="25"/>
      <c r="R26" s="25"/>
      <c r="S26" s="25"/>
      <c r="T26" s="23"/>
      <c r="U26" s="34"/>
      <c r="V26" s="25"/>
      <c r="W26" s="25"/>
      <c r="X26" s="25"/>
      <c r="Y26" s="23"/>
      <c r="Z26" s="75"/>
      <c r="AB26" s="106"/>
    </row>
    <row r="27" spans="1:28">
      <c r="A27" s="1">
        <v>38899</v>
      </c>
      <c r="B27" s="26"/>
      <c r="C27" s="26"/>
      <c r="D27" s="26"/>
      <c r="E27" s="23"/>
      <c r="F27" s="34"/>
      <c r="G27" s="25">
        <v>1648</v>
      </c>
      <c r="H27" s="25"/>
      <c r="I27" s="25"/>
      <c r="J27" s="23"/>
      <c r="K27" s="34"/>
      <c r="L27" s="25">
        <f t="shared" si="0"/>
        <v>1648</v>
      </c>
      <c r="M27" s="25"/>
      <c r="N27" s="25"/>
      <c r="O27" s="23"/>
      <c r="P27" s="34"/>
      <c r="Q27" s="25"/>
      <c r="R27" s="25"/>
      <c r="S27" s="25"/>
      <c r="T27" s="23"/>
      <c r="U27" s="34"/>
      <c r="V27" s="25"/>
      <c r="W27" s="25"/>
      <c r="X27" s="25"/>
      <c r="Y27" s="23"/>
      <c r="Z27" s="75"/>
      <c r="AB27" s="106"/>
    </row>
    <row r="28" spans="1:28">
      <c r="A28" s="1">
        <v>38930</v>
      </c>
      <c r="B28" s="26"/>
      <c r="C28" s="26"/>
      <c r="D28" s="26"/>
      <c r="E28" s="23"/>
      <c r="F28" s="34"/>
      <c r="G28" s="25">
        <v>1797</v>
      </c>
      <c r="H28" s="25"/>
      <c r="I28" s="25"/>
      <c r="J28" s="23"/>
      <c r="K28" s="34"/>
      <c r="L28" s="25">
        <f t="shared" si="0"/>
        <v>1797</v>
      </c>
      <c r="M28" s="25"/>
      <c r="N28" s="25"/>
      <c r="O28" s="23"/>
      <c r="P28" s="34"/>
      <c r="Q28" s="25"/>
      <c r="R28" s="25"/>
      <c r="S28" s="25"/>
      <c r="T28" s="23"/>
      <c r="U28" s="34"/>
      <c r="V28" s="25"/>
      <c r="W28" s="25"/>
      <c r="X28" s="25"/>
      <c r="Y28" s="23"/>
      <c r="Z28" s="75"/>
      <c r="AB28" s="106"/>
    </row>
    <row r="29" spans="1:28">
      <c r="A29" s="1">
        <v>38961</v>
      </c>
      <c r="B29" s="26"/>
      <c r="C29" s="26"/>
      <c r="D29" s="26"/>
      <c r="E29" s="23"/>
      <c r="F29" s="34"/>
      <c r="G29" s="25">
        <v>1636</v>
      </c>
      <c r="H29" s="25"/>
      <c r="I29" s="25"/>
      <c r="J29" s="23"/>
      <c r="K29" s="34"/>
      <c r="L29" s="25">
        <f t="shared" si="0"/>
        <v>1636</v>
      </c>
      <c r="M29" s="25"/>
      <c r="N29" s="25"/>
      <c r="O29" s="23"/>
      <c r="P29" s="34"/>
      <c r="Q29" s="25"/>
      <c r="R29" s="25"/>
      <c r="S29" s="25"/>
      <c r="T29" s="23"/>
      <c r="U29" s="34"/>
      <c r="V29" s="25"/>
      <c r="W29" s="25"/>
      <c r="X29" s="25"/>
      <c r="Y29" s="23"/>
      <c r="Z29" s="75"/>
      <c r="AB29" s="106"/>
    </row>
    <row r="30" spans="1:28">
      <c r="A30" s="1">
        <v>38991</v>
      </c>
      <c r="B30" s="26"/>
      <c r="C30" s="26"/>
      <c r="D30" s="26"/>
      <c r="E30" s="23"/>
      <c r="F30" s="34"/>
      <c r="G30" s="25">
        <v>1592</v>
      </c>
      <c r="H30" s="25"/>
      <c r="I30" s="25"/>
      <c r="J30" s="23"/>
      <c r="K30" s="34"/>
      <c r="L30" s="25">
        <f t="shared" si="0"/>
        <v>1592</v>
      </c>
      <c r="M30" s="25"/>
      <c r="N30" s="25"/>
      <c r="O30" s="23"/>
      <c r="P30" s="34"/>
      <c r="Q30" s="25"/>
      <c r="R30" s="25"/>
      <c r="S30" s="25"/>
      <c r="T30" s="23"/>
      <c r="U30" s="34"/>
      <c r="V30" s="25"/>
      <c r="W30" s="25"/>
      <c r="X30" s="25"/>
      <c r="Y30" s="23"/>
      <c r="Z30" s="75"/>
      <c r="AB30" s="106"/>
    </row>
    <row r="31" spans="1:28">
      <c r="A31" s="1">
        <v>39022</v>
      </c>
      <c r="B31" s="26"/>
      <c r="C31" s="26"/>
      <c r="D31" s="26"/>
      <c r="E31" s="23"/>
      <c r="F31" s="34"/>
      <c r="G31" s="25">
        <v>1583</v>
      </c>
      <c r="H31" s="25"/>
      <c r="I31" s="25"/>
      <c r="J31" s="23"/>
      <c r="K31" s="34"/>
      <c r="L31" s="25">
        <f t="shared" si="0"/>
        <v>1583</v>
      </c>
      <c r="M31" s="25"/>
      <c r="N31" s="25"/>
      <c r="O31" s="23"/>
      <c r="P31" s="34"/>
      <c r="Q31" s="25"/>
      <c r="R31" s="25"/>
      <c r="S31" s="25"/>
      <c r="T31" s="23"/>
      <c r="U31" s="34"/>
      <c r="V31" s="25"/>
      <c r="W31" s="25"/>
      <c r="X31" s="25"/>
      <c r="Y31" s="23"/>
      <c r="Z31" s="75"/>
      <c r="AB31" s="106"/>
    </row>
    <row r="32" spans="1:28">
      <c r="A32" s="1">
        <v>39052</v>
      </c>
      <c r="B32" s="26"/>
      <c r="C32" s="26"/>
      <c r="D32" s="26"/>
      <c r="E32" s="23"/>
      <c r="F32" s="34"/>
      <c r="G32" s="25">
        <v>1239</v>
      </c>
      <c r="H32" s="25"/>
      <c r="I32" s="25"/>
      <c r="J32" s="23"/>
      <c r="K32" s="34"/>
      <c r="L32" s="25">
        <f t="shared" si="0"/>
        <v>1239</v>
      </c>
      <c r="M32" s="25"/>
      <c r="N32" s="25"/>
      <c r="O32" s="23"/>
      <c r="P32" s="34"/>
      <c r="Q32" s="25"/>
      <c r="R32" s="25"/>
      <c r="S32" s="25"/>
      <c r="T32" s="23"/>
      <c r="U32" s="34"/>
      <c r="V32" s="25"/>
      <c r="W32" s="25"/>
      <c r="X32" s="25"/>
      <c r="Y32" s="23"/>
      <c r="Z32" s="75"/>
      <c r="AB32" s="106"/>
    </row>
    <row r="33" spans="1:28">
      <c r="A33" s="1">
        <v>39083</v>
      </c>
      <c r="B33" s="26"/>
      <c r="C33" s="26"/>
      <c r="D33" s="26"/>
      <c r="E33" s="23"/>
      <c r="F33" s="34"/>
      <c r="G33" s="25">
        <v>1173</v>
      </c>
      <c r="H33" s="25"/>
      <c r="I33" s="25"/>
      <c r="J33" s="23"/>
      <c r="K33" s="34"/>
      <c r="L33" s="25">
        <f t="shared" si="0"/>
        <v>1173</v>
      </c>
      <c r="M33" s="25"/>
      <c r="N33" s="25"/>
      <c r="O33" s="23"/>
      <c r="P33" s="34"/>
      <c r="Q33" s="25"/>
      <c r="R33" s="25"/>
      <c r="S33" s="25"/>
      <c r="T33" s="23"/>
      <c r="U33" s="34"/>
      <c r="V33" s="25"/>
      <c r="W33" s="25"/>
      <c r="X33" s="25"/>
      <c r="Y33" s="23"/>
      <c r="Z33" s="75"/>
      <c r="AB33" s="106"/>
    </row>
    <row r="34" spans="1:28">
      <c r="A34" s="1">
        <v>39114</v>
      </c>
      <c r="B34" s="26"/>
      <c r="C34" s="26"/>
      <c r="D34" s="26"/>
      <c r="E34" s="23"/>
      <c r="F34" s="34"/>
      <c r="G34" s="25">
        <v>1477</v>
      </c>
      <c r="H34" s="25"/>
      <c r="I34" s="25"/>
      <c r="J34" s="23"/>
      <c r="K34" s="34"/>
      <c r="L34" s="25">
        <f t="shared" si="0"/>
        <v>1477</v>
      </c>
      <c r="M34" s="25"/>
      <c r="N34" s="25"/>
      <c r="O34" s="23"/>
      <c r="P34" s="34"/>
      <c r="Q34" s="25"/>
      <c r="R34" s="25"/>
      <c r="S34" s="25"/>
      <c r="T34" s="23"/>
      <c r="U34" s="34"/>
      <c r="V34" s="25"/>
      <c r="W34" s="25"/>
      <c r="X34" s="25"/>
      <c r="Y34" s="23"/>
      <c r="Z34" s="75"/>
      <c r="AB34" s="106"/>
    </row>
    <row r="35" spans="1:28">
      <c r="A35" s="1">
        <v>39142</v>
      </c>
      <c r="B35" s="26"/>
      <c r="C35" s="26"/>
      <c r="D35" s="26"/>
      <c r="E35" s="23"/>
      <c r="F35" s="34"/>
      <c r="G35" s="25">
        <v>1816</v>
      </c>
      <c r="H35" s="25"/>
      <c r="I35" s="25"/>
      <c r="J35" s="23"/>
      <c r="K35" s="34"/>
      <c r="L35" s="25">
        <f t="shared" si="0"/>
        <v>1816</v>
      </c>
      <c r="M35" s="25"/>
      <c r="N35" s="25"/>
      <c r="O35" s="23"/>
      <c r="P35" s="34"/>
      <c r="Q35" s="25"/>
      <c r="R35" s="25"/>
      <c r="S35" s="25"/>
      <c r="T35" s="23"/>
      <c r="U35" s="34"/>
      <c r="V35" s="25"/>
      <c r="W35" s="25"/>
      <c r="X35" s="25"/>
      <c r="Y35" s="23"/>
      <c r="Z35" s="75"/>
      <c r="AB35" s="106"/>
    </row>
    <row r="36" spans="1:28">
      <c r="A36" s="1">
        <v>39173</v>
      </c>
      <c r="B36" s="26"/>
      <c r="C36" s="26"/>
      <c r="D36" s="26"/>
      <c r="E36" s="23"/>
      <c r="F36" s="34"/>
      <c r="G36" s="25">
        <v>1453</v>
      </c>
      <c r="H36" s="25"/>
      <c r="I36" s="25"/>
      <c r="J36" s="23"/>
      <c r="K36" s="34"/>
      <c r="L36" s="25">
        <f t="shared" si="0"/>
        <v>1453</v>
      </c>
      <c r="M36" s="25"/>
      <c r="N36" s="25"/>
      <c r="O36" s="23"/>
      <c r="P36" s="34"/>
      <c r="Q36" s="25"/>
      <c r="R36" s="25"/>
      <c r="S36" s="25"/>
      <c r="T36" s="23"/>
      <c r="U36" s="34"/>
      <c r="V36" s="25"/>
      <c r="W36" s="25"/>
      <c r="X36" s="25"/>
      <c r="Y36" s="23"/>
      <c r="Z36" s="75"/>
      <c r="AB36" s="106"/>
    </row>
    <row r="37" spans="1:28">
      <c r="A37" s="1">
        <v>39203</v>
      </c>
      <c r="B37" s="26"/>
      <c r="C37" s="26"/>
      <c r="D37" s="26"/>
      <c r="E37" s="23"/>
      <c r="F37" s="34"/>
      <c r="G37" s="25">
        <v>1897</v>
      </c>
      <c r="H37" s="25"/>
      <c r="I37" s="25"/>
      <c r="J37" s="23"/>
      <c r="K37" s="34"/>
      <c r="L37" s="25">
        <f t="shared" si="0"/>
        <v>1897</v>
      </c>
      <c r="M37" s="25"/>
      <c r="N37" s="25"/>
      <c r="O37" s="23"/>
      <c r="P37" s="34"/>
      <c r="Q37" s="25"/>
      <c r="R37" s="25"/>
      <c r="S37" s="25"/>
      <c r="T37" s="23"/>
      <c r="U37" s="34"/>
      <c r="V37" s="25"/>
      <c r="W37" s="25"/>
      <c r="X37" s="25"/>
      <c r="Y37" s="23"/>
      <c r="Z37" s="75"/>
      <c r="AB37" s="106"/>
    </row>
    <row r="38" spans="1:28">
      <c r="A38" s="1">
        <v>39234</v>
      </c>
      <c r="B38" s="26"/>
      <c r="C38" s="26"/>
      <c r="D38" s="26"/>
      <c r="E38" s="23"/>
      <c r="F38" s="34"/>
      <c r="G38" s="25">
        <v>1663</v>
      </c>
      <c r="H38" s="25"/>
      <c r="I38" s="25"/>
      <c r="J38" s="23"/>
      <c r="K38" s="34"/>
      <c r="L38" s="25">
        <f t="shared" si="0"/>
        <v>1663</v>
      </c>
      <c r="M38" s="25"/>
      <c r="N38" s="25"/>
      <c r="O38" s="23"/>
      <c r="P38" s="34"/>
      <c r="Q38" s="25"/>
      <c r="R38" s="25"/>
      <c r="S38" s="25"/>
      <c r="T38" s="23"/>
      <c r="U38" s="34"/>
      <c r="V38" s="25"/>
      <c r="W38" s="25"/>
      <c r="X38" s="25"/>
      <c r="Y38" s="23"/>
      <c r="Z38" s="75"/>
      <c r="AB38" s="106"/>
    </row>
    <row r="39" spans="1:28">
      <c r="A39" s="1">
        <v>39264</v>
      </c>
      <c r="B39" s="26"/>
      <c r="C39" s="26"/>
      <c r="D39" s="26"/>
      <c r="E39" s="23"/>
      <c r="F39" s="34"/>
      <c r="G39" s="25">
        <v>1787</v>
      </c>
      <c r="H39" s="25"/>
      <c r="I39" s="25"/>
      <c r="J39" s="23"/>
      <c r="K39" s="34"/>
      <c r="L39" s="25">
        <f t="shared" si="0"/>
        <v>1787</v>
      </c>
      <c r="M39" s="25"/>
      <c r="N39" s="25"/>
      <c r="O39" s="23"/>
      <c r="P39" s="34"/>
      <c r="Q39" s="25"/>
      <c r="R39" s="25"/>
      <c r="S39" s="25"/>
      <c r="T39" s="23"/>
      <c r="U39" s="34"/>
      <c r="V39" s="25"/>
      <c r="W39" s="25"/>
      <c r="X39" s="25"/>
      <c r="Y39" s="23"/>
      <c r="Z39" s="75"/>
      <c r="AB39" s="106"/>
    </row>
    <row r="40" spans="1:28">
      <c r="A40" s="1">
        <v>39295</v>
      </c>
      <c r="B40" s="26"/>
      <c r="C40" s="26"/>
      <c r="D40" s="26"/>
      <c r="E40" s="23"/>
      <c r="F40" s="34"/>
      <c r="G40" s="25">
        <v>1999</v>
      </c>
      <c r="H40" s="25"/>
      <c r="I40" s="25"/>
      <c r="J40" s="23"/>
      <c r="K40" s="34"/>
      <c r="L40" s="25">
        <f t="shared" si="0"/>
        <v>1999</v>
      </c>
      <c r="M40" s="25"/>
      <c r="N40" s="25"/>
      <c r="O40" s="23"/>
      <c r="P40" s="34"/>
      <c r="Q40" s="25"/>
      <c r="R40" s="25"/>
      <c r="S40" s="25"/>
      <c r="T40" s="23"/>
      <c r="U40" s="34"/>
      <c r="V40" s="25"/>
      <c r="W40" s="25"/>
      <c r="X40" s="25"/>
      <c r="Y40" s="23"/>
      <c r="Z40" s="75"/>
      <c r="AB40" s="106"/>
    </row>
    <row r="41" spans="1:28">
      <c r="A41" s="1">
        <v>39326</v>
      </c>
      <c r="B41" s="26"/>
      <c r="C41" s="26"/>
      <c r="D41" s="26"/>
      <c r="E41" s="23"/>
      <c r="F41" s="34"/>
      <c r="G41" s="25">
        <v>1594</v>
      </c>
      <c r="H41" s="25"/>
      <c r="I41" s="25"/>
      <c r="J41" s="23"/>
      <c r="K41" s="34"/>
      <c r="L41" s="25">
        <f t="shared" si="0"/>
        <v>1594</v>
      </c>
      <c r="M41" s="25"/>
      <c r="N41" s="25"/>
      <c r="O41" s="23"/>
      <c r="P41" s="34"/>
      <c r="Q41" s="25"/>
      <c r="R41" s="25"/>
      <c r="S41" s="25"/>
      <c r="T41" s="23"/>
      <c r="U41" s="34"/>
      <c r="V41" s="25"/>
      <c r="W41" s="25"/>
      <c r="X41" s="25"/>
      <c r="Y41" s="23"/>
      <c r="Z41" s="75"/>
      <c r="AB41" s="106"/>
    </row>
    <row r="42" spans="1:28">
      <c r="A42" s="1">
        <v>39356</v>
      </c>
      <c r="B42" s="26"/>
      <c r="C42" s="26"/>
      <c r="D42" s="26"/>
      <c r="E42" s="23"/>
      <c r="F42" s="34"/>
      <c r="G42" s="25">
        <v>1751</v>
      </c>
      <c r="H42" s="25"/>
      <c r="I42" s="25"/>
      <c r="J42" s="23"/>
      <c r="K42" s="34"/>
      <c r="L42" s="25">
        <f t="shared" si="0"/>
        <v>1751</v>
      </c>
      <c r="M42" s="25"/>
      <c r="N42" s="25"/>
      <c r="O42" s="23"/>
      <c r="P42" s="34"/>
      <c r="Q42" s="25"/>
      <c r="R42" s="25"/>
      <c r="S42" s="25"/>
      <c r="T42" s="23"/>
      <c r="U42" s="34"/>
      <c r="V42" s="25"/>
      <c r="W42" s="25"/>
      <c r="X42" s="25"/>
      <c r="Y42" s="23"/>
      <c r="Z42" s="75"/>
      <c r="AB42" s="106"/>
    </row>
    <row r="43" spans="1:28">
      <c r="A43" s="1">
        <v>39387</v>
      </c>
      <c r="B43" s="26"/>
      <c r="C43" s="26"/>
      <c r="D43" s="26"/>
      <c r="E43" s="23"/>
      <c r="F43" s="34"/>
      <c r="G43" s="25">
        <v>2022</v>
      </c>
      <c r="H43" s="25"/>
      <c r="I43" s="25"/>
      <c r="J43" s="23"/>
      <c r="K43" s="34"/>
      <c r="L43" s="25">
        <f t="shared" si="0"/>
        <v>2022</v>
      </c>
      <c r="M43" s="25"/>
      <c r="N43" s="25"/>
      <c r="O43" s="23"/>
      <c r="P43" s="34"/>
      <c r="Q43" s="25"/>
      <c r="R43" s="25"/>
      <c r="S43" s="25"/>
      <c r="T43" s="23"/>
      <c r="U43" s="34"/>
      <c r="V43" s="25"/>
      <c r="W43" s="25"/>
      <c r="X43" s="25"/>
      <c r="Y43" s="23"/>
      <c r="Z43" s="75"/>
      <c r="AB43" s="106"/>
    </row>
    <row r="44" spans="1:28">
      <c r="A44" s="1">
        <v>39417</v>
      </c>
      <c r="B44" s="26"/>
      <c r="C44" s="26"/>
      <c r="D44" s="26"/>
      <c r="E44" s="23"/>
      <c r="F44" s="34"/>
      <c r="G44" s="25">
        <v>1396</v>
      </c>
      <c r="H44" s="25"/>
      <c r="I44" s="25"/>
      <c r="J44" s="23"/>
      <c r="K44" s="34"/>
      <c r="L44" s="25">
        <f t="shared" si="0"/>
        <v>1396</v>
      </c>
      <c r="M44" s="25"/>
      <c r="N44" s="25"/>
      <c r="O44" s="23"/>
      <c r="P44" s="34"/>
      <c r="Q44" s="25"/>
      <c r="R44" s="25"/>
      <c r="S44" s="25"/>
      <c r="T44" s="23"/>
      <c r="U44" s="34"/>
      <c r="V44" s="25"/>
      <c r="W44" s="25"/>
      <c r="X44" s="25"/>
      <c r="Y44" s="23"/>
      <c r="Z44" s="75"/>
      <c r="AB44" s="106"/>
    </row>
    <row r="45" spans="1:28">
      <c r="A45" s="1">
        <v>39448</v>
      </c>
      <c r="B45" s="26"/>
      <c r="C45" s="26"/>
      <c r="D45" s="26"/>
      <c r="E45" s="23"/>
      <c r="F45" s="34"/>
      <c r="G45" s="25">
        <v>1526</v>
      </c>
      <c r="H45" s="25"/>
      <c r="I45" s="25"/>
      <c r="J45" s="23"/>
      <c r="K45" s="34"/>
      <c r="L45" s="25">
        <f t="shared" si="0"/>
        <v>1526</v>
      </c>
      <c r="M45" s="25"/>
      <c r="N45" s="25"/>
      <c r="O45" s="23"/>
      <c r="P45" s="34"/>
      <c r="Q45" s="25"/>
      <c r="R45" s="25"/>
      <c r="S45" s="25"/>
      <c r="T45" s="23"/>
      <c r="U45" s="34"/>
      <c r="V45" s="25"/>
      <c r="W45" s="25"/>
      <c r="X45" s="25"/>
      <c r="Y45" s="23"/>
      <c r="Z45" s="75"/>
      <c r="AB45" s="106"/>
    </row>
    <row r="46" spans="1:28">
      <c r="A46" s="1">
        <v>39479</v>
      </c>
      <c r="B46" s="26"/>
      <c r="C46" s="26"/>
      <c r="D46" s="26"/>
      <c r="E46" s="23"/>
      <c r="F46" s="34"/>
      <c r="G46" s="25">
        <v>1879</v>
      </c>
      <c r="H46" s="25"/>
      <c r="I46" s="25"/>
      <c r="J46" s="23"/>
      <c r="K46" s="34"/>
      <c r="L46" s="25">
        <f t="shared" si="0"/>
        <v>1879</v>
      </c>
      <c r="M46" s="25"/>
      <c r="N46" s="25"/>
      <c r="O46" s="23"/>
      <c r="P46" s="34"/>
      <c r="Q46" s="25"/>
      <c r="R46" s="25"/>
      <c r="S46" s="25"/>
      <c r="T46" s="23"/>
      <c r="U46" s="34"/>
      <c r="V46" s="25"/>
      <c r="W46" s="25"/>
      <c r="X46" s="25"/>
      <c r="Y46" s="23"/>
      <c r="Z46" s="75"/>
      <c r="AB46" s="106"/>
    </row>
    <row r="47" spans="1:28">
      <c r="A47" s="1">
        <v>39508</v>
      </c>
      <c r="B47" s="26"/>
      <c r="C47" s="26"/>
      <c r="D47" s="26"/>
      <c r="E47" s="23"/>
      <c r="F47" s="34"/>
      <c r="G47" s="25">
        <v>1920</v>
      </c>
      <c r="H47" s="25"/>
      <c r="I47" s="25"/>
      <c r="J47" s="23"/>
      <c r="K47" s="34"/>
      <c r="L47" s="25">
        <f t="shared" si="0"/>
        <v>1920</v>
      </c>
      <c r="M47" s="25"/>
      <c r="N47" s="25"/>
      <c r="O47" s="23"/>
      <c r="P47" s="34"/>
      <c r="Q47" s="25"/>
      <c r="R47" s="25"/>
      <c r="S47" s="25"/>
      <c r="T47" s="23"/>
      <c r="U47" s="34"/>
      <c r="V47" s="25"/>
      <c r="W47" s="25"/>
      <c r="X47" s="25"/>
      <c r="Y47" s="23"/>
      <c r="Z47" s="75"/>
      <c r="AB47" s="106"/>
    </row>
    <row r="48" spans="1:28">
      <c r="A48" s="1">
        <v>39539</v>
      </c>
      <c r="B48" s="26"/>
      <c r="C48" s="26"/>
      <c r="D48" s="26"/>
      <c r="E48" s="23"/>
      <c r="F48" s="34"/>
      <c r="G48" s="25">
        <v>2108</v>
      </c>
      <c r="H48" s="25"/>
      <c r="I48" s="25"/>
      <c r="J48" s="23"/>
      <c r="K48" s="34"/>
      <c r="L48" s="25">
        <f t="shared" si="0"/>
        <v>2108</v>
      </c>
      <c r="M48" s="25"/>
      <c r="N48" s="25"/>
      <c r="O48" s="23"/>
      <c r="P48" s="34"/>
      <c r="Q48" s="25"/>
      <c r="R48" s="25"/>
      <c r="S48" s="25"/>
      <c r="T48" s="23"/>
      <c r="U48" s="34"/>
      <c r="V48" s="25"/>
      <c r="W48" s="25"/>
      <c r="X48" s="25"/>
      <c r="Y48" s="23"/>
      <c r="Z48" s="75"/>
      <c r="AB48" s="106"/>
    </row>
    <row r="49" spans="1:28">
      <c r="A49" s="1">
        <v>39569</v>
      </c>
      <c r="B49" s="26"/>
      <c r="C49" s="26"/>
      <c r="D49" s="26"/>
      <c r="E49" s="23"/>
      <c r="F49" s="34"/>
      <c r="G49" s="25">
        <v>2206</v>
      </c>
      <c r="H49" s="25"/>
      <c r="I49" s="25"/>
      <c r="J49" s="23"/>
      <c r="K49" s="34"/>
      <c r="L49" s="25">
        <f t="shared" si="0"/>
        <v>2206</v>
      </c>
      <c r="M49" s="25"/>
      <c r="N49" s="25"/>
      <c r="O49" s="23"/>
      <c r="P49" s="34"/>
      <c r="Q49" s="25"/>
      <c r="R49" s="25"/>
      <c r="S49" s="25"/>
      <c r="T49" s="23"/>
      <c r="U49" s="34"/>
      <c r="V49" s="25"/>
      <c r="W49" s="25"/>
      <c r="X49" s="25"/>
      <c r="Y49" s="23"/>
      <c r="Z49" s="75"/>
      <c r="AB49" s="106"/>
    </row>
    <row r="50" spans="1:28">
      <c r="A50" s="1">
        <v>39600</v>
      </c>
      <c r="B50" s="26"/>
      <c r="C50" s="26"/>
      <c r="D50" s="26"/>
      <c r="E50" s="23"/>
      <c r="F50" s="34"/>
      <c r="G50" s="25">
        <v>2121</v>
      </c>
      <c r="H50" s="25"/>
      <c r="I50" s="25"/>
      <c r="J50" s="23"/>
      <c r="K50" s="34"/>
      <c r="L50" s="25">
        <f t="shared" si="0"/>
        <v>2121</v>
      </c>
      <c r="M50" s="25"/>
      <c r="N50" s="25"/>
      <c r="O50" s="23"/>
      <c r="P50" s="34"/>
      <c r="Q50" s="25"/>
      <c r="R50" s="25"/>
      <c r="S50" s="25"/>
      <c r="T50" s="23"/>
      <c r="U50" s="34"/>
      <c r="V50" s="25"/>
      <c r="W50" s="25"/>
      <c r="X50" s="25"/>
      <c r="Y50" s="23"/>
      <c r="Z50" s="75"/>
      <c r="AB50" s="106"/>
    </row>
    <row r="51" spans="1:28">
      <c r="A51" s="1">
        <v>39630</v>
      </c>
      <c r="B51" s="26"/>
      <c r="C51" s="26"/>
      <c r="D51" s="26"/>
      <c r="E51" s="23"/>
      <c r="F51" s="34"/>
      <c r="G51" s="25">
        <v>2269</v>
      </c>
      <c r="H51" s="25"/>
      <c r="I51" s="25"/>
      <c r="J51" s="23"/>
      <c r="K51" s="34"/>
      <c r="L51" s="25">
        <f t="shared" si="0"/>
        <v>2269</v>
      </c>
      <c r="M51" s="25"/>
      <c r="N51" s="25"/>
      <c r="O51" s="23"/>
      <c r="P51" s="34"/>
      <c r="Q51" s="25"/>
      <c r="R51" s="25"/>
      <c r="S51" s="25"/>
      <c r="T51" s="23"/>
      <c r="U51" s="34"/>
      <c r="V51" s="25"/>
      <c r="W51" s="25"/>
      <c r="X51" s="25"/>
      <c r="Y51" s="23"/>
      <c r="Z51" s="75"/>
      <c r="AB51" s="106"/>
    </row>
    <row r="52" spans="1:28">
      <c r="A52" s="1">
        <v>39661</v>
      </c>
      <c r="B52" s="25">
        <v>1163</v>
      </c>
      <c r="C52" s="26"/>
      <c r="D52" s="26"/>
      <c r="E52" s="23"/>
      <c r="F52" s="34"/>
      <c r="G52" s="25">
        <v>2163</v>
      </c>
      <c r="H52" s="25"/>
      <c r="I52" s="25"/>
      <c r="J52" s="23"/>
      <c r="K52" s="34"/>
      <c r="L52" s="25">
        <f t="shared" si="0"/>
        <v>3326</v>
      </c>
      <c r="M52" s="25"/>
      <c r="N52" s="25"/>
      <c r="O52" s="23"/>
      <c r="P52" s="34"/>
      <c r="Q52" s="25">
        <v>516</v>
      </c>
      <c r="R52" s="25"/>
      <c r="S52" s="25"/>
      <c r="T52" s="23"/>
      <c r="U52" s="34"/>
      <c r="V52" s="25"/>
      <c r="W52" s="25"/>
      <c r="X52" s="25"/>
      <c r="Y52" s="23"/>
      <c r="Z52" s="75"/>
      <c r="AB52" s="106"/>
    </row>
    <row r="53" spans="1:28">
      <c r="A53" s="1">
        <v>39692</v>
      </c>
      <c r="B53" s="25">
        <v>1199</v>
      </c>
      <c r="C53" s="26"/>
      <c r="D53" s="26"/>
      <c r="E53" s="23"/>
      <c r="F53" s="34"/>
      <c r="G53" s="25">
        <v>2167</v>
      </c>
      <c r="H53" s="25"/>
      <c r="I53" s="25"/>
      <c r="J53" s="23"/>
      <c r="K53" s="34"/>
      <c r="L53" s="25">
        <f t="shared" si="0"/>
        <v>3366</v>
      </c>
      <c r="M53" s="25"/>
      <c r="N53" s="25"/>
      <c r="O53" s="23"/>
      <c r="P53" s="34"/>
      <c r="Q53" s="25">
        <v>541</v>
      </c>
      <c r="R53" s="25"/>
      <c r="S53" s="25"/>
      <c r="T53" s="23"/>
      <c r="U53" s="34"/>
      <c r="V53" s="25"/>
      <c r="W53" s="25"/>
      <c r="X53" s="25"/>
      <c r="Y53" s="23"/>
      <c r="Z53" s="75"/>
      <c r="AB53" s="106"/>
    </row>
    <row r="54" spans="1:28">
      <c r="A54" s="1">
        <v>39722</v>
      </c>
      <c r="B54" s="25">
        <v>1477</v>
      </c>
      <c r="C54" s="26"/>
      <c r="D54" s="26"/>
      <c r="E54" s="23"/>
      <c r="F54" s="34"/>
      <c r="G54" s="25">
        <v>2210</v>
      </c>
      <c r="H54" s="25"/>
      <c r="I54" s="25"/>
      <c r="J54" s="23"/>
      <c r="K54" s="34"/>
      <c r="L54" s="25">
        <f t="shared" si="0"/>
        <v>3687</v>
      </c>
      <c r="M54" s="25"/>
      <c r="N54" s="25"/>
      <c r="O54" s="23"/>
      <c r="P54" s="34"/>
      <c r="Q54" s="25">
        <v>530</v>
      </c>
      <c r="R54" s="25"/>
      <c r="S54" s="25"/>
      <c r="T54" s="23"/>
      <c r="U54" s="34"/>
      <c r="V54" s="25"/>
      <c r="W54" s="25"/>
      <c r="X54" s="25"/>
      <c r="Y54" s="23"/>
      <c r="Z54" s="75"/>
      <c r="AB54" s="106"/>
    </row>
    <row r="55" spans="1:28">
      <c r="A55" s="1">
        <v>39753</v>
      </c>
      <c r="B55" s="25">
        <v>1414</v>
      </c>
      <c r="C55" s="26"/>
      <c r="D55" s="26"/>
      <c r="E55" s="23"/>
      <c r="F55" s="34"/>
      <c r="G55" s="25">
        <v>2214</v>
      </c>
      <c r="H55" s="25"/>
      <c r="I55" s="25"/>
      <c r="J55" s="23"/>
      <c r="K55" s="34"/>
      <c r="L55" s="25">
        <f t="shared" si="0"/>
        <v>3628</v>
      </c>
      <c r="M55" s="25"/>
      <c r="N55" s="25"/>
      <c r="O55" s="23"/>
      <c r="P55" s="34"/>
      <c r="Q55" s="25">
        <v>391</v>
      </c>
      <c r="R55" s="25"/>
      <c r="S55" s="25"/>
      <c r="T55" s="23"/>
      <c r="U55" s="34"/>
      <c r="V55" s="25"/>
      <c r="W55" s="25"/>
      <c r="X55" s="25"/>
      <c r="Y55" s="23"/>
      <c r="Z55" s="75"/>
      <c r="AB55" s="106"/>
    </row>
    <row r="56" spans="1:28">
      <c r="A56" s="1">
        <v>39783</v>
      </c>
      <c r="B56" s="25">
        <v>1043</v>
      </c>
      <c r="C56" s="26"/>
      <c r="D56" s="26"/>
      <c r="E56" s="23"/>
      <c r="F56" s="34"/>
      <c r="G56" s="25">
        <v>1719</v>
      </c>
      <c r="H56" s="25"/>
      <c r="I56" s="25"/>
      <c r="J56" s="23"/>
      <c r="K56" s="34"/>
      <c r="L56" s="25">
        <f t="shared" si="0"/>
        <v>2762</v>
      </c>
      <c r="M56" s="25"/>
      <c r="N56" s="25"/>
      <c r="O56" s="23"/>
      <c r="P56" s="34"/>
      <c r="Q56" s="25">
        <v>471</v>
      </c>
      <c r="R56" s="25"/>
      <c r="S56" s="25"/>
      <c r="T56" s="23"/>
      <c r="U56" s="34"/>
      <c r="V56" s="25"/>
      <c r="W56" s="25"/>
      <c r="X56" s="25"/>
      <c r="Y56" s="23"/>
      <c r="Z56" s="75"/>
      <c r="AB56" s="106"/>
    </row>
    <row r="57" spans="1:28">
      <c r="A57" s="1">
        <v>39814</v>
      </c>
      <c r="B57" s="25">
        <v>1010</v>
      </c>
      <c r="C57" s="26"/>
      <c r="D57" s="26"/>
      <c r="E57" s="23"/>
      <c r="F57" s="34"/>
      <c r="G57" s="25">
        <v>1747</v>
      </c>
      <c r="H57" s="25"/>
      <c r="I57" s="25"/>
      <c r="J57" s="23"/>
      <c r="K57" s="34"/>
      <c r="L57" s="25">
        <f t="shared" si="0"/>
        <v>2757</v>
      </c>
      <c r="M57" s="25"/>
      <c r="N57" s="25"/>
      <c r="O57" s="23"/>
      <c r="P57" s="34"/>
      <c r="Q57" s="25">
        <v>462</v>
      </c>
      <c r="R57" s="25"/>
      <c r="S57" s="25"/>
      <c r="T57" s="23"/>
      <c r="U57" s="34"/>
      <c r="V57" s="25"/>
      <c r="W57" s="25"/>
      <c r="X57" s="25"/>
      <c r="Y57" s="23"/>
      <c r="Z57" s="75"/>
      <c r="AB57" s="106"/>
    </row>
    <row r="58" spans="1:28">
      <c r="A58" s="1">
        <v>39845</v>
      </c>
      <c r="B58" s="25">
        <v>1222</v>
      </c>
      <c r="C58" s="26"/>
      <c r="D58" s="26"/>
      <c r="E58" s="23"/>
      <c r="F58" s="34"/>
      <c r="G58" s="25">
        <v>2090</v>
      </c>
      <c r="H58" s="25"/>
      <c r="I58" s="25"/>
      <c r="J58" s="23"/>
      <c r="K58" s="34"/>
      <c r="L58" s="25">
        <f t="shared" si="0"/>
        <v>3312</v>
      </c>
      <c r="M58" s="25"/>
      <c r="N58" s="25"/>
      <c r="O58" s="23"/>
      <c r="P58" s="34"/>
      <c r="Q58" s="25">
        <v>414</v>
      </c>
      <c r="R58" s="25"/>
      <c r="S58" s="25"/>
      <c r="T58" s="23"/>
      <c r="U58" s="34"/>
      <c r="V58" s="25"/>
      <c r="W58" s="25"/>
      <c r="X58" s="25"/>
      <c r="Y58" s="23"/>
      <c r="Z58" s="75"/>
      <c r="AB58" s="106"/>
    </row>
    <row r="59" spans="1:28">
      <c r="A59" s="1">
        <v>39873</v>
      </c>
      <c r="B59" s="25">
        <v>1519</v>
      </c>
      <c r="C59" s="26"/>
      <c r="D59" s="26"/>
      <c r="E59" s="23"/>
      <c r="F59" s="34"/>
      <c r="G59" s="25">
        <v>2458</v>
      </c>
      <c r="H59" s="25"/>
      <c r="I59" s="25"/>
      <c r="J59" s="23"/>
      <c r="K59" s="34"/>
      <c r="L59" s="25">
        <f t="shared" si="0"/>
        <v>3977</v>
      </c>
      <c r="M59" s="25"/>
      <c r="N59" s="25"/>
      <c r="O59" s="23"/>
      <c r="P59" s="34"/>
      <c r="Q59" s="25">
        <v>466</v>
      </c>
      <c r="R59" s="25"/>
      <c r="S59" s="25"/>
      <c r="T59" s="23"/>
      <c r="U59" s="34"/>
      <c r="V59" s="25"/>
      <c r="W59" s="25"/>
      <c r="X59" s="25"/>
      <c r="Y59" s="23"/>
      <c r="Z59" s="75"/>
      <c r="AB59" s="106"/>
    </row>
    <row r="60" spans="1:28">
      <c r="A60" s="1">
        <v>39904</v>
      </c>
      <c r="B60" s="25">
        <v>1551</v>
      </c>
      <c r="C60" s="26"/>
      <c r="D60" s="26"/>
      <c r="E60" s="23"/>
      <c r="F60" s="34"/>
      <c r="G60" s="25">
        <v>2393</v>
      </c>
      <c r="H60" s="25"/>
      <c r="I60" s="25"/>
      <c r="J60" s="23"/>
      <c r="K60" s="34"/>
      <c r="L60" s="25">
        <f t="shared" si="0"/>
        <v>3944</v>
      </c>
      <c r="M60" s="25"/>
      <c r="N60" s="25"/>
      <c r="O60" s="23"/>
      <c r="P60" s="34"/>
      <c r="Q60" s="25">
        <v>477</v>
      </c>
      <c r="R60" s="25"/>
      <c r="S60" s="25"/>
      <c r="T60" s="23"/>
      <c r="U60" s="34"/>
      <c r="V60" s="25"/>
      <c r="W60" s="25"/>
      <c r="X60" s="25"/>
      <c r="Y60" s="23"/>
      <c r="Z60" s="75"/>
      <c r="AB60" s="106"/>
    </row>
    <row r="61" spans="1:28">
      <c r="A61" s="1">
        <v>39934</v>
      </c>
      <c r="B61" s="25">
        <v>1608</v>
      </c>
      <c r="C61" s="26"/>
      <c r="D61" s="26"/>
      <c r="E61" s="23"/>
      <c r="F61" s="34"/>
      <c r="G61" s="25">
        <v>2474</v>
      </c>
      <c r="H61" s="25"/>
      <c r="I61" s="25"/>
      <c r="J61" s="23"/>
      <c r="K61" s="34"/>
      <c r="L61" s="25">
        <f t="shared" si="0"/>
        <v>4082</v>
      </c>
      <c r="M61" s="25"/>
      <c r="N61" s="25"/>
      <c r="O61" s="23"/>
      <c r="P61" s="34"/>
      <c r="Q61" s="25">
        <v>540</v>
      </c>
      <c r="R61" s="25"/>
      <c r="S61" s="25"/>
      <c r="T61" s="23"/>
      <c r="U61" s="34"/>
      <c r="V61" s="25"/>
      <c r="W61" s="25"/>
      <c r="X61" s="25"/>
      <c r="Y61" s="23"/>
      <c r="Z61" s="75"/>
      <c r="AB61" s="106"/>
    </row>
    <row r="62" spans="1:28">
      <c r="A62" s="1">
        <v>39965</v>
      </c>
      <c r="B62" s="25">
        <v>1641</v>
      </c>
      <c r="C62" s="26"/>
      <c r="D62" s="26"/>
      <c r="E62" s="23"/>
      <c r="F62" s="34"/>
      <c r="G62" s="25">
        <v>2468</v>
      </c>
      <c r="H62" s="25"/>
      <c r="I62" s="25"/>
      <c r="J62" s="23"/>
      <c r="K62" s="34"/>
      <c r="L62" s="25">
        <f t="shared" si="0"/>
        <v>4109</v>
      </c>
      <c r="M62" s="25"/>
      <c r="N62" s="25"/>
      <c r="O62" s="23"/>
      <c r="P62" s="34"/>
      <c r="Q62" s="25">
        <v>458</v>
      </c>
      <c r="R62" s="25"/>
      <c r="S62" s="25"/>
      <c r="T62" s="23"/>
      <c r="U62" s="34"/>
      <c r="V62" s="25"/>
      <c r="W62" s="25"/>
      <c r="X62" s="25"/>
      <c r="Y62" s="23"/>
      <c r="Z62" s="75"/>
      <c r="AB62" s="106"/>
    </row>
    <row r="63" spans="1:28">
      <c r="A63" s="1">
        <v>39995</v>
      </c>
      <c r="B63" s="25">
        <v>1236</v>
      </c>
      <c r="C63" s="26"/>
      <c r="D63" s="26"/>
      <c r="E63" s="23"/>
      <c r="F63" s="34"/>
      <c r="G63" s="25">
        <v>2753</v>
      </c>
      <c r="H63" s="25"/>
      <c r="I63" s="25"/>
      <c r="J63" s="23"/>
      <c r="K63" s="34"/>
      <c r="L63" s="25">
        <f t="shared" si="0"/>
        <v>3989</v>
      </c>
      <c r="M63" s="25"/>
      <c r="N63" s="25"/>
      <c r="O63" s="23"/>
      <c r="P63" s="34"/>
      <c r="Q63" s="25">
        <v>456</v>
      </c>
      <c r="R63" s="25"/>
      <c r="S63" s="25"/>
      <c r="T63" s="23"/>
      <c r="U63" s="34"/>
      <c r="V63" s="25">
        <v>45</v>
      </c>
      <c r="W63" s="25"/>
      <c r="X63" s="25"/>
      <c r="Y63" s="23"/>
      <c r="Z63" s="75"/>
      <c r="AB63" s="106"/>
    </row>
    <row r="64" spans="1:28">
      <c r="A64" s="1">
        <v>40026</v>
      </c>
      <c r="B64" s="25">
        <v>1913</v>
      </c>
      <c r="C64" s="26"/>
      <c r="D64" s="26"/>
      <c r="E64" s="23"/>
      <c r="F64" s="34"/>
      <c r="G64" s="25">
        <v>2469</v>
      </c>
      <c r="H64" s="25"/>
      <c r="I64" s="25"/>
      <c r="J64" s="23"/>
      <c r="K64" s="34"/>
      <c r="L64" s="25">
        <f t="shared" si="0"/>
        <v>4382</v>
      </c>
      <c r="M64" s="25"/>
      <c r="N64" s="25"/>
      <c r="O64" s="23"/>
      <c r="P64" s="34"/>
      <c r="Q64" s="25">
        <v>458</v>
      </c>
      <c r="R64" s="25"/>
      <c r="S64" s="25"/>
      <c r="T64" s="23"/>
      <c r="U64" s="34"/>
      <c r="V64" s="25">
        <v>31</v>
      </c>
      <c r="W64" s="25"/>
      <c r="X64" s="25"/>
      <c r="Y64" s="23"/>
      <c r="Z64" s="75"/>
      <c r="AB64" s="106"/>
    </row>
    <row r="65" spans="1:28">
      <c r="A65" s="1">
        <v>40057</v>
      </c>
      <c r="B65" s="25">
        <v>2309</v>
      </c>
      <c r="C65" s="26"/>
      <c r="D65" s="26"/>
      <c r="E65" s="23"/>
      <c r="F65" s="34"/>
      <c r="G65" s="25">
        <v>2517</v>
      </c>
      <c r="H65" s="25"/>
      <c r="I65" s="25"/>
      <c r="J65" s="23"/>
      <c r="K65" s="34"/>
      <c r="L65" s="25">
        <f t="shared" si="0"/>
        <v>4826</v>
      </c>
      <c r="M65" s="25"/>
      <c r="N65" s="25"/>
      <c r="O65" s="23"/>
      <c r="P65" s="34"/>
      <c r="Q65" s="25">
        <v>481</v>
      </c>
      <c r="R65" s="25"/>
      <c r="S65" s="25"/>
      <c r="T65" s="23"/>
      <c r="U65" s="34"/>
      <c r="V65" s="25">
        <v>48</v>
      </c>
      <c r="W65" s="25"/>
      <c r="X65" s="25"/>
      <c r="Y65" s="23"/>
      <c r="Z65" s="75"/>
      <c r="AB65" s="106"/>
    </row>
    <row r="66" spans="1:28">
      <c r="A66" s="1">
        <v>40087</v>
      </c>
      <c r="B66" s="25">
        <v>2275</v>
      </c>
      <c r="C66" s="26"/>
      <c r="D66" s="26"/>
      <c r="E66" s="23"/>
      <c r="F66" s="34"/>
      <c r="G66" s="25">
        <v>2510</v>
      </c>
      <c r="H66" s="25"/>
      <c r="I66" s="25"/>
      <c r="J66" s="23"/>
      <c r="K66" s="34"/>
      <c r="L66" s="25">
        <f t="shared" si="0"/>
        <v>4785</v>
      </c>
      <c r="M66" s="25"/>
      <c r="N66" s="25"/>
      <c r="O66" s="23"/>
      <c r="P66" s="34"/>
      <c r="Q66" s="25">
        <v>517</v>
      </c>
      <c r="R66" s="25"/>
      <c r="S66" s="25"/>
      <c r="T66" s="23"/>
      <c r="U66" s="34"/>
      <c r="V66" s="25">
        <v>39</v>
      </c>
      <c r="W66" s="25"/>
      <c r="X66" s="25"/>
      <c r="Y66" s="23"/>
      <c r="Z66" s="75"/>
      <c r="AB66" s="106"/>
    </row>
    <row r="67" spans="1:28">
      <c r="A67" s="1">
        <v>40118</v>
      </c>
      <c r="B67" s="25">
        <v>2283</v>
      </c>
      <c r="C67" s="26"/>
      <c r="D67" s="26"/>
      <c r="E67" s="23"/>
      <c r="F67" s="34"/>
      <c r="G67" s="25">
        <v>2737</v>
      </c>
      <c r="H67" s="25"/>
      <c r="I67" s="25"/>
      <c r="J67" s="23"/>
      <c r="K67" s="34"/>
      <c r="L67" s="25">
        <f t="shared" ref="L67:L125" si="1">B67+G67</f>
        <v>5020</v>
      </c>
      <c r="M67" s="25"/>
      <c r="N67" s="25"/>
      <c r="O67" s="23"/>
      <c r="P67" s="34"/>
      <c r="Q67" s="25">
        <v>424</v>
      </c>
      <c r="R67" s="25"/>
      <c r="S67" s="25"/>
      <c r="T67" s="23"/>
      <c r="U67" s="34"/>
      <c r="V67" s="25">
        <v>47</v>
      </c>
      <c r="W67" s="25"/>
      <c r="X67" s="25"/>
      <c r="Y67" s="23"/>
      <c r="Z67" s="75"/>
      <c r="AB67" s="106"/>
    </row>
    <row r="68" spans="1:28" ht="14.45" customHeight="1">
      <c r="A68" s="1">
        <v>40148</v>
      </c>
      <c r="B68" s="25">
        <v>2136</v>
      </c>
      <c r="C68" s="26"/>
      <c r="D68" s="26"/>
      <c r="E68" s="23"/>
      <c r="F68" s="34"/>
      <c r="G68" s="25">
        <v>2153</v>
      </c>
      <c r="H68" s="25"/>
      <c r="I68" s="25"/>
      <c r="J68" s="23"/>
      <c r="K68" s="34"/>
      <c r="L68" s="25">
        <f t="shared" si="1"/>
        <v>4289</v>
      </c>
      <c r="M68" s="25"/>
      <c r="N68" s="25"/>
      <c r="O68" s="23"/>
      <c r="P68" s="34"/>
      <c r="Q68" s="25">
        <v>555</v>
      </c>
      <c r="R68" s="25"/>
      <c r="S68" s="25"/>
      <c r="T68" s="23"/>
      <c r="U68" s="34"/>
      <c r="V68" s="25">
        <v>17</v>
      </c>
      <c r="W68" s="25"/>
      <c r="X68" s="25"/>
      <c r="Y68" s="23"/>
      <c r="Z68" s="75"/>
      <c r="AB68" s="106"/>
    </row>
    <row r="69" spans="1:28">
      <c r="A69" s="1">
        <v>40179</v>
      </c>
      <c r="B69" s="25">
        <v>1814</v>
      </c>
      <c r="C69" s="26"/>
      <c r="D69" s="26"/>
      <c r="E69" s="23"/>
      <c r="F69" s="34"/>
      <c r="G69" s="25">
        <v>1992</v>
      </c>
      <c r="H69" s="25"/>
      <c r="I69" s="25"/>
      <c r="J69" s="23"/>
      <c r="K69" s="34"/>
      <c r="L69" s="25">
        <f t="shared" si="1"/>
        <v>3806</v>
      </c>
      <c r="M69" s="25"/>
      <c r="N69" s="25"/>
      <c r="O69" s="23"/>
      <c r="P69" s="34"/>
      <c r="Q69" s="25">
        <v>472</v>
      </c>
      <c r="R69" s="25"/>
      <c r="S69" s="25"/>
      <c r="T69" s="23"/>
      <c r="U69" s="34"/>
      <c r="V69" s="25">
        <v>32</v>
      </c>
      <c r="W69" s="25"/>
      <c r="X69" s="25"/>
      <c r="Y69" s="23"/>
      <c r="Z69" s="75"/>
      <c r="AB69" s="106"/>
    </row>
    <row r="70" spans="1:28" ht="14.45" customHeight="1">
      <c r="A70" s="1">
        <v>40210</v>
      </c>
      <c r="B70" s="25">
        <v>2255</v>
      </c>
      <c r="C70" s="26"/>
      <c r="D70" s="26"/>
      <c r="E70" s="23"/>
      <c r="F70" s="34"/>
      <c r="G70" s="25">
        <v>2357</v>
      </c>
      <c r="H70" s="25"/>
      <c r="I70" s="25"/>
      <c r="J70" s="23"/>
      <c r="K70" s="34"/>
      <c r="L70" s="25">
        <f t="shared" si="1"/>
        <v>4612</v>
      </c>
      <c r="M70" s="25"/>
      <c r="N70" s="25"/>
      <c r="O70" s="23"/>
      <c r="P70" s="34"/>
      <c r="Q70" s="25">
        <v>439</v>
      </c>
      <c r="R70" s="25"/>
      <c r="S70" s="25"/>
      <c r="T70" s="23"/>
      <c r="U70" s="34"/>
      <c r="V70" s="25">
        <v>41</v>
      </c>
      <c r="W70" s="25"/>
      <c r="X70" s="25"/>
      <c r="Y70" s="23"/>
      <c r="Z70" s="75"/>
      <c r="AB70" s="106"/>
    </row>
    <row r="71" spans="1:28">
      <c r="A71" s="1">
        <v>40238</v>
      </c>
      <c r="B71" s="25">
        <v>2617</v>
      </c>
      <c r="C71" s="21"/>
      <c r="D71" s="21"/>
      <c r="E71" s="23"/>
      <c r="F71" s="34"/>
      <c r="G71" s="25">
        <v>2818</v>
      </c>
      <c r="H71" s="25"/>
      <c r="I71" s="25"/>
      <c r="J71" s="23"/>
      <c r="K71" s="34"/>
      <c r="L71" s="25">
        <f t="shared" si="1"/>
        <v>5435</v>
      </c>
      <c r="M71" s="25"/>
      <c r="N71" s="25"/>
      <c r="O71" s="23"/>
      <c r="P71" s="34"/>
      <c r="Q71" s="25">
        <v>573</v>
      </c>
      <c r="R71" s="25"/>
      <c r="S71" s="25"/>
      <c r="T71" s="23"/>
      <c r="U71" s="34"/>
      <c r="V71" s="25">
        <v>34</v>
      </c>
      <c r="W71" s="25"/>
      <c r="X71" s="25"/>
      <c r="Y71" s="23"/>
      <c r="Z71" s="75"/>
      <c r="AB71" s="106"/>
    </row>
    <row r="72" spans="1:28">
      <c r="A72" s="1">
        <v>40269</v>
      </c>
      <c r="B72" s="25">
        <v>1920</v>
      </c>
      <c r="C72" s="25"/>
      <c r="D72" s="25"/>
      <c r="E72" s="23"/>
      <c r="F72" s="34"/>
      <c r="G72" s="25">
        <v>2537</v>
      </c>
      <c r="H72" s="25"/>
      <c r="I72" s="25"/>
      <c r="J72" s="23"/>
      <c r="K72" s="34"/>
      <c r="L72" s="25">
        <f t="shared" si="1"/>
        <v>4457</v>
      </c>
      <c r="M72" s="25"/>
      <c r="N72" s="25"/>
      <c r="O72" s="23"/>
      <c r="P72" s="34"/>
      <c r="Q72" s="25">
        <v>500</v>
      </c>
      <c r="R72" s="25"/>
      <c r="S72" s="25"/>
      <c r="T72" s="23"/>
      <c r="U72" s="34"/>
      <c r="V72" s="25">
        <v>43</v>
      </c>
      <c r="W72" s="25"/>
      <c r="X72" s="25"/>
      <c r="Y72" s="23"/>
      <c r="Z72" s="75"/>
      <c r="AB72" s="106"/>
    </row>
    <row r="73" spans="1:28">
      <c r="A73" s="1">
        <v>40299</v>
      </c>
      <c r="B73" s="25">
        <v>2207</v>
      </c>
      <c r="C73" s="25"/>
      <c r="D73" s="25"/>
      <c r="E73" s="23"/>
      <c r="F73" s="34"/>
      <c r="G73" s="25">
        <v>2794</v>
      </c>
      <c r="H73" s="25"/>
      <c r="I73" s="25"/>
      <c r="J73" s="23"/>
      <c r="K73" s="34"/>
      <c r="L73" s="25">
        <f t="shared" si="1"/>
        <v>5001</v>
      </c>
      <c r="M73" s="25"/>
      <c r="N73" s="25"/>
      <c r="O73" s="23"/>
      <c r="P73" s="34"/>
      <c r="Q73" s="25">
        <v>479</v>
      </c>
      <c r="R73" s="25"/>
      <c r="S73" s="25"/>
      <c r="T73" s="23"/>
      <c r="U73" s="34"/>
      <c r="V73" s="25">
        <v>44</v>
      </c>
      <c r="W73" s="25"/>
      <c r="X73" s="25"/>
      <c r="Y73" s="23"/>
      <c r="Z73" s="75"/>
      <c r="AB73" s="106"/>
    </row>
    <row r="74" spans="1:28">
      <c r="A74" s="1">
        <v>40330</v>
      </c>
      <c r="B74" s="25">
        <v>2316.5</v>
      </c>
      <c r="C74" s="27"/>
      <c r="D74" s="27"/>
      <c r="E74" s="23"/>
      <c r="F74" s="34"/>
      <c r="G74" s="25">
        <v>2810</v>
      </c>
      <c r="H74" s="25"/>
      <c r="I74" s="25"/>
      <c r="J74" s="23"/>
      <c r="K74" s="34"/>
      <c r="L74" s="25">
        <f t="shared" si="1"/>
        <v>5126.5</v>
      </c>
      <c r="M74" s="25"/>
      <c r="N74" s="25"/>
      <c r="O74" s="23"/>
      <c r="P74" s="34"/>
      <c r="Q74" s="25">
        <v>586</v>
      </c>
      <c r="R74" s="25"/>
      <c r="S74" s="25"/>
      <c r="T74" s="23"/>
      <c r="U74" s="34"/>
      <c r="V74" s="25">
        <v>44</v>
      </c>
      <c r="W74" s="25"/>
      <c r="X74" s="25"/>
      <c r="Y74" s="23"/>
      <c r="Z74" s="75"/>
      <c r="AB74" s="106"/>
    </row>
    <row r="75" spans="1:28">
      <c r="A75" s="1">
        <v>40360</v>
      </c>
      <c r="B75" s="25">
        <v>2426</v>
      </c>
      <c r="C75" s="25"/>
      <c r="D75" s="25"/>
      <c r="E75" s="23"/>
      <c r="F75" s="34"/>
      <c r="G75" s="25">
        <v>2884</v>
      </c>
      <c r="H75" s="25"/>
      <c r="I75" s="25"/>
      <c r="J75" s="23"/>
      <c r="K75" s="34"/>
      <c r="L75" s="25">
        <f t="shared" si="1"/>
        <v>5310</v>
      </c>
      <c r="M75" s="25"/>
      <c r="N75" s="25"/>
      <c r="O75" s="23"/>
      <c r="P75" s="34"/>
      <c r="Q75" s="25">
        <v>511</v>
      </c>
      <c r="R75" s="25"/>
      <c r="S75" s="25"/>
      <c r="T75" s="23"/>
      <c r="U75" s="34"/>
      <c r="V75" s="25">
        <v>48</v>
      </c>
      <c r="W75" s="25"/>
      <c r="X75" s="25"/>
      <c r="Y75" s="23"/>
      <c r="Z75" s="75"/>
      <c r="AB75" s="106"/>
    </row>
    <row r="76" spans="1:28">
      <c r="A76" s="1">
        <v>40391</v>
      </c>
      <c r="B76" s="25">
        <v>2221</v>
      </c>
      <c r="C76" s="25"/>
      <c r="D76" s="25"/>
      <c r="E76" s="23"/>
      <c r="F76" s="34"/>
      <c r="G76" s="25">
        <v>2828</v>
      </c>
      <c r="H76" s="25"/>
      <c r="I76" s="25"/>
      <c r="J76" s="23"/>
      <c r="K76" s="34"/>
      <c r="L76" s="25">
        <f t="shared" si="1"/>
        <v>5049</v>
      </c>
      <c r="M76" s="25"/>
      <c r="N76" s="25"/>
      <c r="O76" s="23"/>
      <c r="P76" s="34"/>
      <c r="Q76" s="25">
        <v>508</v>
      </c>
      <c r="R76" s="25"/>
      <c r="S76" s="25"/>
      <c r="T76" s="23"/>
      <c r="U76" s="34"/>
      <c r="V76" s="25">
        <v>41</v>
      </c>
      <c r="W76" s="25"/>
      <c r="X76" s="25"/>
      <c r="Y76" s="23"/>
      <c r="Z76" s="75"/>
      <c r="AB76" s="106"/>
    </row>
    <row r="77" spans="1:28">
      <c r="A77" s="1">
        <v>40422</v>
      </c>
      <c r="B77" s="25">
        <v>2120</v>
      </c>
      <c r="C77" s="25"/>
      <c r="D77" s="25"/>
      <c r="E77" s="23"/>
      <c r="F77" s="34"/>
      <c r="G77" s="25">
        <v>2646</v>
      </c>
      <c r="H77" s="25"/>
      <c r="I77" s="25"/>
      <c r="J77" s="23"/>
      <c r="K77" s="34"/>
      <c r="L77" s="25">
        <f t="shared" si="1"/>
        <v>4766</v>
      </c>
      <c r="M77" s="25"/>
      <c r="N77" s="25"/>
      <c r="O77" s="23"/>
      <c r="P77" s="34"/>
      <c r="Q77" s="25">
        <v>587</v>
      </c>
      <c r="R77" s="25"/>
      <c r="S77" s="25"/>
      <c r="T77" s="23"/>
      <c r="U77" s="34"/>
      <c r="V77" s="25">
        <v>45</v>
      </c>
      <c r="W77" s="25"/>
      <c r="X77" s="25"/>
      <c r="Y77" s="23"/>
      <c r="Z77" s="75"/>
      <c r="AB77" s="106"/>
    </row>
    <row r="78" spans="1:28">
      <c r="A78" s="1">
        <v>40452</v>
      </c>
      <c r="B78" s="25">
        <v>2186</v>
      </c>
      <c r="C78" s="25"/>
      <c r="D78" s="25"/>
      <c r="E78" s="23"/>
      <c r="F78" s="34"/>
      <c r="G78" s="25">
        <v>2325</v>
      </c>
      <c r="H78" s="25"/>
      <c r="I78" s="25"/>
      <c r="J78" s="23"/>
      <c r="K78" s="34"/>
      <c r="L78" s="25">
        <f t="shared" si="1"/>
        <v>4511</v>
      </c>
      <c r="M78" s="25"/>
      <c r="N78" s="25"/>
      <c r="O78" s="23"/>
      <c r="P78" s="34"/>
      <c r="Q78" s="25">
        <v>536</v>
      </c>
      <c r="R78" s="25"/>
      <c r="S78" s="25"/>
      <c r="T78" s="23"/>
      <c r="U78" s="34"/>
      <c r="V78" s="25">
        <v>26</v>
      </c>
      <c r="W78" s="25"/>
      <c r="X78" s="25"/>
      <c r="Y78" s="23"/>
      <c r="Z78" s="75"/>
      <c r="AB78" s="106"/>
    </row>
    <row r="79" spans="1:28">
      <c r="A79" s="1">
        <v>40483</v>
      </c>
      <c r="B79" s="25">
        <v>2180</v>
      </c>
      <c r="C79" s="25"/>
      <c r="D79" s="25"/>
      <c r="E79" s="23"/>
      <c r="F79" s="34"/>
      <c r="G79" s="25">
        <v>2737</v>
      </c>
      <c r="H79" s="25"/>
      <c r="I79" s="25"/>
      <c r="J79" s="23"/>
      <c r="K79" s="34"/>
      <c r="L79" s="25">
        <f t="shared" si="1"/>
        <v>4917</v>
      </c>
      <c r="M79" s="25"/>
      <c r="N79" s="25"/>
      <c r="O79" s="23"/>
      <c r="P79" s="34"/>
      <c r="Q79" s="25">
        <v>543</v>
      </c>
      <c r="R79" s="25"/>
      <c r="S79" s="25"/>
      <c r="T79" s="23"/>
      <c r="U79" s="34"/>
      <c r="V79" s="25">
        <v>52</v>
      </c>
      <c r="W79" s="25"/>
      <c r="X79" s="25"/>
      <c r="Y79" s="23"/>
      <c r="Z79" s="75"/>
      <c r="AB79" s="106"/>
    </row>
    <row r="80" spans="1:28">
      <c r="A80" s="1">
        <v>40513</v>
      </c>
      <c r="B80" s="25">
        <v>2103</v>
      </c>
      <c r="C80" s="25"/>
      <c r="D80" s="25"/>
      <c r="E80" s="23"/>
      <c r="F80" s="34"/>
      <c r="G80" s="25">
        <v>2051</v>
      </c>
      <c r="H80" s="25"/>
      <c r="I80" s="25"/>
      <c r="J80" s="23"/>
      <c r="K80" s="34"/>
      <c r="L80" s="25">
        <f t="shared" si="1"/>
        <v>4154</v>
      </c>
      <c r="M80" s="25"/>
      <c r="N80" s="25"/>
      <c r="O80" s="23"/>
      <c r="P80" s="34"/>
      <c r="Q80" s="25">
        <v>592</v>
      </c>
      <c r="R80" s="25"/>
      <c r="S80" s="25"/>
      <c r="T80" s="23"/>
      <c r="U80" s="34"/>
      <c r="V80" s="25">
        <v>19</v>
      </c>
      <c r="W80" s="25"/>
      <c r="X80" s="25"/>
      <c r="Y80" s="23"/>
      <c r="Z80" s="75"/>
      <c r="AB80" s="106"/>
    </row>
    <row r="81" spans="1:28">
      <c r="A81" s="1">
        <v>40544</v>
      </c>
      <c r="B81" s="25">
        <v>1535</v>
      </c>
      <c r="C81" s="25"/>
      <c r="D81" s="25"/>
      <c r="E81" s="23"/>
      <c r="F81" s="34"/>
      <c r="G81" s="25">
        <v>1742</v>
      </c>
      <c r="H81" s="25"/>
      <c r="I81" s="25"/>
      <c r="J81" s="23"/>
      <c r="K81" s="34"/>
      <c r="L81" s="25">
        <f t="shared" si="1"/>
        <v>3277</v>
      </c>
      <c r="M81" s="25"/>
      <c r="N81" s="25"/>
      <c r="O81" s="23"/>
      <c r="P81" s="34"/>
      <c r="Q81" s="25">
        <v>417</v>
      </c>
      <c r="R81" s="25"/>
      <c r="S81" s="25"/>
      <c r="T81" s="23"/>
      <c r="U81" s="34"/>
      <c r="V81" s="25">
        <v>54</v>
      </c>
      <c r="W81" s="25"/>
      <c r="X81" s="25"/>
      <c r="Y81" s="23"/>
      <c r="Z81" s="75"/>
      <c r="AB81" s="106"/>
    </row>
    <row r="82" spans="1:28">
      <c r="A82" s="1">
        <v>40575</v>
      </c>
      <c r="B82" s="25">
        <v>2273</v>
      </c>
      <c r="C82" s="25"/>
      <c r="D82" s="25"/>
      <c r="E82" s="23"/>
      <c r="F82" s="34"/>
      <c r="G82" s="25">
        <v>2333</v>
      </c>
      <c r="H82" s="25"/>
      <c r="I82" s="25"/>
      <c r="J82" s="23"/>
      <c r="K82" s="34"/>
      <c r="L82" s="25">
        <f t="shared" si="1"/>
        <v>4606</v>
      </c>
      <c r="M82" s="25"/>
      <c r="N82" s="25"/>
      <c r="O82" s="23"/>
      <c r="P82" s="34"/>
      <c r="Q82" s="25">
        <v>389</v>
      </c>
      <c r="R82" s="25"/>
      <c r="S82" s="25"/>
      <c r="T82" s="23"/>
      <c r="U82" s="34"/>
      <c r="V82" s="25">
        <v>32</v>
      </c>
      <c r="W82" s="25"/>
      <c r="X82" s="25"/>
      <c r="Y82" s="23"/>
      <c r="Z82" s="75"/>
      <c r="AB82" s="106"/>
    </row>
    <row r="83" spans="1:28">
      <c r="A83" s="1">
        <v>40603</v>
      </c>
      <c r="B83" s="25">
        <v>2322</v>
      </c>
      <c r="C83" s="25"/>
      <c r="D83" s="25"/>
      <c r="E83" s="23"/>
      <c r="F83" s="34"/>
      <c r="G83" s="25">
        <v>2639</v>
      </c>
      <c r="H83" s="25"/>
      <c r="I83" s="25"/>
      <c r="J83" s="23"/>
      <c r="K83" s="34"/>
      <c r="L83" s="25">
        <f t="shared" si="1"/>
        <v>4961</v>
      </c>
      <c r="M83" s="25"/>
      <c r="N83" s="25"/>
      <c r="O83" s="23"/>
      <c r="P83" s="34"/>
      <c r="Q83" s="25">
        <v>536</v>
      </c>
      <c r="R83" s="25"/>
      <c r="S83" s="25"/>
      <c r="T83" s="23"/>
      <c r="U83" s="34"/>
      <c r="V83" s="25">
        <v>37</v>
      </c>
      <c r="W83" s="25"/>
      <c r="X83" s="25"/>
      <c r="Y83" s="23"/>
      <c r="Z83" s="75"/>
      <c r="AB83" s="106"/>
    </row>
    <row r="84" spans="1:28">
      <c r="A84" s="1">
        <v>40634</v>
      </c>
      <c r="B84" s="25">
        <v>2036</v>
      </c>
      <c r="C84" s="25"/>
      <c r="D84" s="25"/>
      <c r="E84" s="23"/>
      <c r="F84" s="34"/>
      <c r="G84" s="25">
        <v>2154</v>
      </c>
      <c r="H84" s="25"/>
      <c r="I84" s="25"/>
      <c r="J84" s="23"/>
      <c r="K84" s="34"/>
      <c r="L84" s="25">
        <f t="shared" si="1"/>
        <v>4190</v>
      </c>
      <c r="M84" s="25"/>
      <c r="N84" s="25"/>
      <c r="O84" s="23"/>
      <c r="P84" s="34"/>
      <c r="Q84" s="25">
        <v>478</v>
      </c>
      <c r="R84" s="25"/>
      <c r="S84" s="25"/>
      <c r="T84" s="23"/>
      <c r="U84" s="34"/>
      <c r="V84" s="25">
        <v>22</v>
      </c>
      <c r="W84" s="25"/>
      <c r="X84" s="25"/>
      <c r="Y84" s="23"/>
      <c r="Z84" s="75"/>
      <c r="AB84" s="106"/>
    </row>
    <row r="85" spans="1:28">
      <c r="A85" s="1">
        <v>40664</v>
      </c>
      <c r="B85" s="25">
        <v>2342</v>
      </c>
      <c r="C85" s="25"/>
      <c r="D85" s="25"/>
      <c r="E85" s="23"/>
      <c r="F85" s="34"/>
      <c r="G85" s="25">
        <v>2657</v>
      </c>
      <c r="H85" s="25"/>
      <c r="I85" s="25"/>
      <c r="J85" s="23"/>
      <c r="K85" s="34"/>
      <c r="L85" s="25">
        <f t="shared" si="1"/>
        <v>4999</v>
      </c>
      <c r="M85" s="25"/>
      <c r="N85" s="25"/>
      <c r="O85" s="23"/>
      <c r="P85" s="34"/>
      <c r="Q85" s="25">
        <v>479</v>
      </c>
      <c r="R85" s="25"/>
      <c r="S85" s="25"/>
      <c r="T85" s="23"/>
      <c r="U85" s="34"/>
      <c r="V85" s="25">
        <v>40</v>
      </c>
      <c r="W85" s="25"/>
      <c r="X85" s="25"/>
      <c r="Y85" s="23"/>
      <c r="Z85" s="75"/>
      <c r="AB85" s="106"/>
    </row>
    <row r="86" spans="1:28">
      <c r="A86" s="1">
        <v>40695</v>
      </c>
      <c r="B86" s="25">
        <v>2185</v>
      </c>
      <c r="C86" s="25"/>
      <c r="D86" s="25"/>
      <c r="E86" s="23"/>
      <c r="F86" s="34"/>
      <c r="G86" s="25">
        <v>2306</v>
      </c>
      <c r="H86" s="25"/>
      <c r="I86" s="25"/>
      <c r="J86" s="23"/>
      <c r="K86" s="34"/>
      <c r="L86" s="25">
        <f t="shared" si="1"/>
        <v>4491</v>
      </c>
      <c r="M86" s="25"/>
      <c r="N86" s="25"/>
      <c r="O86" s="23"/>
      <c r="P86" s="34"/>
      <c r="Q86" s="25">
        <v>541</v>
      </c>
      <c r="R86" s="25"/>
      <c r="S86" s="25"/>
      <c r="T86" s="23"/>
      <c r="U86" s="34"/>
      <c r="V86" s="25">
        <v>42.054588525898808</v>
      </c>
      <c r="W86" s="25"/>
      <c r="X86" s="25"/>
      <c r="Y86" s="23"/>
      <c r="Z86" s="75"/>
      <c r="AB86" s="106"/>
    </row>
    <row r="87" spans="1:28">
      <c r="A87" s="1">
        <v>40725</v>
      </c>
      <c r="B87" s="25">
        <v>2091</v>
      </c>
      <c r="C87" s="25"/>
      <c r="D87" s="25"/>
      <c r="E87" s="23"/>
      <c r="F87" s="34"/>
      <c r="G87" s="25">
        <v>2323</v>
      </c>
      <c r="H87" s="25"/>
      <c r="I87" s="25"/>
      <c r="J87" s="23"/>
      <c r="K87" s="34"/>
      <c r="L87" s="25">
        <f t="shared" si="1"/>
        <v>4414</v>
      </c>
      <c r="M87" s="25"/>
      <c r="N87" s="25"/>
      <c r="O87" s="23"/>
      <c r="P87" s="34"/>
      <c r="Q87" s="25">
        <v>514</v>
      </c>
      <c r="R87" s="25"/>
      <c r="S87" s="25"/>
      <c r="T87" s="23"/>
      <c r="U87" s="34"/>
      <c r="V87" s="25">
        <v>13</v>
      </c>
      <c r="W87" s="25"/>
      <c r="X87" s="25"/>
      <c r="Y87" s="23"/>
      <c r="Z87" s="75"/>
      <c r="AB87" s="106"/>
    </row>
    <row r="88" spans="1:28">
      <c r="A88" s="1">
        <v>40756</v>
      </c>
      <c r="B88" s="25">
        <v>2567</v>
      </c>
      <c r="C88" s="25"/>
      <c r="D88" s="25"/>
      <c r="E88" s="23"/>
      <c r="F88" s="34"/>
      <c r="G88" s="25">
        <v>2557</v>
      </c>
      <c r="H88" s="25"/>
      <c r="I88" s="25"/>
      <c r="J88" s="23"/>
      <c r="K88" s="34"/>
      <c r="L88" s="25">
        <f t="shared" si="1"/>
        <v>5124</v>
      </c>
      <c r="M88" s="25"/>
      <c r="N88" s="25"/>
      <c r="O88" s="23"/>
      <c r="P88" s="34"/>
      <c r="Q88" s="25">
        <v>461</v>
      </c>
      <c r="R88" s="25"/>
      <c r="S88" s="25"/>
      <c r="T88" s="23"/>
      <c r="U88" s="34"/>
      <c r="V88" s="25">
        <v>32</v>
      </c>
      <c r="W88" s="25"/>
      <c r="X88" s="25"/>
      <c r="Y88" s="23"/>
      <c r="Z88" s="75"/>
      <c r="AB88" s="106"/>
    </row>
    <row r="89" spans="1:28">
      <c r="A89" s="1">
        <v>40787</v>
      </c>
      <c r="B89" s="25">
        <v>2535</v>
      </c>
      <c r="C89" s="25"/>
      <c r="D89" s="25"/>
      <c r="E89" s="23"/>
      <c r="F89" s="34"/>
      <c r="G89" s="25">
        <v>2476</v>
      </c>
      <c r="H89" s="25"/>
      <c r="I89" s="25"/>
      <c r="J89" s="23"/>
      <c r="K89" s="34"/>
      <c r="L89" s="25">
        <f t="shared" si="1"/>
        <v>5011</v>
      </c>
      <c r="M89" s="25"/>
      <c r="N89" s="25"/>
      <c r="O89" s="23"/>
      <c r="P89" s="34"/>
      <c r="Q89" s="25">
        <v>592</v>
      </c>
      <c r="R89" s="25"/>
      <c r="S89" s="25"/>
      <c r="T89" s="23"/>
      <c r="U89" s="34"/>
      <c r="V89" s="25">
        <v>40</v>
      </c>
      <c r="W89" s="25"/>
      <c r="X89" s="25"/>
      <c r="Y89" s="23"/>
      <c r="Z89" s="75"/>
      <c r="AB89" s="106"/>
    </row>
    <row r="90" spans="1:28">
      <c r="A90" s="1">
        <v>40817</v>
      </c>
      <c r="B90" s="25">
        <v>2183</v>
      </c>
      <c r="C90" s="25"/>
      <c r="D90" s="25"/>
      <c r="E90" s="23"/>
      <c r="F90" s="34"/>
      <c r="G90" s="25">
        <v>2326</v>
      </c>
      <c r="H90" s="25"/>
      <c r="I90" s="25"/>
      <c r="J90" s="23"/>
      <c r="K90" s="34"/>
      <c r="L90" s="25">
        <f t="shared" si="1"/>
        <v>4509</v>
      </c>
      <c r="M90" s="25"/>
      <c r="N90" s="25"/>
      <c r="O90" s="23"/>
      <c r="P90" s="34"/>
      <c r="Q90" s="25">
        <v>579</v>
      </c>
      <c r="R90" s="25"/>
      <c r="S90" s="25"/>
      <c r="T90" s="23"/>
      <c r="U90" s="34"/>
      <c r="V90" s="25">
        <v>47</v>
      </c>
      <c r="W90" s="25"/>
      <c r="X90" s="25"/>
      <c r="Y90" s="23"/>
      <c r="Z90" s="75"/>
      <c r="AB90" s="106"/>
    </row>
    <row r="91" spans="1:28">
      <c r="A91" s="1">
        <v>40848</v>
      </c>
      <c r="B91" s="25">
        <v>2151</v>
      </c>
      <c r="C91" s="25"/>
      <c r="D91" s="25"/>
      <c r="E91" s="23"/>
      <c r="F91" s="34"/>
      <c r="G91" s="25">
        <v>2494</v>
      </c>
      <c r="H91" s="25"/>
      <c r="I91" s="25"/>
      <c r="J91" s="23"/>
      <c r="K91" s="34"/>
      <c r="L91" s="25">
        <f t="shared" si="1"/>
        <v>4645</v>
      </c>
      <c r="M91" s="25"/>
      <c r="N91" s="25"/>
      <c r="O91" s="23"/>
      <c r="P91" s="34"/>
      <c r="Q91" s="25">
        <v>513</v>
      </c>
      <c r="R91" s="25"/>
      <c r="S91" s="25"/>
      <c r="T91" s="23"/>
      <c r="U91" s="34"/>
      <c r="V91" s="25">
        <v>30</v>
      </c>
      <c r="W91" s="25"/>
      <c r="X91" s="25"/>
      <c r="Y91" s="23"/>
      <c r="Z91" s="75"/>
      <c r="AB91" s="106"/>
    </row>
    <row r="92" spans="1:28">
      <c r="A92" s="1">
        <v>40878</v>
      </c>
      <c r="B92" s="25">
        <v>1717</v>
      </c>
      <c r="C92" s="25"/>
      <c r="D92" s="25"/>
      <c r="E92" s="23"/>
      <c r="F92" s="34"/>
      <c r="G92" s="25">
        <v>1803</v>
      </c>
      <c r="H92" s="25"/>
      <c r="I92" s="25"/>
      <c r="J92" s="23"/>
      <c r="K92" s="34"/>
      <c r="L92" s="25">
        <f t="shared" si="1"/>
        <v>3520</v>
      </c>
      <c r="M92" s="25"/>
      <c r="N92" s="25"/>
      <c r="O92" s="23"/>
      <c r="P92" s="34"/>
      <c r="Q92" s="25">
        <v>621</v>
      </c>
      <c r="R92" s="25"/>
      <c r="S92" s="25"/>
      <c r="T92" s="23"/>
      <c r="U92" s="34"/>
      <c r="V92" s="25">
        <v>56</v>
      </c>
      <c r="W92" s="25"/>
      <c r="X92" s="25"/>
      <c r="Y92" s="23"/>
      <c r="Z92" s="75"/>
      <c r="AB92" s="106"/>
    </row>
    <row r="93" spans="1:28">
      <c r="A93" s="1">
        <v>40909</v>
      </c>
      <c r="B93" s="25">
        <v>1520</v>
      </c>
      <c r="C93" s="25"/>
      <c r="D93" s="25"/>
      <c r="E93" s="23"/>
      <c r="F93" s="34"/>
      <c r="G93" s="25">
        <v>1816</v>
      </c>
      <c r="H93" s="25"/>
      <c r="I93" s="25"/>
      <c r="J93" s="23"/>
      <c r="K93" s="34"/>
      <c r="L93" s="25">
        <f t="shared" si="1"/>
        <v>3336</v>
      </c>
      <c r="M93" s="25"/>
      <c r="N93" s="25"/>
      <c r="O93" s="23"/>
      <c r="P93" s="34"/>
      <c r="Q93" s="25">
        <v>442</v>
      </c>
      <c r="R93" s="25"/>
      <c r="S93" s="25"/>
      <c r="T93" s="23"/>
      <c r="U93" s="34"/>
      <c r="V93" s="25">
        <v>49</v>
      </c>
      <c r="W93" s="25"/>
      <c r="X93" s="25"/>
      <c r="Y93" s="23"/>
      <c r="Z93" s="75"/>
      <c r="AB93" s="106"/>
    </row>
    <row r="94" spans="1:28">
      <c r="A94" s="1">
        <v>40940</v>
      </c>
      <c r="B94" s="25">
        <v>1988</v>
      </c>
      <c r="C94" s="25"/>
      <c r="D94" s="25"/>
      <c r="E94" s="23"/>
      <c r="F94" s="34"/>
      <c r="G94" s="25">
        <v>2218</v>
      </c>
      <c r="H94" s="25"/>
      <c r="I94" s="25"/>
      <c r="J94" s="23"/>
      <c r="K94" s="34"/>
      <c r="L94" s="25">
        <f t="shared" si="1"/>
        <v>4206</v>
      </c>
      <c r="M94" s="25"/>
      <c r="N94" s="25"/>
      <c r="O94" s="23"/>
      <c r="P94" s="34"/>
      <c r="Q94" s="25">
        <v>428</v>
      </c>
      <c r="R94" s="25"/>
      <c r="S94" s="25"/>
      <c r="T94" s="23"/>
      <c r="U94" s="34"/>
      <c r="V94" s="25">
        <v>34</v>
      </c>
      <c r="W94" s="25"/>
      <c r="X94" s="25"/>
      <c r="Y94" s="23"/>
      <c r="Z94" s="75"/>
      <c r="AB94" s="106"/>
    </row>
    <row r="95" spans="1:28">
      <c r="A95" s="1">
        <v>40969</v>
      </c>
      <c r="B95" s="25">
        <v>2004</v>
      </c>
      <c r="C95" s="25"/>
      <c r="D95" s="25"/>
      <c r="E95" s="23"/>
      <c r="F95" s="34"/>
      <c r="G95" s="25">
        <v>2576</v>
      </c>
      <c r="H95" s="25"/>
      <c r="I95" s="25"/>
      <c r="J95" s="23"/>
      <c r="K95" s="34"/>
      <c r="L95" s="25">
        <f t="shared" si="1"/>
        <v>4580</v>
      </c>
      <c r="M95" s="25"/>
      <c r="N95" s="25"/>
      <c r="O95" s="23"/>
      <c r="P95" s="34"/>
      <c r="Q95" s="25">
        <v>630</v>
      </c>
      <c r="R95" s="25"/>
      <c r="S95" s="25"/>
      <c r="T95" s="23"/>
      <c r="U95" s="34"/>
      <c r="V95" s="25">
        <v>23</v>
      </c>
      <c r="W95" s="25"/>
      <c r="X95" s="25"/>
      <c r="Y95" s="23"/>
      <c r="Z95" s="75"/>
      <c r="AB95" s="106"/>
    </row>
    <row r="96" spans="1:28">
      <c r="A96" s="1">
        <v>41000</v>
      </c>
      <c r="B96" s="25">
        <v>1396</v>
      </c>
      <c r="C96" s="25"/>
      <c r="D96" s="25"/>
      <c r="E96" s="23"/>
      <c r="F96" s="34"/>
      <c r="G96" s="25">
        <v>1895</v>
      </c>
      <c r="H96" s="25"/>
      <c r="I96" s="25"/>
      <c r="J96" s="23"/>
      <c r="K96" s="34"/>
      <c r="L96" s="25">
        <f t="shared" si="1"/>
        <v>3291</v>
      </c>
      <c r="M96" s="25"/>
      <c r="N96" s="25"/>
      <c r="O96" s="23"/>
      <c r="P96" s="34"/>
      <c r="Q96" s="25">
        <v>404</v>
      </c>
      <c r="R96" s="25"/>
      <c r="S96" s="25"/>
      <c r="T96" s="23"/>
      <c r="U96" s="34"/>
      <c r="V96" s="25">
        <v>27</v>
      </c>
      <c r="W96" s="25"/>
      <c r="X96" s="25"/>
      <c r="Y96" s="23"/>
      <c r="Z96" s="75"/>
      <c r="AB96" s="106"/>
    </row>
    <row r="97" spans="1:28">
      <c r="A97" s="1">
        <v>41030</v>
      </c>
      <c r="B97" s="25">
        <v>1913</v>
      </c>
      <c r="C97" s="25"/>
      <c r="D97" s="25"/>
      <c r="E97" s="23"/>
      <c r="F97" s="34"/>
      <c r="G97" s="25">
        <v>2711</v>
      </c>
      <c r="H97" s="25"/>
      <c r="I97" s="25"/>
      <c r="J97" s="23"/>
      <c r="K97" s="34"/>
      <c r="L97" s="25">
        <f t="shared" si="1"/>
        <v>4624</v>
      </c>
      <c r="M97" s="25"/>
      <c r="N97" s="25"/>
      <c r="O97" s="23"/>
      <c r="P97" s="34"/>
      <c r="Q97" s="25">
        <v>537</v>
      </c>
      <c r="R97" s="25"/>
      <c r="S97" s="25"/>
      <c r="T97" s="23"/>
      <c r="U97" s="34"/>
      <c r="V97" s="25">
        <v>33</v>
      </c>
      <c r="W97" s="25"/>
      <c r="X97" s="25"/>
      <c r="Y97" s="23"/>
      <c r="Z97" s="75"/>
      <c r="AB97" s="106"/>
    </row>
    <row r="98" spans="1:28">
      <c r="A98" s="1">
        <v>41061</v>
      </c>
      <c r="B98" s="25">
        <v>1506</v>
      </c>
      <c r="C98" s="25"/>
      <c r="D98" s="25"/>
      <c r="E98" s="23"/>
      <c r="F98" s="34"/>
      <c r="G98" s="25">
        <v>2456</v>
      </c>
      <c r="H98" s="25"/>
      <c r="I98" s="25"/>
      <c r="J98" s="23"/>
      <c r="K98" s="34"/>
      <c r="L98" s="25">
        <f t="shared" si="1"/>
        <v>3962</v>
      </c>
      <c r="M98" s="25"/>
      <c r="N98" s="25"/>
      <c r="O98" s="23"/>
      <c r="P98" s="34"/>
      <c r="Q98" s="25">
        <v>528</v>
      </c>
      <c r="R98" s="25"/>
      <c r="S98" s="25"/>
      <c r="T98" s="23"/>
      <c r="U98" s="34"/>
      <c r="V98" s="25">
        <v>31</v>
      </c>
      <c r="W98" s="25"/>
      <c r="X98" s="25"/>
      <c r="Y98" s="23"/>
      <c r="Z98" s="75"/>
      <c r="AB98" s="106"/>
    </row>
    <row r="99" spans="1:28">
      <c r="A99" s="1">
        <v>41091</v>
      </c>
      <c r="B99" s="25">
        <v>1538</v>
      </c>
      <c r="C99" s="25"/>
      <c r="D99" s="25"/>
      <c r="E99" s="23"/>
      <c r="F99" s="34"/>
      <c r="G99" s="25">
        <v>2446</v>
      </c>
      <c r="H99" s="25"/>
      <c r="I99" s="25"/>
      <c r="J99" s="23"/>
      <c r="K99" s="34"/>
      <c r="L99" s="25">
        <f t="shared" si="1"/>
        <v>3984</v>
      </c>
      <c r="M99" s="25"/>
      <c r="N99" s="25"/>
      <c r="O99" s="23"/>
      <c r="P99" s="34"/>
      <c r="Q99" s="25">
        <v>507</v>
      </c>
      <c r="R99" s="25"/>
      <c r="S99" s="25"/>
      <c r="T99" s="23"/>
      <c r="U99" s="34"/>
      <c r="V99" s="25">
        <v>39</v>
      </c>
      <c r="W99" s="25"/>
      <c r="X99" s="25"/>
      <c r="Y99" s="23"/>
      <c r="Z99" s="75"/>
      <c r="AB99" s="106"/>
    </row>
    <row r="100" spans="1:28">
      <c r="A100" s="1">
        <v>41122</v>
      </c>
      <c r="B100" s="25">
        <v>1637</v>
      </c>
      <c r="C100" s="25"/>
      <c r="D100" s="25"/>
      <c r="E100" s="23"/>
      <c r="F100" s="34"/>
      <c r="G100" s="25">
        <v>2782</v>
      </c>
      <c r="H100" s="25"/>
      <c r="I100" s="25"/>
      <c r="J100" s="23"/>
      <c r="K100" s="34"/>
      <c r="L100" s="25">
        <f t="shared" si="1"/>
        <v>4419</v>
      </c>
      <c r="M100" s="25"/>
      <c r="N100" s="25"/>
      <c r="O100" s="23"/>
      <c r="P100" s="34"/>
      <c r="Q100" s="25">
        <v>566</v>
      </c>
      <c r="R100" s="25"/>
      <c r="S100" s="25"/>
      <c r="T100" s="23"/>
      <c r="U100" s="34"/>
      <c r="V100" s="25">
        <v>16</v>
      </c>
      <c r="W100" s="25"/>
      <c r="X100" s="25"/>
      <c r="Y100" s="23"/>
      <c r="Z100" s="75"/>
      <c r="AB100" s="106"/>
    </row>
    <row r="101" spans="1:28">
      <c r="A101" s="1">
        <v>41153</v>
      </c>
      <c r="B101" s="25">
        <v>1600</v>
      </c>
      <c r="C101" s="25"/>
      <c r="D101" s="25"/>
      <c r="E101" s="23"/>
      <c r="F101" s="34"/>
      <c r="G101" s="25">
        <v>2296</v>
      </c>
      <c r="H101" s="25"/>
      <c r="I101" s="25"/>
      <c r="J101" s="23"/>
      <c r="K101" s="34"/>
      <c r="L101" s="25">
        <f t="shared" si="1"/>
        <v>3896</v>
      </c>
      <c r="M101" s="25"/>
      <c r="N101" s="25"/>
      <c r="O101" s="23"/>
      <c r="P101" s="34"/>
      <c r="Q101" s="25">
        <v>559</v>
      </c>
      <c r="R101" s="25"/>
      <c r="S101" s="25"/>
      <c r="T101" s="23"/>
      <c r="U101" s="34"/>
      <c r="V101" s="25">
        <v>28</v>
      </c>
      <c r="W101" s="25"/>
      <c r="X101" s="25"/>
      <c r="Y101" s="23"/>
      <c r="Z101" s="75"/>
      <c r="AB101" s="106"/>
    </row>
    <row r="102" spans="1:28">
      <c r="A102" s="1">
        <v>41183</v>
      </c>
      <c r="B102" s="25">
        <v>1717</v>
      </c>
      <c r="C102" s="25"/>
      <c r="D102" s="25"/>
      <c r="E102" s="23"/>
      <c r="F102" s="34"/>
      <c r="G102" s="25">
        <v>2346</v>
      </c>
      <c r="H102" s="25"/>
      <c r="I102" s="25"/>
      <c r="J102" s="23"/>
      <c r="K102" s="34"/>
      <c r="L102" s="25">
        <f t="shared" si="1"/>
        <v>4063</v>
      </c>
      <c r="M102" s="25"/>
      <c r="N102" s="25"/>
      <c r="O102" s="23"/>
      <c r="P102" s="34"/>
      <c r="Q102" s="25">
        <v>468</v>
      </c>
      <c r="R102" s="25"/>
      <c r="S102" s="25"/>
      <c r="T102" s="23"/>
      <c r="U102" s="34"/>
      <c r="V102" s="25">
        <v>31</v>
      </c>
      <c r="W102" s="25"/>
      <c r="X102" s="25"/>
      <c r="Y102" s="23"/>
      <c r="Z102" s="75"/>
      <c r="AB102" s="106"/>
    </row>
    <row r="103" spans="1:28">
      <c r="A103" s="1">
        <v>41214</v>
      </c>
      <c r="B103" s="25">
        <v>1681</v>
      </c>
      <c r="C103" s="25"/>
      <c r="D103" s="25"/>
      <c r="E103" s="23"/>
      <c r="F103" s="34"/>
      <c r="G103" s="25">
        <v>2520</v>
      </c>
      <c r="H103" s="25"/>
      <c r="I103" s="25"/>
      <c r="J103" s="23"/>
      <c r="K103" s="34"/>
      <c r="L103" s="25">
        <f t="shared" si="1"/>
        <v>4201</v>
      </c>
      <c r="M103" s="25"/>
      <c r="N103" s="25"/>
      <c r="O103" s="23"/>
      <c r="P103" s="34"/>
      <c r="Q103" s="25">
        <v>460</v>
      </c>
      <c r="R103" s="25"/>
      <c r="S103" s="25"/>
      <c r="T103" s="23"/>
      <c r="U103" s="34"/>
      <c r="V103" s="25">
        <v>25</v>
      </c>
      <c r="W103" s="25"/>
      <c r="X103" s="25"/>
      <c r="Y103" s="23"/>
      <c r="Z103" s="75"/>
      <c r="AB103" s="106"/>
    </row>
    <row r="104" spans="1:28">
      <c r="A104" s="1">
        <v>41244</v>
      </c>
      <c r="B104" s="25">
        <v>1229</v>
      </c>
      <c r="C104" s="25"/>
      <c r="D104" s="25"/>
      <c r="E104" s="23"/>
      <c r="F104" s="34"/>
      <c r="G104" s="25">
        <v>1806</v>
      </c>
      <c r="H104" s="25"/>
      <c r="I104" s="25"/>
      <c r="J104" s="23"/>
      <c r="K104" s="34"/>
      <c r="L104" s="25">
        <f t="shared" si="1"/>
        <v>3035</v>
      </c>
      <c r="M104" s="25"/>
      <c r="N104" s="25"/>
      <c r="O104" s="23"/>
      <c r="P104" s="34"/>
      <c r="Q104" s="25">
        <v>555</v>
      </c>
      <c r="R104" s="25"/>
      <c r="S104" s="25"/>
      <c r="T104" s="23"/>
      <c r="U104" s="34"/>
      <c r="V104" s="25">
        <v>21</v>
      </c>
      <c r="W104" s="25"/>
      <c r="X104" s="25"/>
      <c r="Y104" s="23"/>
      <c r="Z104" s="75"/>
      <c r="AB104" s="106"/>
    </row>
    <row r="105" spans="1:28">
      <c r="A105" s="1">
        <v>41275</v>
      </c>
      <c r="B105" s="25">
        <v>1412</v>
      </c>
      <c r="C105" s="25"/>
      <c r="D105" s="25"/>
      <c r="E105" s="23"/>
      <c r="F105" s="34"/>
      <c r="G105" s="25">
        <v>2049</v>
      </c>
      <c r="H105" s="25"/>
      <c r="I105" s="25"/>
      <c r="J105" s="23"/>
      <c r="K105" s="34"/>
      <c r="L105" s="25">
        <f t="shared" si="1"/>
        <v>3461</v>
      </c>
      <c r="M105" s="25"/>
      <c r="N105" s="25"/>
      <c r="O105" s="23"/>
      <c r="P105" s="34"/>
      <c r="Q105" s="25">
        <v>428</v>
      </c>
      <c r="R105" s="25"/>
      <c r="S105" s="25"/>
      <c r="T105" s="23"/>
      <c r="U105" s="34"/>
      <c r="V105" s="25">
        <v>41</v>
      </c>
      <c r="W105" s="25"/>
      <c r="X105" s="25"/>
      <c r="Y105" s="23"/>
      <c r="Z105" s="75"/>
      <c r="AB105" s="106"/>
    </row>
    <row r="106" spans="1:28">
      <c r="A106" s="1">
        <v>41306</v>
      </c>
      <c r="B106" s="25">
        <v>1583</v>
      </c>
      <c r="C106" s="25"/>
      <c r="D106" s="25"/>
      <c r="E106" s="23"/>
      <c r="F106" s="34"/>
      <c r="G106" s="25">
        <v>2126</v>
      </c>
      <c r="H106" s="25"/>
      <c r="I106" s="25"/>
      <c r="J106" s="23"/>
      <c r="K106" s="34"/>
      <c r="L106" s="25">
        <f t="shared" si="1"/>
        <v>3709</v>
      </c>
      <c r="M106" s="25"/>
      <c r="N106" s="25"/>
      <c r="O106" s="23"/>
      <c r="P106" s="34"/>
      <c r="Q106" s="25">
        <v>439</v>
      </c>
      <c r="R106" s="25"/>
      <c r="S106" s="25"/>
      <c r="T106" s="23"/>
      <c r="U106" s="34"/>
      <c r="V106" s="25">
        <v>20</v>
      </c>
      <c r="W106" s="25"/>
      <c r="X106" s="25"/>
      <c r="Y106" s="23"/>
      <c r="Z106" s="75"/>
      <c r="AB106" s="106"/>
    </row>
    <row r="107" spans="1:28">
      <c r="A107" s="1">
        <v>41334</v>
      </c>
      <c r="B107" s="25">
        <v>1539</v>
      </c>
      <c r="C107" s="25"/>
      <c r="D107" s="25"/>
      <c r="E107" s="23"/>
      <c r="F107" s="34"/>
      <c r="G107" s="25">
        <v>2218</v>
      </c>
      <c r="H107" s="25"/>
      <c r="I107" s="25"/>
      <c r="J107" s="23"/>
      <c r="K107" s="34"/>
      <c r="L107" s="25">
        <f t="shared" si="1"/>
        <v>3757</v>
      </c>
      <c r="M107" s="25"/>
      <c r="N107" s="25"/>
      <c r="O107" s="23"/>
      <c r="P107" s="34"/>
      <c r="Q107" s="25">
        <v>516</v>
      </c>
      <c r="R107" s="25"/>
      <c r="S107" s="25"/>
      <c r="T107" s="23"/>
      <c r="U107" s="34"/>
      <c r="V107" s="25">
        <v>26</v>
      </c>
      <c r="W107" s="25"/>
      <c r="X107" s="25"/>
      <c r="Y107" s="23"/>
      <c r="Z107" s="75"/>
      <c r="AB107" s="106"/>
    </row>
    <row r="108" spans="1:28">
      <c r="A108" s="1">
        <v>41365</v>
      </c>
      <c r="B108" s="25">
        <v>1475</v>
      </c>
      <c r="C108" s="25"/>
      <c r="D108" s="25"/>
      <c r="E108" s="23"/>
      <c r="F108" s="34"/>
      <c r="G108" s="25">
        <v>2365</v>
      </c>
      <c r="H108" s="25"/>
      <c r="I108" s="25"/>
      <c r="J108" s="23"/>
      <c r="K108" s="34"/>
      <c r="L108" s="25">
        <f t="shared" si="1"/>
        <v>3840</v>
      </c>
      <c r="M108" s="25"/>
      <c r="N108" s="25"/>
      <c r="O108" s="23"/>
      <c r="P108" s="34"/>
      <c r="Q108" s="25">
        <v>455</v>
      </c>
      <c r="R108" s="25"/>
      <c r="S108" s="25"/>
      <c r="T108" s="23"/>
      <c r="U108" s="34"/>
      <c r="V108" s="25">
        <v>21</v>
      </c>
      <c r="W108" s="25"/>
      <c r="X108" s="25"/>
      <c r="Y108" s="23"/>
      <c r="Z108" s="75"/>
      <c r="AB108" s="106"/>
    </row>
    <row r="109" spans="1:28">
      <c r="A109" s="1">
        <v>41395</v>
      </c>
      <c r="B109" s="25">
        <v>1725</v>
      </c>
      <c r="C109" s="25"/>
      <c r="D109" s="25"/>
      <c r="E109" s="23"/>
      <c r="F109" s="34"/>
      <c r="G109" s="25">
        <v>2485</v>
      </c>
      <c r="H109" s="25"/>
      <c r="I109" s="25"/>
      <c r="J109" s="23"/>
      <c r="K109" s="34"/>
      <c r="L109" s="25">
        <f t="shared" si="1"/>
        <v>4210</v>
      </c>
      <c r="M109" s="25"/>
      <c r="N109" s="25"/>
      <c r="O109" s="23"/>
      <c r="P109" s="34"/>
      <c r="Q109" s="25">
        <v>594</v>
      </c>
      <c r="R109" s="25"/>
      <c r="S109" s="25"/>
      <c r="T109" s="23"/>
      <c r="U109" s="34"/>
      <c r="V109" s="25">
        <v>16</v>
      </c>
      <c r="W109" s="25"/>
      <c r="X109" s="25"/>
      <c r="Y109" s="23"/>
      <c r="Z109" s="75"/>
      <c r="AB109" s="106"/>
    </row>
    <row r="110" spans="1:28">
      <c r="A110" s="1">
        <v>41426</v>
      </c>
      <c r="B110" s="25">
        <v>1530</v>
      </c>
      <c r="C110" s="25"/>
      <c r="D110" s="25"/>
      <c r="E110" s="23"/>
      <c r="F110" s="34"/>
      <c r="G110" s="25">
        <v>2149</v>
      </c>
      <c r="H110" s="25"/>
      <c r="I110" s="25"/>
      <c r="J110" s="23"/>
      <c r="K110" s="34"/>
      <c r="L110" s="25">
        <f t="shared" si="1"/>
        <v>3679</v>
      </c>
      <c r="M110" s="25"/>
      <c r="N110" s="25"/>
      <c r="O110" s="23"/>
      <c r="P110" s="34"/>
      <c r="Q110" s="25">
        <v>425</v>
      </c>
      <c r="R110" s="25"/>
      <c r="S110" s="25"/>
      <c r="T110" s="23"/>
      <c r="U110" s="34"/>
      <c r="V110" s="25">
        <v>35</v>
      </c>
      <c r="W110" s="25"/>
      <c r="X110" s="25"/>
      <c r="Y110" s="23"/>
      <c r="Z110" s="75"/>
      <c r="AB110" s="106"/>
    </row>
    <row r="111" spans="1:28">
      <c r="A111" s="1">
        <v>41456</v>
      </c>
      <c r="B111" s="25">
        <v>1711</v>
      </c>
      <c r="C111" s="80"/>
      <c r="D111" s="80"/>
      <c r="E111" s="23"/>
      <c r="F111" s="34"/>
      <c r="G111" s="25">
        <v>2414</v>
      </c>
      <c r="H111" s="80"/>
      <c r="I111" s="80"/>
      <c r="J111" s="23"/>
      <c r="K111" s="34"/>
      <c r="L111" s="25">
        <f t="shared" si="1"/>
        <v>4125</v>
      </c>
      <c r="M111" s="80"/>
      <c r="N111" s="80"/>
      <c r="O111" s="23"/>
      <c r="P111" s="34"/>
      <c r="Q111" s="25">
        <v>492</v>
      </c>
      <c r="R111" s="80"/>
      <c r="S111" s="80"/>
      <c r="T111" s="23"/>
      <c r="U111" s="34"/>
      <c r="V111" s="25">
        <v>24</v>
      </c>
      <c r="W111" s="80"/>
      <c r="X111" s="80"/>
      <c r="Y111" s="23"/>
      <c r="Z111" s="75"/>
      <c r="AB111" s="106"/>
    </row>
    <row r="112" spans="1:28" s="10" customFormat="1">
      <c r="A112" s="1">
        <v>41487</v>
      </c>
      <c r="B112" s="25">
        <v>1379</v>
      </c>
      <c r="C112" s="81"/>
      <c r="D112" s="81"/>
      <c r="E112" s="23"/>
      <c r="F112" s="34"/>
      <c r="G112" s="25">
        <v>2250</v>
      </c>
      <c r="H112" s="81"/>
      <c r="I112" s="81"/>
      <c r="J112" s="23"/>
      <c r="K112" s="34"/>
      <c r="L112" s="23">
        <f t="shared" si="1"/>
        <v>3629</v>
      </c>
      <c r="M112" s="81"/>
      <c r="N112" s="80"/>
      <c r="O112" s="23"/>
      <c r="P112" s="34"/>
      <c r="Q112" s="23">
        <v>545</v>
      </c>
      <c r="R112" s="81"/>
      <c r="S112" s="81"/>
      <c r="T112" s="23"/>
      <c r="U112" s="34"/>
      <c r="V112" s="23">
        <v>18</v>
      </c>
      <c r="W112" s="81"/>
      <c r="X112" s="81"/>
      <c r="Y112" s="23"/>
      <c r="Z112" s="75"/>
      <c r="AB112" s="106"/>
    </row>
    <row r="113" spans="1:28">
      <c r="A113" s="1">
        <v>41518</v>
      </c>
      <c r="B113" s="25">
        <v>1273</v>
      </c>
      <c r="C113" s="23"/>
      <c r="D113" s="23"/>
      <c r="E113" s="10"/>
      <c r="F113" s="75"/>
      <c r="G113" s="25">
        <v>2007</v>
      </c>
      <c r="H113" s="23"/>
      <c r="I113" s="23"/>
      <c r="J113" s="10"/>
      <c r="K113" s="75"/>
      <c r="L113" s="25">
        <f t="shared" si="1"/>
        <v>3280</v>
      </c>
      <c r="M113" s="25"/>
      <c r="N113" s="25"/>
      <c r="O113" s="23"/>
      <c r="P113" s="34"/>
      <c r="Q113" s="25">
        <v>491</v>
      </c>
      <c r="R113" s="23"/>
      <c r="S113" s="23"/>
      <c r="T113" s="10"/>
      <c r="U113" s="75"/>
      <c r="V113" s="25">
        <v>25</v>
      </c>
      <c r="W113" s="23"/>
      <c r="X113" s="23"/>
      <c r="Y113" s="10"/>
      <c r="Z113" s="75"/>
      <c r="AB113" s="106"/>
    </row>
    <row r="114" spans="1:28">
      <c r="A114" s="1">
        <v>41548</v>
      </c>
      <c r="B114" s="25">
        <v>1397</v>
      </c>
      <c r="C114" s="23"/>
      <c r="D114" s="23"/>
      <c r="E114" s="10"/>
      <c r="F114" s="75"/>
      <c r="G114" s="25">
        <v>2048</v>
      </c>
      <c r="H114" s="23"/>
      <c r="I114" s="23"/>
      <c r="J114" s="10"/>
      <c r="K114" s="75"/>
      <c r="L114" s="25">
        <f t="shared" si="1"/>
        <v>3445</v>
      </c>
      <c r="M114" s="25"/>
      <c r="N114" s="25"/>
      <c r="O114" s="23"/>
      <c r="P114" s="34"/>
      <c r="Q114" s="25">
        <v>488</v>
      </c>
      <c r="R114" s="23"/>
      <c r="S114" s="23"/>
      <c r="T114" s="10"/>
      <c r="U114" s="75"/>
      <c r="V114" s="25">
        <v>31</v>
      </c>
      <c r="W114" s="23"/>
      <c r="X114" s="23"/>
      <c r="Y114" s="10"/>
      <c r="Z114" s="75"/>
      <c r="AB114" s="106"/>
    </row>
    <row r="115" spans="1:28">
      <c r="A115" s="1">
        <v>41579</v>
      </c>
      <c r="B115" s="25">
        <v>1203</v>
      </c>
      <c r="C115" s="23"/>
      <c r="D115" s="23"/>
      <c r="E115" s="10"/>
      <c r="F115" s="75"/>
      <c r="G115" s="25">
        <v>2100</v>
      </c>
      <c r="H115" s="23"/>
      <c r="I115" s="23"/>
      <c r="J115" s="10"/>
      <c r="K115" s="75"/>
      <c r="L115" s="25">
        <f t="shared" si="1"/>
        <v>3303</v>
      </c>
      <c r="M115" s="25"/>
      <c r="N115" s="25"/>
      <c r="O115" s="23"/>
      <c r="P115" s="34"/>
      <c r="Q115" s="25">
        <v>534</v>
      </c>
      <c r="R115" s="23"/>
      <c r="S115" s="23"/>
      <c r="T115" s="10"/>
      <c r="U115" s="75"/>
      <c r="V115" s="25">
        <v>17</v>
      </c>
      <c r="W115" s="23"/>
      <c r="X115" s="23"/>
      <c r="Y115" s="10"/>
      <c r="Z115" s="75"/>
      <c r="AB115" s="106"/>
    </row>
    <row r="116" spans="1:28">
      <c r="A116" s="1">
        <v>41609</v>
      </c>
      <c r="B116" s="25">
        <v>1062</v>
      </c>
      <c r="C116" s="23"/>
      <c r="D116" s="23"/>
      <c r="E116" s="10"/>
      <c r="F116" s="75"/>
      <c r="G116" s="25">
        <v>1394</v>
      </c>
      <c r="H116" s="23"/>
      <c r="I116" s="23"/>
      <c r="J116" s="10"/>
      <c r="K116" s="75"/>
      <c r="L116" s="25">
        <f t="shared" si="1"/>
        <v>2456</v>
      </c>
      <c r="M116" s="25"/>
      <c r="N116" s="25"/>
      <c r="O116" s="23"/>
      <c r="P116" s="34"/>
      <c r="Q116" s="25">
        <v>536</v>
      </c>
      <c r="R116" s="23"/>
      <c r="S116" s="23"/>
      <c r="T116" s="10"/>
      <c r="U116" s="75"/>
      <c r="V116" s="25">
        <v>15</v>
      </c>
      <c r="W116" s="23"/>
      <c r="X116" s="23"/>
      <c r="Y116" s="10"/>
      <c r="Z116" s="75"/>
      <c r="AB116" s="106"/>
    </row>
    <row r="117" spans="1:28">
      <c r="A117" s="1">
        <v>41640</v>
      </c>
      <c r="B117" s="25">
        <v>1205</v>
      </c>
      <c r="C117" s="23"/>
      <c r="D117" s="23"/>
      <c r="E117" s="10"/>
      <c r="F117" s="75"/>
      <c r="G117" s="25">
        <v>1711</v>
      </c>
      <c r="H117" s="23"/>
      <c r="I117" s="23"/>
      <c r="J117" s="10"/>
      <c r="K117" s="75"/>
      <c r="L117" s="25">
        <f t="shared" si="1"/>
        <v>2916</v>
      </c>
      <c r="M117" s="25"/>
      <c r="N117" s="25"/>
      <c r="O117" s="23"/>
      <c r="P117" s="34"/>
      <c r="Q117" s="25">
        <v>459</v>
      </c>
      <c r="R117" s="23"/>
      <c r="S117" s="23"/>
      <c r="T117" s="10"/>
      <c r="U117" s="75"/>
      <c r="V117" s="25">
        <v>48</v>
      </c>
      <c r="W117" s="23"/>
      <c r="X117" s="23"/>
      <c r="Y117" s="10"/>
      <c r="Z117" s="75"/>
      <c r="AB117" s="106"/>
    </row>
    <row r="118" spans="1:28">
      <c r="A118" s="1">
        <v>41671</v>
      </c>
      <c r="B118" s="25">
        <v>1231</v>
      </c>
      <c r="C118" s="23"/>
      <c r="D118" s="23"/>
      <c r="E118" s="10"/>
      <c r="F118" s="75"/>
      <c r="G118" s="25">
        <v>1710</v>
      </c>
      <c r="H118" s="23"/>
      <c r="I118" s="23"/>
      <c r="J118" s="10"/>
      <c r="K118" s="75"/>
      <c r="L118" s="25">
        <f t="shared" si="1"/>
        <v>2941</v>
      </c>
      <c r="M118" s="25"/>
      <c r="N118" s="25"/>
      <c r="O118" s="23"/>
      <c r="P118" s="34"/>
      <c r="Q118" s="25">
        <v>518</v>
      </c>
      <c r="R118" s="23"/>
      <c r="S118" s="23"/>
      <c r="T118" s="10"/>
      <c r="U118" s="75"/>
      <c r="V118" s="25">
        <v>27</v>
      </c>
      <c r="W118" s="23"/>
      <c r="X118" s="23"/>
      <c r="Y118" s="10"/>
      <c r="Z118" s="75"/>
      <c r="AB118" s="106"/>
    </row>
    <row r="119" spans="1:28">
      <c r="A119" s="1">
        <v>41699</v>
      </c>
      <c r="B119" s="25">
        <v>1305</v>
      </c>
      <c r="C119" s="23"/>
      <c r="D119" s="23"/>
      <c r="E119" s="10"/>
      <c r="F119" s="75"/>
      <c r="G119" s="25">
        <v>2038</v>
      </c>
      <c r="H119" s="23"/>
      <c r="I119" s="23"/>
      <c r="J119" s="10"/>
      <c r="K119" s="75"/>
      <c r="L119" s="25">
        <f t="shared" si="1"/>
        <v>3343</v>
      </c>
      <c r="M119" s="25"/>
      <c r="N119" s="25"/>
      <c r="O119" s="23"/>
      <c r="P119" s="34"/>
      <c r="Q119" s="25">
        <v>437</v>
      </c>
      <c r="R119" s="23"/>
      <c r="S119" s="23"/>
      <c r="T119" s="10"/>
      <c r="U119" s="75"/>
      <c r="V119" s="25">
        <v>26</v>
      </c>
      <c r="W119" s="23"/>
      <c r="X119" s="23"/>
      <c r="Y119" s="10"/>
      <c r="Z119" s="75"/>
      <c r="AB119" s="106"/>
    </row>
    <row r="120" spans="1:28">
      <c r="A120" s="1">
        <v>41730</v>
      </c>
      <c r="B120" s="25">
        <v>1318</v>
      </c>
      <c r="C120" s="23"/>
      <c r="D120" s="23"/>
      <c r="E120" s="10"/>
      <c r="F120" s="75"/>
      <c r="G120" s="25">
        <v>1812</v>
      </c>
      <c r="H120" s="23"/>
      <c r="I120" s="23"/>
      <c r="J120" s="10"/>
      <c r="K120" s="75"/>
      <c r="L120" s="25">
        <f t="shared" si="1"/>
        <v>3130</v>
      </c>
      <c r="M120" s="25"/>
      <c r="N120" s="25"/>
      <c r="O120" s="23"/>
      <c r="P120" s="34"/>
      <c r="Q120" s="25">
        <v>518</v>
      </c>
      <c r="R120" s="23"/>
      <c r="S120" s="23"/>
      <c r="T120" s="10"/>
      <c r="U120" s="75"/>
      <c r="V120" s="25">
        <v>30</v>
      </c>
      <c r="W120" s="23"/>
      <c r="X120" s="23"/>
      <c r="Y120" s="10"/>
      <c r="Z120" s="75"/>
      <c r="AB120" s="106"/>
    </row>
    <row r="121" spans="1:28">
      <c r="A121" s="1">
        <v>41760</v>
      </c>
      <c r="B121" s="25">
        <v>1378</v>
      </c>
      <c r="C121" s="23"/>
      <c r="D121" s="23"/>
      <c r="E121" s="10"/>
      <c r="F121" s="75"/>
      <c r="G121" s="25">
        <v>2149</v>
      </c>
      <c r="H121" s="23"/>
      <c r="I121" s="23"/>
      <c r="J121" s="10"/>
      <c r="K121" s="75"/>
      <c r="L121" s="25">
        <f t="shared" si="1"/>
        <v>3527</v>
      </c>
      <c r="M121" s="25"/>
      <c r="N121" s="25"/>
      <c r="O121" s="23"/>
      <c r="P121" s="34"/>
      <c r="Q121" s="25">
        <v>605</v>
      </c>
      <c r="R121" s="23"/>
      <c r="S121" s="23"/>
      <c r="T121" s="10"/>
      <c r="U121" s="75"/>
      <c r="V121" s="25">
        <v>23</v>
      </c>
      <c r="W121" s="23"/>
      <c r="X121" s="23"/>
      <c r="Y121" s="10"/>
      <c r="Z121" s="75"/>
      <c r="AB121" s="106"/>
    </row>
    <row r="122" spans="1:28">
      <c r="A122" s="1">
        <v>41791</v>
      </c>
      <c r="B122" s="25">
        <v>1172</v>
      </c>
      <c r="C122" s="23"/>
      <c r="D122" s="23"/>
      <c r="E122" s="10"/>
      <c r="F122" s="75"/>
      <c r="G122" s="25">
        <v>1999</v>
      </c>
      <c r="H122" s="23"/>
      <c r="I122" s="23"/>
      <c r="J122" s="10"/>
      <c r="K122" s="75"/>
      <c r="L122" s="25">
        <f t="shared" si="1"/>
        <v>3171</v>
      </c>
      <c r="M122" s="25"/>
      <c r="N122" s="25"/>
      <c r="O122" s="23"/>
      <c r="P122" s="34"/>
      <c r="Q122" s="25">
        <v>434</v>
      </c>
      <c r="R122" s="23"/>
      <c r="S122" s="23"/>
      <c r="T122" s="10"/>
      <c r="U122" s="75"/>
      <c r="V122" s="25">
        <v>23</v>
      </c>
      <c r="W122" s="23"/>
      <c r="X122" s="23"/>
      <c r="Y122" s="10"/>
      <c r="Z122" s="75"/>
      <c r="AB122" s="106"/>
    </row>
    <row r="123" spans="1:28">
      <c r="A123" s="1">
        <v>41821</v>
      </c>
      <c r="B123" s="25">
        <v>1392</v>
      </c>
      <c r="C123" s="95">
        <v>1392</v>
      </c>
      <c r="D123" s="23"/>
      <c r="E123" s="94"/>
      <c r="F123" s="76"/>
      <c r="G123" s="25">
        <v>2269</v>
      </c>
      <c r="H123" s="95">
        <v>2269</v>
      </c>
      <c r="I123" s="23"/>
      <c r="J123" s="94"/>
      <c r="K123" s="76"/>
      <c r="L123" s="25">
        <f t="shared" si="1"/>
        <v>3661</v>
      </c>
      <c r="M123" s="135">
        <f t="shared" ref="M123:N177" si="2">C123+H123</f>
        <v>3661</v>
      </c>
      <c r="N123" s="25"/>
      <c r="O123" s="95"/>
      <c r="P123" s="99"/>
      <c r="Q123" s="25">
        <v>550</v>
      </c>
      <c r="R123" s="95">
        <v>550</v>
      </c>
      <c r="S123" s="23"/>
      <c r="T123" s="96"/>
      <c r="U123" s="100"/>
      <c r="V123" s="25">
        <v>28</v>
      </c>
      <c r="W123" s="95">
        <v>28</v>
      </c>
      <c r="X123" s="23"/>
      <c r="Y123" s="96"/>
      <c r="Z123" s="75"/>
      <c r="AB123" s="106"/>
    </row>
    <row r="124" spans="1:28">
      <c r="A124" s="1">
        <v>41852</v>
      </c>
      <c r="B124" s="25">
        <v>1380</v>
      </c>
      <c r="C124" s="95">
        <v>1380</v>
      </c>
      <c r="D124" s="23"/>
      <c r="E124" s="94"/>
      <c r="F124" s="76"/>
      <c r="G124" s="25">
        <v>2076</v>
      </c>
      <c r="H124" s="95">
        <v>2076</v>
      </c>
      <c r="I124" s="23"/>
      <c r="J124" s="94"/>
      <c r="K124" s="76"/>
      <c r="L124" s="25">
        <f t="shared" si="1"/>
        <v>3456</v>
      </c>
      <c r="M124" s="135">
        <f t="shared" si="2"/>
        <v>3456</v>
      </c>
      <c r="N124" s="25"/>
      <c r="O124" s="95"/>
      <c r="P124" s="99"/>
      <c r="Q124" s="25">
        <v>575</v>
      </c>
      <c r="R124" s="95">
        <v>575</v>
      </c>
      <c r="S124" s="23"/>
      <c r="T124" s="96"/>
      <c r="U124" s="100"/>
      <c r="V124" s="25">
        <v>34</v>
      </c>
      <c r="W124" s="95">
        <v>34</v>
      </c>
      <c r="X124" s="23"/>
      <c r="Y124" s="96"/>
      <c r="Z124" s="75"/>
      <c r="AB124" s="106"/>
    </row>
    <row r="125" spans="1:28" s="10" customFormat="1">
      <c r="A125" s="1">
        <v>41883</v>
      </c>
      <c r="B125" s="25">
        <v>1448</v>
      </c>
      <c r="C125" s="95">
        <v>1448</v>
      </c>
      <c r="D125" s="23"/>
      <c r="E125" s="94"/>
      <c r="F125" s="76"/>
      <c r="G125" s="25">
        <v>2133</v>
      </c>
      <c r="H125" s="95">
        <v>2133</v>
      </c>
      <c r="I125" s="23"/>
      <c r="J125" s="94"/>
      <c r="K125" s="76"/>
      <c r="L125" s="23">
        <f t="shared" si="1"/>
        <v>3581</v>
      </c>
      <c r="M125" s="95">
        <f t="shared" si="2"/>
        <v>3581</v>
      </c>
      <c r="N125" s="23"/>
      <c r="O125" s="95"/>
      <c r="P125" s="99"/>
      <c r="Q125" s="23">
        <v>451</v>
      </c>
      <c r="R125" s="95">
        <v>451</v>
      </c>
      <c r="S125" s="23"/>
      <c r="T125" s="96"/>
      <c r="U125" s="100"/>
      <c r="V125" s="23">
        <v>51</v>
      </c>
      <c r="W125" s="95">
        <v>51</v>
      </c>
      <c r="X125" s="23"/>
      <c r="Y125" s="96"/>
      <c r="Z125" s="75"/>
      <c r="AB125" s="106"/>
    </row>
    <row r="126" spans="1:28">
      <c r="A126" s="1">
        <v>41913</v>
      </c>
      <c r="B126" s="25">
        <v>1460</v>
      </c>
      <c r="C126" s="23">
        <v>1530.6307703000309</v>
      </c>
      <c r="D126" s="23">
        <v>1530.6307703000309</v>
      </c>
      <c r="E126" s="29"/>
      <c r="F126" s="53"/>
      <c r="G126" s="25">
        <v>2113</v>
      </c>
      <c r="H126" s="23">
        <v>2048.9988422369856</v>
      </c>
      <c r="I126" s="23">
        <v>2048.9988422369856</v>
      </c>
      <c r="J126" s="23"/>
      <c r="K126" s="34"/>
      <c r="L126" s="25"/>
      <c r="M126" s="25">
        <f t="shared" si="2"/>
        <v>3579.6296125370163</v>
      </c>
      <c r="N126" s="25">
        <f t="shared" si="2"/>
        <v>3579.6296125370163</v>
      </c>
      <c r="O126" s="23"/>
      <c r="P126" s="34"/>
      <c r="Q126" s="25">
        <v>496</v>
      </c>
      <c r="R126" s="23">
        <v>502.53110220482455</v>
      </c>
      <c r="S126" s="23">
        <v>502.53110220482455</v>
      </c>
      <c r="T126" s="23"/>
      <c r="U126" s="34"/>
      <c r="V126" s="25">
        <v>32</v>
      </c>
      <c r="W126" s="23">
        <v>32.725091266028542</v>
      </c>
      <c r="X126" s="23">
        <v>32.725091266028542</v>
      </c>
      <c r="Y126" s="23"/>
      <c r="Z126" s="34"/>
      <c r="AB126" s="107"/>
    </row>
    <row r="127" spans="1:28">
      <c r="A127" s="1">
        <v>41944</v>
      </c>
      <c r="B127" s="25">
        <v>1239</v>
      </c>
      <c r="C127" s="23">
        <v>1327.6381049804086</v>
      </c>
      <c r="D127" s="23">
        <v>1327.6381049804086</v>
      </c>
      <c r="E127" s="29"/>
      <c r="F127" s="53"/>
      <c r="G127" s="25">
        <v>2042</v>
      </c>
      <c r="H127" s="23">
        <v>2073.5811945408755</v>
      </c>
      <c r="I127" s="23">
        <v>2073.5811945408755</v>
      </c>
      <c r="J127" s="23"/>
      <c r="K127" s="34"/>
      <c r="L127" s="25"/>
      <c r="M127" s="25">
        <f t="shared" si="2"/>
        <v>3401.219299521284</v>
      </c>
      <c r="N127" s="25">
        <f t="shared" si="2"/>
        <v>3401.219299521284</v>
      </c>
      <c r="O127" s="23"/>
      <c r="P127" s="34"/>
      <c r="Q127" s="25">
        <v>446</v>
      </c>
      <c r="R127" s="23">
        <v>547.7361214187805</v>
      </c>
      <c r="S127" s="23">
        <v>547.7361214187805</v>
      </c>
      <c r="T127" s="23"/>
      <c r="U127" s="34"/>
      <c r="V127" s="25">
        <v>27</v>
      </c>
      <c r="W127" s="23">
        <v>27.872876783071739</v>
      </c>
      <c r="X127" s="23">
        <v>27.872876783071739</v>
      </c>
      <c r="Y127" s="23"/>
      <c r="Z127" s="34"/>
      <c r="AB127" s="107"/>
    </row>
    <row r="128" spans="1:28">
      <c r="A128" s="1">
        <v>41974</v>
      </c>
      <c r="B128" s="25">
        <v>1135</v>
      </c>
      <c r="C128" s="23">
        <v>1110.8009868333936</v>
      </c>
      <c r="D128" s="23">
        <v>1110.8009868333936</v>
      </c>
      <c r="E128" s="29"/>
      <c r="F128" s="53"/>
      <c r="G128" s="25">
        <v>1627</v>
      </c>
      <c r="H128" s="23">
        <v>1539.1419616004268</v>
      </c>
      <c r="I128" s="23">
        <v>1539.1419616004268</v>
      </c>
      <c r="J128" s="23"/>
      <c r="K128" s="34"/>
      <c r="L128" s="25"/>
      <c r="M128" s="25">
        <f t="shared" si="2"/>
        <v>2649.9429484338207</v>
      </c>
      <c r="N128" s="25">
        <f t="shared" si="2"/>
        <v>2649.9429484338207</v>
      </c>
      <c r="O128" s="23"/>
      <c r="P128" s="34"/>
      <c r="Q128" s="25">
        <v>531</v>
      </c>
      <c r="R128" s="23">
        <v>536</v>
      </c>
      <c r="S128" s="23">
        <v>536</v>
      </c>
      <c r="T128" s="23"/>
      <c r="U128" s="34"/>
      <c r="V128" s="25">
        <v>34</v>
      </c>
      <c r="W128" s="23">
        <v>21.735472352844667</v>
      </c>
      <c r="X128" s="23">
        <v>21.735472352844667</v>
      </c>
      <c r="Y128" s="23"/>
      <c r="Z128" s="34"/>
      <c r="AB128" s="107"/>
    </row>
    <row r="129" spans="1:28">
      <c r="A129" s="1">
        <v>42005</v>
      </c>
      <c r="B129" s="25">
        <v>1172</v>
      </c>
      <c r="C129" s="23">
        <v>1087.9320843849566</v>
      </c>
      <c r="D129" s="23">
        <v>1087.9320843849566</v>
      </c>
      <c r="E129" s="29"/>
      <c r="F129" s="53"/>
      <c r="G129" s="25">
        <v>1585</v>
      </c>
      <c r="H129" s="23">
        <v>1597.5422709673608</v>
      </c>
      <c r="I129" s="23">
        <v>1597.5422709673608</v>
      </c>
      <c r="J129" s="23"/>
      <c r="K129" s="34"/>
      <c r="L129" s="25"/>
      <c r="M129" s="25">
        <f t="shared" si="2"/>
        <v>2685.4743553523176</v>
      </c>
      <c r="N129" s="25">
        <f t="shared" si="2"/>
        <v>2685.4743553523176</v>
      </c>
      <c r="O129" s="23"/>
      <c r="P129" s="34"/>
      <c r="Q129" s="25">
        <v>464</v>
      </c>
      <c r="R129" s="23">
        <v>459</v>
      </c>
      <c r="S129" s="23">
        <v>459</v>
      </c>
      <c r="T129" s="23"/>
      <c r="U129" s="34"/>
      <c r="V129" s="25">
        <v>27</v>
      </c>
      <c r="W129" s="23">
        <v>38.107466932961401</v>
      </c>
      <c r="X129" s="23">
        <v>38.107466932961401</v>
      </c>
      <c r="Y129" s="23"/>
      <c r="Z129" s="34"/>
      <c r="AB129" s="107"/>
    </row>
    <row r="130" spans="1:28">
      <c r="A130" s="1">
        <v>42036</v>
      </c>
      <c r="B130" s="25">
        <v>1362</v>
      </c>
      <c r="C130" s="23">
        <v>1276.1260021072515</v>
      </c>
      <c r="D130" s="23">
        <v>1276.1260021072515</v>
      </c>
      <c r="E130" s="29"/>
      <c r="F130" s="53"/>
      <c r="G130" s="25">
        <v>1825</v>
      </c>
      <c r="H130" s="23">
        <v>1832.4297478202859</v>
      </c>
      <c r="I130" s="23">
        <v>1832.4297478202859</v>
      </c>
      <c r="J130" s="23"/>
      <c r="K130" s="34"/>
      <c r="L130" s="25"/>
      <c r="M130" s="25">
        <f t="shared" si="2"/>
        <v>3108.5557499275374</v>
      </c>
      <c r="N130" s="25">
        <f t="shared" si="2"/>
        <v>3108.5557499275374</v>
      </c>
      <c r="O130" s="23"/>
      <c r="P130" s="34"/>
      <c r="Q130" s="25">
        <v>424</v>
      </c>
      <c r="R130" s="23">
        <v>518</v>
      </c>
      <c r="S130" s="23">
        <v>518</v>
      </c>
      <c r="T130" s="23"/>
      <c r="U130" s="34"/>
      <c r="V130" s="25">
        <v>31</v>
      </c>
      <c r="W130" s="23">
        <v>27.292395547656827</v>
      </c>
      <c r="X130" s="23">
        <v>27.292395547656827</v>
      </c>
      <c r="Y130" s="23"/>
      <c r="Z130" s="34"/>
      <c r="AB130" s="107"/>
    </row>
    <row r="131" spans="1:28">
      <c r="A131" s="1">
        <v>42064</v>
      </c>
      <c r="B131" s="25">
        <v>1419</v>
      </c>
      <c r="C131" s="23">
        <v>1442.0912652617894</v>
      </c>
      <c r="D131" s="23">
        <v>1442.0912652617894</v>
      </c>
      <c r="E131" s="29"/>
      <c r="F131" s="53"/>
      <c r="G131" s="25">
        <v>2162</v>
      </c>
      <c r="H131" s="23">
        <v>2131.1822469253525</v>
      </c>
      <c r="I131" s="23">
        <v>2131.1822469253525</v>
      </c>
      <c r="J131" s="23"/>
      <c r="K131" s="34"/>
      <c r="L131" s="25"/>
      <c r="M131" s="25">
        <f t="shared" si="2"/>
        <v>3573.2735121871419</v>
      </c>
      <c r="N131" s="25">
        <f t="shared" si="2"/>
        <v>3573.2735121871419</v>
      </c>
      <c r="O131" s="23"/>
      <c r="P131" s="34"/>
      <c r="Q131" s="25">
        <v>430</v>
      </c>
      <c r="R131" s="23">
        <v>437</v>
      </c>
      <c r="S131" s="23">
        <v>437</v>
      </c>
      <c r="T131" s="23"/>
      <c r="U131" s="34"/>
      <c r="V131" s="25">
        <v>11</v>
      </c>
      <c r="W131" s="23">
        <v>30.984599801320265</v>
      </c>
      <c r="X131" s="23">
        <v>30.984599801320265</v>
      </c>
      <c r="Y131" s="23"/>
      <c r="Z131" s="34"/>
      <c r="AB131" s="107"/>
    </row>
    <row r="132" spans="1:28">
      <c r="A132" s="1">
        <v>42095</v>
      </c>
      <c r="B132" s="25">
        <v>1127</v>
      </c>
      <c r="C132" s="23">
        <v>1225.8034960728737</v>
      </c>
      <c r="D132" s="23">
        <v>1225.8034960728737</v>
      </c>
      <c r="E132" s="29"/>
      <c r="F132" s="53"/>
      <c r="G132" s="25">
        <v>1793</v>
      </c>
      <c r="H132" s="23">
        <v>1905.4116134212534</v>
      </c>
      <c r="I132" s="23">
        <v>1905.4116134212534</v>
      </c>
      <c r="J132" s="23"/>
      <c r="K132" s="34"/>
      <c r="L132" s="25"/>
      <c r="M132" s="25">
        <f t="shared" si="2"/>
        <v>3131.2151094941273</v>
      </c>
      <c r="N132" s="25">
        <f t="shared" si="2"/>
        <v>3131.2151094941273</v>
      </c>
      <c r="O132" s="23"/>
      <c r="P132" s="34"/>
      <c r="Q132" s="25">
        <v>509</v>
      </c>
      <c r="R132" s="23">
        <v>518</v>
      </c>
      <c r="S132" s="23">
        <v>518</v>
      </c>
      <c r="T132" s="23"/>
      <c r="U132" s="34"/>
      <c r="V132" s="25">
        <v>18</v>
      </c>
      <c r="W132" s="23">
        <v>27.420261132587513</v>
      </c>
      <c r="X132" s="23">
        <v>27.420261132587513</v>
      </c>
      <c r="Y132" s="23"/>
      <c r="Z132" s="34"/>
      <c r="AB132" s="107"/>
    </row>
    <row r="133" spans="1:28">
      <c r="A133" s="1">
        <v>42125</v>
      </c>
      <c r="B133" s="25">
        <v>1223</v>
      </c>
      <c r="C133" s="23">
        <v>1445.0589161952762</v>
      </c>
      <c r="D133" s="23">
        <v>1445.0589161952762</v>
      </c>
      <c r="E133" s="29"/>
      <c r="F133" s="53"/>
      <c r="G133" s="25">
        <v>2041</v>
      </c>
      <c r="H133" s="23">
        <v>2257.9085280179502</v>
      </c>
      <c r="I133" s="23">
        <v>2257.9085280179502</v>
      </c>
      <c r="J133" s="23"/>
      <c r="K133" s="34"/>
      <c r="L133" s="25"/>
      <c r="M133" s="25">
        <f t="shared" si="2"/>
        <v>3702.9674442132264</v>
      </c>
      <c r="N133" s="25">
        <f t="shared" si="2"/>
        <v>3702.9674442132264</v>
      </c>
      <c r="O133" s="23"/>
      <c r="P133" s="34"/>
      <c r="Q133" s="25">
        <v>550</v>
      </c>
      <c r="R133" s="23">
        <v>605</v>
      </c>
      <c r="S133" s="23">
        <v>605</v>
      </c>
      <c r="T133" s="23"/>
      <c r="U133" s="34"/>
      <c r="V133" s="25">
        <v>21</v>
      </c>
      <c r="W133" s="23">
        <v>25.576670396854212</v>
      </c>
      <c r="X133" s="23">
        <v>25.576670396854212</v>
      </c>
      <c r="Y133" s="23"/>
      <c r="Z133" s="34"/>
      <c r="AB133" s="107"/>
    </row>
    <row r="134" spans="1:28">
      <c r="A134" s="1">
        <v>42156</v>
      </c>
      <c r="B134" s="25">
        <v>1096</v>
      </c>
      <c r="C134" s="23">
        <v>1270.7217148989321</v>
      </c>
      <c r="D134" s="23">
        <v>1270.7217148989321</v>
      </c>
      <c r="E134" s="29"/>
      <c r="F134" s="53"/>
      <c r="G134" s="25">
        <v>2426</v>
      </c>
      <c r="H134" s="23">
        <v>2053.9901137540628</v>
      </c>
      <c r="I134" s="23">
        <v>2053.9901137540628</v>
      </c>
      <c r="J134" s="23"/>
      <c r="K134" s="34"/>
      <c r="L134" s="25"/>
      <c r="M134" s="25">
        <f t="shared" si="2"/>
        <v>3324.7118286529949</v>
      </c>
      <c r="N134" s="25">
        <f t="shared" si="2"/>
        <v>3324.7118286529949</v>
      </c>
      <c r="O134" s="23"/>
      <c r="P134" s="34"/>
      <c r="Q134" s="25">
        <v>404</v>
      </c>
      <c r="R134" s="23">
        <v>434</v>
      </c>
      <c r="S134" s="23">
        <v>434</v>
      </c>
      <c r="T134" s="23"/>
      <c r="U134" s="34"/>
      <c r="V134" s="25">
        <v>16</v>
      </c>
      <c r="W134" s="23">
        <v>30.832959620321077</v>
      </c>
      <c r="X134" s="23">
        <v>30.832959620321077</v>
      </c>
      <c r="Y134" s="23"/>
      <c r="Z134" s="34"/>
      <c r="AB134" s="107"/>
    </row>
    <row r="135" spans="1:28">
      <c r="A135" s="1">
        <v>42186</v>
      </c>
      <c r="B135" s="25">
        <v>1389</v>
      </c>
      <c r="C135" s="23">
        <v>1334.9194811775071</v>
      </c>
      <c r="D135" s="23">
        <v>1334.9194811775071</v>
      </c>
      <c r="E135" s="95">
        <v>1389</v>
      </c>
      <c r="F135" s="34"/>
      <c r="G135" s="25">
        <v>3079</v>
      </c>
      <c r="H135" s="23">
        <v>2208.428258534163</v>
      </c>
      <c r="I135" s="23">
        <v>2208.428258534163</v>
      </c>
      <c r="J135" s="135">
        <v>3079</v>
      </c>
      <c r="K135" s="34"/>
      <c r="L135" s="25"/>
      <c r="M135" s="25">
        <f t="shared" si="2"/>
        <v>3543.3477397116703</v>
      </c>
      <c r="N135" s="25">
        <f t="shared" si="2"/>
        <v>3543.3477397116703</v>
      </c>
      <c r="O135" s="95">
        <f t="shared" ref="O135:P190" si="3">E135+J135</f>
        <v>4468</v>
      </c>
      <c r="P135" s="34"/>
      <c r="Q135" s="25">
        <v>563</v>
      </c>
      <c r="R135" s="23">
        <v>550</v>
      </c>
      <c r="S135" s="23">
        <v>550</v>
      </c>
      <c r="T135" s="95">
        <v>563</v>
      </c>
      <c r="U135" s="34"/>
      <c r="V135" s="25">
        <v>23</v>
      </c>
      <c r="W135" s="23">
        <v>28.629837351860793</v>
      </c>
      <c r="X135" s="23">
        <v>28.629837351860793</v>
      </c>
      <c r="Y135" s="95">
        <v>23</v>
      </c>
      <c r="Z135" s="34"/>
      <c r="AB135" s="107"/>
    </row>
    <row r="136" spans="1:28">
      <c r="A136" s="1">
        <v>42217</v>
      </c>
      <c r="B136" s="25">
        <v>1374</v>
      </c>
      <c r="C136" s="23">
        <v>1364.0245624595925</v>
      </c>
      <c r="D136" s="23">
        <v>1364.0245624595925</v>
      </c>
      <c r="E136" s="95">
        <v>1374</v>
      </c>
      <c r="F136" s="34"/>
      <c r="G136" s="25">
        <v>2499</v>
      </c>
      <c r="H136" s="23">
        <v>2159.3898531556447</v>
      </c>
      <c r="I136" s="23">
        <v>2159.3898531556447</v>
      </c>
      <c r="J136" s="135">
        <v>2499</v>
      </c>
      <c r="K136" s="34"/>
      <c r="L136" s="25"/>
      <c r="M136" s="25">
        <f t="shared" si="2"/>
        <v>3523.414415615237</v>
      </c>
      <c r="N136" s="25">
        <f t="shared" si="2"/>
        <v>3523.414415615237</v>
      </c>
      <c r="O136" s="95">
        <f t="shared" si="3"/>
        <v>3873</v>
      </c>
      <c r="P136" s="34"/>
      <c r="Q136" s="25">
        <v>448</v>
      </c>
      <c r="R136" s="23">
        <v>575</v>
      </c>
      <c r="S136" s="23">
        <v>575</v>
      </c>
      <c r="T136" s="95">
        <v>448</v>
      </c>
      <c r="U136" s="34"/>
      <c r="V136" s="25">
        <v>16</v>
      </c>
      <c r="W136" s="23">
        <v>26.470696820282999</v>
      </c>
      <c r="X136" s="23">
        <v>26.470696820282999</v>
      </c>
      <c r="Y136" s="95">
        <v>16</v>
      </c>
      <c r="Z136" s="34"/>
      <c r="AB136" s="107"/>
    </row>
    <row r="137" spans="1:28">
      <c r="A137" s="1">
        <v>42248</v>
      </c>
      <c r="B137" s="25">
        <v>1298</v>
      </c>
      <c r="C137" s="23">
        <v>1412.9799378739774</v>
      </c>
      <c r="D137" s="23">
        <v>1412.9799378739774</v>
      </c>
      <c r="E137" s="95">
        <v>1298</v>
      </c>
      <c r="F137" s="34"/>
      <c r="G137" s="25">
        <v>2520</v>
      </c>
      <c r="H137" s="23">
        <v>2016.3066174963897</v>
      </c>
      <c r="I137" s="23">
        <v>2016.3066174963897</v>
      </c>
      <c r="J137" s="135">
        <v>2520</v>
      </c>
      <c r="K137" s="34"/>
      <c r="L137" s="25"/>
      <c r="M137" s="25">
        <f t="shared" si="2"/>
        <v>3429.2865553703668</v>
      </c>
      <c r="N137" s="25">
        <f t="shared" si="2"/>
        <v>3429.2865553703668</v>
      </c>
      <c r="O137" s="95">
        <f t="shared" si="3"/>
        <v>3818</v>
      </c>
      <c r="P137" s="34"/>
      <c r="Q137" s="25">
        <v>511</v>
      </c>
      <c r="R137" s="23">
        <v>508.56607332856464</v>
      </c>
      <c r="S137" s="23">
        <v>508.56607332856464</v>
      </c>
      <c r="T137" s="95">
        <v>511</v>
      </c>
      <c r="U137" s="34"/>
      <c r="V137" s="25">
        <v>16</v>
      </c>
      <c r="W137" s="23">
        <v>31.227637513773608</v>
      </c>
      <c r="X137" s="23">
        <v>31.227637513773608</v>
      </c>
      <c r="Y137" s="95">
        <v>16</v>
      </c>
      <c r="Z137" s="34"/>
      <c r="AB137" s="107"/>
    </row>
    <row r="138" spans="1:28">
      <c r="A138" s="1">
        <v>42278</v>
      </c>
      <c r="B138" s="25">
        <v>1108</v>
      </c>
      <c r="C138" s="23">
        <v>1549.1550332074266</v>
      </c>
      <c r="D138" s="23">
        <v>1549.1550332074266</v>
      </c>
      <c r="E138" s="95">
        <v>1108</v>
      </c>
      <c r="F138" s="34"/>
      <c r="G138" s="25">
        <v>2269</v>
      </c>
      <c r="H138" s="23">
        <v>2035.2590373467597</v>
      </c>
      <c r="I138" s="23">
        <v>2035.2590373467597</v>
      </c>
      <c r="J138" s="135">
        <v>2269</v>
      </c>
      <c r="K138" s="34"/>
      <c r="L138" s="25"/>
      <c r="M138" s="25">
        <f t="shared" si="2"/>
        <v>3584.4140705541863</v>
      </c>
      <c r="N138" s="25">
        <f t="shared" si="2"/>
        <v>3584.4140705541863</v>
      </c>
      <c r="O138" s="95">
        <f t="shared" si="3"/>
        <v>3377</v>
      </c>
      <c r="P138" s="34"/>
      <c r="Q138" s="25">
        <v>525</v>
      </c>
      <c r="R138" s="23">
        <v>502.53110220482455</v>
      </c>
      <c r="S138" s="23">
        <v>502.53110220482455</v>
      </c>
      <c r="T138" s="95">
        <v>525</v>
      </c>
      <c r="U138" s="34"/>
      <c r="V138" s="25">
        <v>24</v>
      </c>
      <c r="W138" s="23">
        <v>34.375275113403795</v>
      </c>
      <c r="X138" s="23">
        <v>34.375275113403795</v>
      </c>
      <c r="Y138" s="95">
        <v>24</v>
      </c>
      <c r="Z138" s="34"/>
      <c r="AB138" s="107"/>
    </row>
    <row r="139" spans="1:28">
      <c r="A139" s="1">
        <v>42309</v>
      </c>
      <c r="B139" s="25"/>
      <c r="C139" s="23">
        <v>1406.3240263590835</v>
      </c>
      <c r="D139" s="23">
        <v>1406.3240263590835</v>
      </c>
      <c r="E139" s="23">
        <v>1218.0887792926171</v>
      </c>
      <c r="F139" s="34">
        <v>1218.0887792926171</v>
      </c>
      <c r="G139" s="25"/>
      <c r="H139" s="23">
        <v>2114.5165229082713</v>
      </c>
      <c r="I139" s="23">
        <v>2114.5165229082713</v>
      </c>
      <c r="J139" s="23">
        <v>2251.6759961706844</v>
      </c>
      <c r="K139" s="34">
        <v>2251.6759961706844</v>
      </c>
      <c r="L139" s="25"/>
      <c r="M139" s="25">
        <f t="shared" si="2"/>
        <v>3520.8405492673546</v>
      </c>
      <c r="N139" s="25">
        <f t="shared" si="2"/>
        <v>3520.8405492673546</v>
      </c>
      <c r="O139" s="23">
        <f t="shared" si="3"/>
        <v>3469.7647754633017</v>
      </c>
      <c r="P139" s="34">
        <f t="shared" si="3"/>
        <v>3469.7647754633017</v>
      </c>
      <c r="Q139" s="25"/>
      <c r="R139" s="23">
        <v>547.7361214187805</v>
      </c>
      <c r="S139" s="23">
        <v>547.7361214187805</v>
      </c>
      <c r="T139" s="23">
        <v>422.92425671658071</v>
      </c>
      <c r="U139" s="34">
        <v>422.92425671658071</v>
      </c>
      <c r="V139" s="25"/>
      <c r="W139" s="23">
        <v>27.118837626643799</v>
      </c>
      <c r="X139" s="23">
        <v>27.118837626643799</v>
      </c>
      <c r="Y139" s="23">
        <v>14.652640868593917</v>
      </c>
      <c r="Z139" s="34">
        <v>14.652640868593917</v>
      </c>
      <c r="AB139" s="107"/>
    </row>
    <row r="140" spans="1:28">
      <c r="A140" s="1">
        <v>42339</v>
      </c>
      <c r="B140" s="25"/>
      <c r="C140" s="23">
        <v>1153.9862982013926</v>
      </c>
      <c r="D140" s="23">
        <v>1153.9862982013926</v>
      </c>
      <c r="E140" s="23">
        <v>1041.002010807058</v>
      </c>
      <c r="F140" s="34">
        <v>1041.002010807058</v>
      </c>
      <c r="G140" s="25"/>
      <c r="H140" s="23">
        <v>1554.3478731331022</v>
      </c>
      <c r="I140" s="23">
        <v>1554.3478731331022</v>
      </c>
      <c r="J140" s="23">
        <v>1690.4660980509077</v>
      </c>
      <c r="K140" s="34">
        <v>1690.4660980509077</v>
      </c>
      <c r="L140" s="25"/>
      <c r="M140" s="25">
        <f t="shared" si="2"/>
        <v>2708.3341713344948</v>
      </c>
      <c r="N140" s="25">
        <f t="shared" si="2"/>
        <v>2708.3341713344948</v>
      </c>
      <c r="O140" s="23">
        <f t="shared" si="3"/>
        <v>2731.4681088579655</v>
      </c>
      <c r="P140" s="34">
        <f t="shared" si="3"/>
        <v>2731.4681088579655</v>
      </c>
      <c r="Q140" s="25"/>
      <c r="R140" s="23">
        <v>536</v>
      </c>
      <c r="S140" s="23">
        <v>536</v>
      </c>
      <c r="T140" s="23">
        <v>545.17580978877129</v>
      </c>
      <c r="U140" s="34">
        <v>545.17580978877129</v>
      </c>
      <c r="V140" s="25"/>
      <c r="W140" s="23">
        <v>22.588495672344177</v>
      </c>
      <c r="X140" s="23">
        <v>23</v>
      </c>
      <c r="Y140" s="23">
        <v>13.937912895124967</v>
      </c>
      <c r="Z140" s="34">
        <v>13.937912895124967</v>
      </c>
      <c r="AB140" s="107"/>
    </row>
    <row r="141" spans="1:28">
      <c r="A141" s="1">
        <v>42370</v>
      </c>
      <c r="B141" s="25"/>
      <c r="C141" s="23">
        <v>1112.9812315303996</v>
      </c>
      <c r="D141" s="23">
        <v>1112.9812315303996</v>
      </c>
      <c r="E141" s="23">
        <v>1151.2899531519893</v>
      </c>
      <c r="F141" s="34">
        <v>1151.2899531519893</v>
      </c>
      <c r="G141" s="25"/>
      <c r="H141" s="23">
        <v>1603.6525986347058</v>
      </c>
      <c r="I141" s="23">
        <v>1603.6525986347058</v>
      </c>
      <c r="J141" s="23">
        <v>1627.4408007717464</v>
      </c>
      <c r="K141" s="34">
        <v>1627.4408007717464</v>
      </c>
      <c r="L141" s="25"/>
      <c r="M141" s="25">
        <f t="shared" si="2"/>
        <v>2716.6338301651053</v>
      </c>
      <c r="N141" s="25">
        <f t="shared" si="2"/>
        <v>2716.6338301651053</v>
      </c>
      <c r="O141" s="23">
        <f t="shared" si="3"/>
        <v>2778.7307539237354</v>
      </c>
      <c r="P141" s="34">
        <f t="shared" si="3"/>
        <v>2778.7307539237354</v>
      </c>
      <c r="Q141" s="25"/>
      <c r="R141" s="23">
        <v>459</v>
      </c>
      <c r="S141" s="23">
        <v>459</v>
      </c>
      <c r="T141" s="23">
        <v>455.31394511765961</v>
      </c>
      <c r="U141" s="34">
        <v>455.31394511765961</v>
      </c>
      <c r="V141" s="25"/>
      <c r="W141" s="23">
        <v>40.70061863175431</v>
      </c>
      <c r="X141" s="23">
        <v>40.70061863175431</v>
      </c>
      <c r="Y141" s="23">
        <v>26.613151932117468</v>
      </c>
      <c r="Z141" s="34">
        <v>26.613151932117468</v>
      </c>
      <c r="AB141" s="107"/>
    </row>
    <row r="142" spans="1:28">
      <c r="A142" s="1">
        <v>42401</v>
      </c>
      <c r="B142" s="25"/>
      <c r="C142" s="23">
        <v>1332.564398335154</v>
      </c>
      <c r="D142" s="23">
        <v>1332.564398335154</v>
      </c>
      <c r="E142" s="23">
        <v>1413.290656937568</v>
      </c>
      <c r="F142" s="34">
        <v>1413.290656937568</v>
      </c>
      <c r="G142" s="25"/>
      <c r="H142" s="23">
        <v>1865.0336410503069</v>
      </c>
      <c r="I142" s="23">
        <v>1865.0336410503069</v>
      </c>
      <c r="J142" s="23">
        <v>1851.3226321449722</v>
      </c>
      <c r="K142" s="34">
        <v>1851.3226321449722</v>
      </c>
      <c r="L142" s="25"/>
      <c r="M142" s="25">
        <f t="shared" si="2"/>
        <v>3197.5980393854607</v>
      </c>
      <c r="N142" s="25">
        <f t="shared" si="2"/>
        <v>3197.5980393854607</v>
      </c>
      <c r="O142" s="23">
        <f t="shared" si="3"/>
        <v>3264.6132890825402</v>
      </c>
      <c r="P142" s="34">
        <f t="shared" si="3"/>
        <v>3264.6132890825402</v>
      </c>
      <c r="Q142" s="25"/>
      <c r="R142" s="23">
        <v>518</v>
      </c>
      <c r="S142" s="23">
        <v>518</v>
      </c>
      <c r="T142" s="23">
        <v>435.55187778285989</v>
      </c>
      <c r="U142" s="34">
        <v>435.55187778285989</v>
      </c>
      <c r="V142" s="25"/>
      <c r="W142" s="23">
        <v>27.500907256909592</v>
      </c>
      <c r="X142" s="23">
        <v>27.500907256909592</v>
      </c>
      <c r="Y142" s="23">
        <v>16.906651636115619</v>
      </c>
      <c r="Z142" s="34">
        <v>16.906651636115619</v>
      </c>
      <c r="AB142" s="107"/>
    </row>
    <row r="143" spans="1:28">
      <c r="A143" s="1">
        <v>42430</v>
      </c>
      <c r="B143" s="25"/>
      <c r="C143" s="23">
        <v>1464.926101381511</v>
      </c>
      <c r="D143" s="23">
        <v>1464.926101381511</v>
      </c>
      <c r="E143" s="23">
        <v>1410.2312963145994</v>
      </c>
      <c r="F143" s="34">
        <v>1410.2312963145994</v>
      </c>
      <c r="G143" s="25"/>
      <c r="H143" s="23">
        <v>2141.3376088354767</v>
      </c>
      <c r="I143" s="23">
        <v>2141.3376088354767</v>
      </c>
      <c r="J143" s="23">
        <v>2177.924831583734</v>
      </c>
      <c r="K143" s="34">
        <v>2177.924831583734</v>
      </c>
      <c r="L143" s="25"/>
      <c r="M143" s="25">
        <f t="shared" si="2"/>
        <v>3606.2637102169874</v>
      </c>
      <c r="N143" s="25">
        <f t="shared" si="2"/>
        <v>3606.2637102169874</v>
      </c>
      <c r="O143" s="23">
        <f t="shared" si="3"/>
        <v>3588.1561278983336</v>
      </c>
      <c r="P143" s="34">
        <f t="shared" si="3"/>
        <v>3588.1561278983336</v>
      </c>
      <c r="Q143" s="25"/>
      <c r="R143" s="23">
        <v>437</v>
      </c>
      <c r="S143" s="23">
        <v>437</v>
      </c>
      <c r="T143" s="23">
        <v>444.58005538861994</v>
      </c>
      <c r="U143" s="34">
        <v>444.58005538861994</v>
      </c>
      <c r="V143" s="25"/>
      <c r="W143" s="23">
        <v>28.392658590723851</v>
      </c>
      <c r="X143" s="23">
        <v>28.392658590723851</v>
      </c>
      <c r="Y143" s="23">
        <v>14.137404614349411</v>
      </c>
      <c r="Z143" s="34">
        <v>14.137404614349411</v>
      </c>
      <c r="AB143" s="107"/>
    </row>
    <row r="144" spans="1:28">
      <c r="A144" s="1">
        <v>42461</v>
      </c>
      <c r="B144" s="25"/>
      <c r="C144" s="23">
        <v>1247.0965245201103</v>
      </c>
      <c r="D144" s="23">
        <v>1247.0965245201103</v>
      </c>
      <c r="E144" s="23">
        <v>1123.1890710409123</v>
      </c>
      <c r="F144" s="34">
        <v>1123.1890710409123</v>
      </c>
      <c r="G144" s="25"/>
      <c r="H144" s="23">
        <v>1916.797539162472</v>
      </c>
      <c r="I144" s="23">
        <v>1916.797539162472</v>
      </c>
      <c r="J144" s="23">
        <v>1876.1937722249227</v>
      </c>
      <c r="K144" s="34">
        <v>1876.1937722249227</v>
      </c>
      <c r="L144" s="25"/>
      <c r="M144" s="25">
        <f t="shared" si="2"/>
        <v>3163.8940636825823</v>
      </c>
      <c r="N144" s="25">
        <f t="shared" si="2"/>
        <v>3163.8940636825823</v>
      </c>
      <c r="O144" s="23">
        <f t="shared" si="3"/>
        <v>2999.3828432658347</v>
      </c>
      <c r="P144" s="34">
        <f t="shared" si="3"/>
        <v>2999.3828432658347</v>
      </c>
      <c r="Q144" s="25"/>
      <c r="R144" s="23">
        <v>518</v>
      </c>
      <c r="S144" s="23">
        <v>518</v>
      </c>
      <c r="T144" s="23">
        <v>511.38787261559077</v>
      </c>
      <c r="U144" s="34">
        <v>511.38787261559077</v>
      </c>
      <c r="V144" s="25"/>
      <c r="W144" s="23">
        <v>27.452307206286008</v>
      </c>
      <c r="X144" s="23">
        <v>27.452307206286008</v>
      </c>
      <c r="Y144" s="23">
        <v>15.623364724846603</v>
      </c>
      <c r="Z144" s="34">
        <v>15.623364724846603</v>
      </c>
      <c r="AB144" s="107"/>
    </row>
    <row r="145" spans="1:28">
      <c r="A145" s="1">
        <v>42491</v>
      </c>
      <c r="B145" s="25"/>
      <c r="C145" s="23">
        <v>1478.2539068572862</v>
      </c>
      <c r="D145" s="23">
        <v>1478.2539068572862</v>
      </c>
      <c r="E145" s="23">
        <v>1366.6308118126801</v>
      </c>
      <c r="F145" s="34">
        <v>1366.6308118126801</v>
      </c>
      <c r="G145" s="25"/>
      <c r="H145" s="23">
        <v>2279.8996218352204</v>
      </c>
      <c r="I145" s="23">
        <v>2279.8996218352204</v>
      </c>
      <c r="J145" s="23">
        <v>2200.850301426633</v>
      </c>
      <c r="K145" s="34">
        <v>2200.850301426633</v>
      </c>
      <c r="L145" s="25"/>
      <c r="M145" s="25">
        <f t="shared" si="2"/>
        <v>3758.1535286925064</v>
      </c>
      <c r="N145" s="25">
        <f t="shared" si="2"/>
        <v>3758.1535286925064</v>
      </c>
      <c r="O145" s="23">
        <f t="shared" si="3"/>
        <v>3567.4811132393133</v>
      </c>
      <c r="P145" s="34">
        <f t="shared" si="3"/>
        <v>3567.4811132393133</v>
      </c>
      <c r="Q145" s="25"/>
      <c r="R145" s="23">
        <v>605</v>
      </c>
      <c r="S145" s="23">
        <v>605</v>
      </c>
      <c r="T145" s="23">
        <v>562.7437569717373</v>
      </c>
      <c r="U145" s="34">
        <v>562.7437569717373</v>
      </c>
      <c r="V145" s="25"/>
      <c r="W145" s="23">
        <v>26.122974380860494</v>
      </c>
      <c r="X145" s="23">
        <v>26.122974380860494</v>
      </c>
      <c r="Y145" s="23">
        <v>17.818904757464683</v>
      </c>
      <c r="Z145" s="34">
        <v>17.818904757464683</v>
      </c>
      <c r="AB145" s="107"/>
    </row>
    <row r="146" spans="1:28">
      <c r="A146" s="1">
        <v>42522</v>
      </c>
      <c r="B146" s="25"/>
      <c r="C146" s="23">
        <v>1281.6108103220777</v>
      </c>
      <c r="D146" s="23">
        <v>1281.6108103220777</v>
      </c>
      <c r="E146" s="23">
        <v>1094.5874720325878</v>
      </c>
      <c r="F146" s="34">
        <v>1094.5874720325878</v>
      </c>
      <c r="G146" s="25"/>
      <c r="H146" s="23">
        <v>2061.2795534273127</v>
      </c>
      <c r="I146" s="23">
        <v>2061.2795534273127</v>
      </c>
      <c r="J146" s="23">
        <v>2198.6944911244809</v>
      </c>
      <c r="K146" s="34">
        <v>2198.6944911244809</v>
      </c>
      <c r="L146" s="25"/>
      <c r="M146" s="25">
        <f t="shared" si="2"/>
        <v>3342.8903637493904</v>
      </c>
      <c r="N146" s="25">
        <f t="shared" si="2"/>
        <v>3342.8903637493904</v>
      </c>
      <c r="O146" s="23">
        <f t="shared" si="3"/>
        <v>3293.2819631570687</v>
      </c>
      <c r="P146" s="34">
        <f t="shared" si="3"/>
        <v>3293.2819631570687</v>
      </c>
      <c r="Q146" s="25"/>
      <c r="R146" s="23">
        <v>434</v>
      </c>
      <c r="S146" s="23">
        <v>434</v>
      </c>
      <c r="T146" s="23">
        <v>404.29986505825212</v>
      </c>
      <c r="U146" s="34">
        <v>404.29986505825212</v>
      </c>
      <c r="V146" s="25"/>
      <c r="W146" s="23">
        <v>30.550224460601733</v>
      </c>
      <c r="X146" s="23">
        <v>30.550224460601733</v>
      </c>
      <c r="Y146" s="23">
        <v>19.547818849626815</v>
      </c>
      <c r="Z146" s="34">
        <v>19.547818849626815</v>
      </c>
      <c r="AB146" s="107"/>
    </row>
    <row r="147" spans="1:28">
      <c r="A147" s="1">
        <v>42552</v>
      </c>
      <c r="B147" s="25"/>
      <c r="C147" s="23">
        <v>1354.0045271253246</v>
      </c>
      <c r="D147" s="23">
        <v>1354.0045271253246</v>
      </c>
      <c r="E147" s="23">
        <v>1402.0700343415158</v>
      </c>
      <c r="F147" s="34">
        <v>1402.0700343415158</v>
      </c>
      <c r="G147" s="25"/>
      <c r="H147" s="23">
        <v>2223.0776934739356</v>
      </c>
      <c r="I147" s="23">
        <v>2223.0776934739356</v>
      </c>
      <c r="J147" s="23">
        <v>2246.3599253923271</v>
      </c>
      <c r="K147" s="34">
        <v>2246.3599253923271</v>
      </c>
      <c r="L147" s="25"/>
      <c r="M147" s="25">
        <f t="shared" si="2"/>
        <v>3577.0822205992599</v>
      </c>
      <c r="N147" s="25">
        <f t="shared" si="2"/>
        <v>3577.0822205992599</v>
      </c>
      <c r="O147" s="23">
        <f t="shared" si="3"/>
        <v>3648.4299597338431</v>
      </c>
      <c r="P147" s="34">
        <f t="shared" si="3"/>
        <v>3648.4299597338431</v>
      </c>
      <c r="Q147" s="25"/>
      <c r="R147" s="23">
        <v>550</v>
      </c>
      <c r="S147" s="23">
        <v>550</v>
      </c>
      <c r="T147" s="23">
        <v>553.99377090212306</v>
      </c>
      <c r="U147" s="34">
        <v>553.99377090212306</v>
      </c>
      <c r="V147" s="25"/>
      <c r="W147" s="23">
        <v>28.91223621222661</v>
      </c>
      <c r="X147" s="23">
        <v>28.91223621222661</v>
      </c>
      <c r="Y147" s="23">
        <v>19.322320000246485</v>
      </c>
      <c r="Z147" s="34">
        <v>19.322320000246485</v>
      </c>
      <c r="AB147" s="107"/>
    </row>
    <row r="148" spans="1:28">
      <c r="A148" s="1">
        <v>42583</v>
      </c>
      <c r="B148" s="25"/>
      <c r="C148" s="23">
        <v>1385.8712407207202</v>
      </c>
      <c r="D148" s="23">
        <v>1385.8712407207202</v>
      </c>
      <c r="E148" s="23">
        <v>1457.9010429904688</v>
      </c>
      <c r="F148" s="34">
        <v>1457.9010429904688</v>
      </c>
      <c r="G148" s="25"/>
      <c r="H148" s="23">
        <v>2177.2104193212576</v>
      </c>
      <c r="I148" s="23">
        <v>2177.2104193212576</v>
      </c>
      <c r="J148" s="23">
        <v>2178.9672248257148</v>
      </c>
      <c r="K148" s="34">
        <v>2178.9672248257148</v>
      </c>
      <c r="L148" s="25"/>
      <c r="M148" s="25">
        <f t="shared" si="2"/>
        <v>3563.0816600419776</v>
      </c>
      <c r="N148" s="25">
        <f t="shared" si="2"/>
        <v>3563.0816600419776</v>
      </c>
      <c r="O148" s="23">
        <f t="shared" si="3"/>
        <v>3636.8682678161836</v>
      </c>
      <c r="P148" s="34">
        <f t="shared" si="3"/>
        <v>3636.8682678161836</v>
      </c>
      <c r="Q148" s="25"/>
      <c r="R148" s="23">
        <v>575</v>
      </c>
      <c r="S148" s="23">
        <v>575</v>
      </c>
      <c r="T148" s="23">
        <v>481.34017328471862</v>
      </c>
      <c r="U148" s="34">
        <v>481.34017328471862</v>
      </c>
      <c r="V148" s="25"/>
      <c r="W148" s="23">
        <v>27.029176380870467</v>
      </c>
      <c r="X148" s="23">
        <v>27.029176380870467</v>
      </c>
      <c r="Y148" s="23">
        <v>15.052213708187512</v>
      </c>
      <c r="Z148" s="34">
        <v>15.052213708187512</v>
      </c>
      <c r="AB148" s="107"/>
    </row>
    <row r="149" spans="1:28">
      <c r="A149" s="1">
        <v>42614</v>
      </c>
      <c r="B149" s="25"/>
      <c r="C149" s="23">
        <v>1420.3861064561286</v>
      </c>
      <c r="D149" s="23">
        <v>1420.3861064561286</v>
      </c>
      <c r="E149" s="23">
        <v>1319.782123072657</v>
      </c>
      <c r="F149" s="34">
        <v>1319.782123072657</v>
      </c>
      <c r="G149" s="25"/>
      <c r="H149" s="23">
        <v>2024.5844827533861</v>
      </c>
      <c r="I149" s="23">
        <v>2024.5844827533861</v>
      </c>
      <c r="J149" s="23">
        <v>2121.7220464283723</v>
      </c>
      <c r="K149" s="34">
        <v>2121.7220464283723</v>
      </c>
      <c r="L149" s="25"/>
      <c r="M149" s="25">
        <f t="shared" si="2"/>
        <v>3444.9705892095144</v>
      </c>
      <c r="N149" s="25">
        <f t="shared" si="2"/>
        <v>3444.9705892095144</v>
      </c>
      <c r="O149" s="23">
        <f t="shared" si="3"/>
        <v>3441.5041695010295</v>
      </c>
      <c r="P149" s="34">
        <f t="shared" si="3"/>
        <v>3441.5041695010295</v>
      </c>
      <c r="Q149" s="25"/>
      <c r="R149" s="23">
        <v>508.56607332856464</v>
      </c>
      <c r="S149" s="23">
        <v>508.56607332856464</v>
      </c>
      <c r="T149" s="23">
        <v>497.64089509196236</v>
      </c>
      <c r="U149" s="34">
        <v>497.64089509196236</v>
      </c>
      <c r="V149" s="25"/>
      <c r="W149" s="23">
        <v>31.296666657197797</v>
      </c>
      <c r="X149" s="23">
        <v>31.296666657197797</v>
      </c>
      <c r="Y149" s="23">
        <v>23.766736486917278</v>
      </c>
      <c r="Z149" s="34">
        <v>23.766736486917278</v>
      </c>
      <c r="AB149" s="107"/>
    </row>
    <row r="150" spans="1:28">
      <c r="A150" s="1">
        <v>42644</v>
      </c>
      <c r="B150" s="25"/>
      <c r="C150" s="23">
        <v>1561.5834701744732</v>
      </c>
      <c r="D150" s="23">
        <v>1561.5834701744732</v>
      </c>
      <c r="E150" s="23">
        <v>1308.8961457379876</v>
      </c>
      <c r="F150" s="34">
        <v>1308.8961457379876</v>
      </c>
      <c r="G150" s="25"/>
      <c r="H150" s="23">
        <v>2048.015406588082</v>
      </c>
      <c r="I150" s="23">
        <v>2048.015406588082</v>
      </c>
      <c r="J150" s="23">
        <v>2022.2913266934027</v>
      </c>
      <c r="K150" s="34">
        <v>2022.2913266934027</v>
      </c>
      <c r="L150" s="25"/>
      <c r="M150" s="25">
        <f t="shared" si="2"/>
        <v>3609.5988767625549</v>
      </c>
      <c r="N150" s="25">
        <f t="shared" si="2"/>
        <v>3609.5988767625549</v>
      </c>
      <c r="O150" s="23">
        <f t="shared" si="3"/>
        <v>3331.1874724313902</v>
      </c>
      <c r="P150" s="34">
        <f t="shared" si="3"/>
        <v>3331.1874724313902</v>
      </c>
      <c r="Q150" s="25"/>
      <c r="R150" s="23">
        <v>502.53110220482455</v>
      </c>
      <c r="S150" s="23">
        <v>502.53110220482455</v>
      </c>
      <c r="T150" s="23">
        <v>512.95253173092181</v>
      </c>
      <c r="U150" s="34">
        <v>512.95253173092181</v>
      </c>
      <c r="V150" s="25"/>
      <c r="W150" s="23">
        <v>33.517196292725039</v>
      </c>
      <c r="X150" s="23">
        <v>33.517196292725039</v>
      </c>
      <c r="Y150" s="23">
        <v>20.63477703646501</v>
      </c>
      <c r="Z150" s="34">
        <v>20.63477703646501</v>
      </c>
      <c r="AB150" s="107"/>
    </row>
    <row r="151" spans="1:28">
      <c r="A151" s="1">
        <v>42675</v>
      </c>
      <c r="B151" s="25"/>
      <c r="C151" s="23">
        <v>1414.0246953729977</v>
      </c>
      <c r="D151" s="23">
        <v>1414.0246953729977</v>
      </c>
      <c r="E151" s="23">
        <v>1218.6333663156779</v>
      </c>
      <c r="F151" s="34">
        <v>1218.6333663156779</v>
      </c>
      <c r="G151" s="25"/>
      <c r="H151" s="23">
        <v>2124.5138368711073</v>
      </c>
      <c r="I151" s="23">
        <v>2124.5138368711073</v>
      </c>
      <c r="J151" s="23">
        <v>2100.4789395051043</v>
      </c>
      <c r="K151" s="34">
        <v>2100.4789395051043</v>
      </c>
      <c r="L151" s="25"/>
      <c r="M151" s="25">
        <f t="shared" si="2"/>
        <v>3538.5385322441052</v>
      </c>
      <c r="N151" s="25">
        <f t="shared" si="2"/>
        <v>3538.5385322441052</v>
      </c>
      <c r="O151" s="23">
        <f t="shared" si="3"/>
        <v>3319.1123058207822</v>
      </c>
      <c r="P151" s="34">
        <f t="shared" si="3"/>
        <v>3319.1123058207822</v>
      </c>
      <c r="Q151" s="25"/>
      <c r="R151" s="23">
        <v>547.7361214187805</v>
      </c>
      <c r="S151" s="23">
        <v>547.7361214187805</v>
      </c>
      <c r="T151" s="23">
        <v>422.92425671658071</v>
      </c>
      <c r="U151" s="34">
        <v>422.92425671658071</v>
      </c>
      <c r="V151" s="25"/>
      <c r="W151" s="23">
        <v>27.029446685604817</v>
      </c>
      <c r="X151" s="23">
        <v>27.029446685604817</v>
      </c>
      <c r="Y151" s="23">
        <v>17.021099188674434</v>
      </c>
      <c r="Z151" s="34">
        <v>17.021099188674434</v>
      </c>
      <c r="AB151" s="107"/>
    </row>
    <row r="152" spans="1:28">
      <c r="A152" s="1">
        <v>42705</v>
      </c>
      <c r="B152" s="25"/>
      <c r="C152" s="23">
        <v>1154.183385263522</v>
      </c>
      <c r="D152" s="23">
        <v>1154.183385263522</v>
      </c>
      <c r="E152" s="23">
        <v>1007.3180777334198</v>
      </c>
      <c r="F152" s="34">
        <v>1007.3180777334198</v>
      </c>
      <c r="G152" s="25"/>
      <c r="H152" s="23">
        <v>1559.4465115864825</v>
      </c>
      <c r="I152" s="23">
        <v>1559.4465115864825</v>
      </c>
      <c r="J152" s="23">
        <v>1550.3755389862135</v>
      </c>
      <c r="K152" s="34">
        <v>1550.3755389862135</v>
      </c>
      <c r="L152" s="25"/>
      <c r="M152" s="25">
        <f t="shared" si="2"/>
        <v>2713.6298968500046</v>
      </c>
      <c r="N152" s="25">
        <f t="shared" si="2"/>
        <v>2713.6298968500046</v>
      </c>
      <c r="O152" s="23">
        <f t="shared" si="3"/>
        <v>2557.6936167196336</v>
      </c>
      <c r="P152" s="34">
        <f t="shared" si="3"/>
        <v>2557.6936167196336</v>
      </c>
      <c r="Q152" s="25"/>
      <c r="R152" s="23">
        <v>536</v>
      </c>
      <c r="S152" s="23">
        <v>536</v>
      </c>
      <c r="T152" s="23">
        <v>545.17580978877129</v>
      </c>
      <c r="U152" s="34">
        <v>545.17580978877129</v>
      </c>
      <c r="V152" s="25"/>
      <c r="W152" s="23">
        <v>22.769353122510012</v>
      </c>
      <c r="X152" s="23">
        <v>22.769353122510012</v>
      </c>
      <c r="Y152" s="23">
        <v>13.849774573743147</v>
      </c>
      <c r="Z152" s="34">
        <v>13.849774573743147</v>
      </c>
      <c r="AB152" s="107"/>
    </row>
    <row r="153" spans="1:28">
      <c r="A153" s="1">
        <v>42736</v>
      </c>
      <c r="B153" s="25"/>
      <c r="C153" s="23">
        <v>1118.8291426803692</v>
      </c>
      <c r="D153" s="23">
        <v>1118.8291426803692</v>
      </c>
      <c r="E153" s="23">
        <v>1139.3096674094545</v>
      </c>
      <c r="F153" s="34">
        <v>1139.3096674094545</v>
      </c>
      <c r="G153" s="25"/>
      <c r="H153" s="23">
        <v>1613.3253009384493</v>
      </c>
      <c r="I153" s="23">
        <v>1613.3253009384493</v>
      </c>
      <c r="J153" s="23">
        <v>1574.948165731415</v>
      </c>
      <c r="K153" s="34">
        <v>1574.948165731415</v>
      </c>
      <c r="L153" s="25"/>
      <c r="M153" s="25">
        <f t="shared" si="2"/>
        <v>2732.1544436188187</v>
      </c>
      <c r="N153" s="25">
        <f t="shared" si="2"/>
        <v>2732.1544436188187</v>
      </c>
      <c r="O153" s="23">
        <f t="shared" si="3"/>
        <v>2714.2578331408695</v>
      </c>
      <c r="P153" s="34">
        <f t="shared" si="3"/>
        <v>2714.2578331408695</v>
      </c>
      <c r="Q153" s="25"/>
      <c r="R153" s="23">
        <v>459</v>
      </c>
      <c r="S153" s="23">
        <v>459</v>
      </c>
      <c r="T153" s="23">
        <v>455.31394511765961</v>
      </c>
      <c r="U153" s="34">
        <v>455.31394511765961</v>
      </c>
      <c r="V153" s="25"/>
      <c r="W153" s="23">
        <v>40.607017337317323</v>
      </c>
      <c r="X153" s="23">
        <v>40.607017337317323</v>
      </c>
      <c r="Y153" s="23">
        <v>27.335410865893287</v>
      </c>
      <c r="Z153" s="34">
        <v>27.335410865893287</v>
      </c>
      <c r="AB153" s="107"/>
    </row>
    <row r="154" spans="1:28">
      <c r="A154" s="1">
        <v>42767</v>
      </c>
      <c r="B154" s="25"/>
      <c r="C154" s="23">
        <v>1335.5440315568619</v>
      </c>
      <c r="D154" s="23">
        <v>1335.5440315568619</v>
      </c>
      <c r="E154" s="23">
        <v>1400.7825158485839</v>
      </c>
      <c r="F154" s="34">
        <v>1400.7825158485839</v>
      </c>
      <c r="G154" s="25"/>
      <c r="H154" s="23">
        <v>1872.9907042187876</v>
      </c>
      <c r="I154" s="23">
        <v>1872.9907042187876</v>
      </c>
      <c r="J154" s="23">
        <v>1818.5938860731208</v>
      </c>
      <c r="K154" s="34">
        <v>1818.5938860731208</v>
      </c>
      <c r="L154" s="25"/>
      <c r="M154" s="25">
        <f t="shared" si="2"/>
        <v>3208.5347357756496</v>
      </c>
      <c r="N154" s="25">
        <f t="shared" si="2"/>
        <v>3208.5347357756496</v>
      </c>
      <c r="O154" s="23">
        <f t="shared" si="3"/>
        <v>3219.3764019217047</v>
      </c>
      <c r="P154" s="34">
        <f t="shared" si="3"/>
        <v>3219.3764019217047</v>
      </c>
      <c r="Q154" s="25"/>
      <c r="R154" s="23">
        <v>518</v>
      </c>
      <c r="S154" s="23">
        <v>518</v>
      </c>
      <c r="T154" s="23">
        <v>435.55187778285989</v>
      </c>
      <c r="U154" s="34">
        <v>435.55187778285989</v>
      </c>
      <c r="V154" s="25"/>
      <c r="W154" s="23">
        <v>27.594397217281017</v>
      </c>
      <c r="X154" s="23">
        <v>27.594397217281017</v>
      </c>
      <c r="Y154" s="23">
        <v>16.879773945473438</v>
      </c>
      <c r="Z154" s="34">
        <v>16.879773945473438</v>
      </c>
      <c r="AB154" s="107"/>
    </row>
    <row r="155" spans="1:28">
      <c r="A155" s="1">
        <v>42795</v>
      </c>
      <c r="B155" s="25"/>
      <c r="C155" s="23">
        <v>1463.4364983131161</v>
      </c>
      <c r="D155" s="23">
        <v>1463.4364983131161</v>
      </c>
      <c r="E155" s="23">
        <v>1387.3413261209216</v>
      </c>
      <c r="F155" s="34">
        <v>1387.3413261209216</v>
      </c>
      <c r="G155" s="25"/>
      <c r="H155" s="23">
        <v>2146.3371626150656</v>
      </c>
      <c r="I155" s="23">
        <v>2146.3371626150656</v>
      </c>
      <c r="J155" s="23">
        <v>2120.5961628546661</v>
      </c>
      <c r="K155" s="34">
        <v>2120.5961628546661</v>
      </c>
      <c r="L155" s="25"/>
      <c r="M155" s="25">
        <f t="shared" si="2"/>
        <v>3609.7736609281819</v>
      </c>
      <c r="N155" s="25">
        <f t="shared" si="2"/>
        <v>3609.7736609281819</v>
      </c>
      <c r="O155" s="23">
        <f t="shared" si="3"/>
        <v>3507.9374889755877</v>
      </c>
      <c r="P155" s="34">
        <f t="shared" si="3"/>
        <v>3507.9374889755877</v>
      </c>
      <c r="Q155" s="25"/>
      <c r="R155" s="23">
        <v>437</v>
      </c>
      <c r="S155" s="23">
        <v>437</v>
      </c>
      <c r="T155" s="23">
        <v>444.58005538861994</v>
      </c>
      <c r="U155" s="34">
        <v>444.58005538861994</v>
      </c>
      <c r="V155" s="25"/>
      <c r="W155" s="23">
        <v>28.676863774820678</v>
      </c>
      <c r="X155" s="23">
        <v>28.676863774820678</v>
      </c>
      <c r="Y155" s="23">
        <v>14.357656734893904</v>
      </c>
      <c r="Z155" s="34">
        <v>14.357656734893904</v>
      </c>
      <c r="AB155" s="107"/>
    </row>
    <row r="156" spans="1:28">
      <c r="A156" s="1">
        <v>42826</v>
      </c>
      <c r="B156" s="25"/>
      <c r="C156" s="23">
        <v>1250.3655690269497</v>
      </c>
      <c r="D156" s="23">
        <v>1250.3655690269497</v>
      </c>
      <c r="E156" s="23">
        <v>1116.8202342419188</v>
      </c>
      <c r="F156" s="34">
        <v>1116.8202342419188</v>
      </c>
      <c r="G156" s="25"/>
      <c r="H156" s="23">
        <v>1925.4895228028433</v>
      </c>
      <c r="I156" s="23">
        <v>1925.4895228028433</v>
      </c>
      <c r="J156" s="23">
        <v>1840.5250789128083</v>
      </c>
      <c r="K156" s="34">
        <v>1840.5250789128083</v>
      </c>
      <c r="L156" s="25"/>
      <c r="M156" s="25">
        <f t="shared" si="2"/>
        <v>3175.8550918297933</v>
      </c>
      <c r="N156" s="25">
        <f t="shared" si="2"/>
        <v>3175.8550918297933</v>
      </c>
      <c r="O156" s="23">
        <f t="shared" si="3"/>
        <v>2957.3453131547271</v>
      </c>
      <c r="P156" s="34">
        <f t="shared" si="3"/>
        <v>2957.3453131547271</v>
      </c>
      <c r="Q156" s="25"/>
      <c r="R156" s="23">
        <v>518</v>
      </c>
      <c r="S156" s="23">
        <v>518</v>
      </c>
      <c r="T156" s="23">
        <v>511.38787261559077</v>
      </c>
      <c r="U156" s="34">
        <v>511.38787261559077</v>
      </c>
      <c r="V156" s="25"/>
      <c r="W156" s="23">
        <v>27.475159748519506</v>
      </c>
      <c r="X156" s="23">
        <v>27.475159748519506</v>
      </c>
      <c r="Y156" s="23">
        <v>15.615168400671932</v>
      </c>
      <c r="Z156" s="34">
        <v>15.615168400671932</v>
      </c>
      <c r="AB156" s="107"/>
    </row>
    <row r="157" spans="1:28">
      <c r="A157" s="1">
        <v>42856</v>
      </c>
      <c r="B157" s="25"/>
      <c r="C157" s="23">
        <v>1478.6236124972495</v>
      </c>
      <c r="D157" s="23">
        <v>1478.6236124972495</v>
      </c>
      <c r="E157" s="23">
        <v>1353.2397103810465</v>
      </c>
      <c r="F157" s="34">
        <v>1353.2397103810465</v>
      </c>
      <c r="G157" s="25"/>
      <c r="H157" s="23">
        <v>2286.6535213053839</v>
      </c>
      <c r="I157" s="23">
        <v>2286.6535213053839</v>
      </c>
      <c r="J157" s="23">
        <v>2164.7646079884044</v>
      </c>
      <c r="K157" s="34">
        <v>2164.7646079884044</v>
      </c>
      <c r="L157" s="25"/>
      <c r="M157" s="25">
        <f t="shared" si="2"/>
        <v>3765.2771338026332</v>
      </c>
      <c r="N157" s="25">
        <f t="shared" si="2"/>
        <v>3765.2771338026332</v>
      </c>
      <c r="O157" s="23">
        <f t="shared" si="3"/>
        <v>3518.0043183694506</v>
      </c>
      <c r="P157" s="34">
        <f t="shared" si="3"/>
        <v>3518.0043183694506</v>
      </c>
      <c r="Q157" s="25"/>
      <c r="R157" s="23">
        <v>605</v>
      </c>
      <c r="S157" s="23">
        <v>605</v>
      </c>
      <c r="T157" s="23">
        <v>562.7437569717373</v>
      </c>
      <c r="U157" s="34">
        <v>562.7437569717373</v>
      </c>
      <c r="V157" s="25"/>
      <c r="W157" s="23">
        <v>25.838901864289788</v>
      </c>
      <c r="X157" s="23">
        <v>25.838901864289788</v>
      </c>
      <c r="Y157" s="23">
        <v>17.886070415562866</v>
      </c>
      <c r="Z157" s="34">
        <v>17.886070415562866</v>
      </c>
      <c r="AB157" s="107"/>
    </row>
    <row r="158" spans="1:28">
      <c r="A158" s="1">
        <v>42887</v>
      </c>
      <c r="B158" s="25"/>
      <c r="C158" s="23">
        <v>1278.9198152395657</v>
      </c>
      <c r="D158" s="23">
        <v>1278.9198152395657</v>
      </c>
      <c r="E158" s="23">
        <v>1082.1903877077523</v>
      </c>
      <c r="F158" s="34">
        <v>1082.1903877077523</v>
      </c>
      <c r="G158" s="25"/>
      <c r="H158" s="23">
        <v>2065.9289248089476</v>
      </c>
      <c r="I158" s="23">
        <v>2065.9289248089476</v>
      </c>
      <c r="J158" s="23">
        <v>2162.7368457965663</v>
      </c>
      <c r="K158" s="34">
        <v>2162.7368457965663</v>
      </c>
      <c r="L158" s="25"/>
      <c r="M158" s="25">
        <f t="shared" si="2"/>
        <v>3344.8487400485133</v>
      </c>
      <c r="N158" s="25">
        <f t="shared" si="2"/>
        <v>3344.8487400485133</v>
      </c>
      <c r="O158" s="23">
        <f t="shared" si="3"/>
        <v>3244.9272335043188</v>
      </c>
      <c r="P158" s="34">
        <f t="shared" si="3"/>
        <v>3244.9272335043188</v>
      </c>
      <c r="Q158" s="25"/>
      <c r="R158" s="23">
        <v>434</v>
      </c>
      <c r="S158" s="23">
        <v>434</v>
      </c>
      <c r="T158" s="23">
        <v>404.29986505825212</v>
      </c>
      <c r="U158" s="34">
        <v>404.29986505825212</v>
      </c>
      <c r="V158" s="25"/>
      <c r="W158" s="23">
        <v>30.553736657855485</v>
      </c>
      <c r="X158" s="23">
        <v>30.553736657855485</v>
      </c>
      <c r="Y158" s="23">
        <v>19.545319388982271</v>
      </c>
      <c r="Z158" s="34">
        <v>19.545319388982271</v>
      </c>
      <c r="AB158" s="107"/>
    </row>
    <row r="159" spans="1:28">
      <c r="A159" s="1">
        <v>42917</v>
      </c>
      <c r="B159" s="25"/>
      <c r="C159" s="23">
        <v>1353.012410310107</v>
      </c>
      <c r="D159" s="23">
        <v>1353.012410310107</v>
      </c>
      <c r="E159" s="23">
        <v>1394.2075050242167</v>
      </c>
      <c r="F159" s="34">
        <v>1394.2075050242167</v>
      </c>
      <c r="G159" s="25"/>
      <c r="H159" s="23">
        <v>2229.0444466526296</v>
      </c>
      <c r="I159" s="23">
        <v>2229.0444466526296</v>
      </c>
      <c r="J159" s="23">
        <v>2216.9719418141312</v>
      </c>
      <c r="K159" s="34">
        <v>2216.9719418141312</v>
      </c>
      <c r="L159" s="25"/>
      <c r="M159" s="25">
        <f t="shared" si="2"/>
        <v>3582.0568569627367</v>
      </c>
      <c r="N159" s="25">
        <f t="shared" si="2"/>
        <v>3582.0568569627367</v>
      </c>
      <c r="O159" s="23">
        <f t="shared" si="3"/>
        <v>3611.1794468383478</v>
      </c>
      <c r="P159" s="34">
        <f t="shared" si="3"/>
        <v>3611.1794468383478</v>
      </c>
      <c r="Q159" s="25"/>
      <c r="R159" s="23">
        <v>550</v>
      </c>
      <c r="S159" s="23">
        <v>550</v>
      </c>
      <c r="T159" s="23">
        <v>553.99377090212306</v>
      </c>
      <c r="U159" s="34">
        <v>553.99377090212306</v>
      </c>
      <c r="V159" s="25"/>
      <c r="W159" s="23">
        <v>28.972110235184701</v>
      </c>
      <c r="X159" s="23">
        <v>28.972110235184701</v>
      </c>
      <c r="Y159" s="23">
        <v>19.342802098746194</v>
      </c>
      <c r="Z159" s="34">
        <v>19.342802098746194</v>
      </c>
      <c r="AB159" s="107"/>
    </row>
    <row r="160" spans="1:28">
      <c r="A160" s="1">
        <v>42948</v>
      </c>
      <c r="B160" s="25"/>
      <c r="C160" s="23">
        <v>1381.1528337949644</v>
      </c>
      <c r="D160" s="23">
        <v>1381.1528337949644</v>
      </c>
      <c r="E160" s="23">
        <v>1444.8744664045114</v>
      </c>
      <c r="F160" s="34">
        <v>1444.8744664045114</v>
      </c>
      <c r="G160" s="25"/>
      <c r="H160" s="23">
        <v>2180.5101761040573</v>
      </c>
      <c r="I160" s="23">
        <v>2180.5101761040573</v>
      </c>
      <c r="J160" s="23">
        <v>2146.6230229619246</v>
      </c>
      <c r="K160" s="34">
        <v>2146.6230229619246</v>
      </c>
      <c r="L160" s="25"/>
      <c r="M160" s="25">
        <f t="shared" si="2"/>
        <v>3561.6630098990217</v>
      </c>
      <c r="N160" s="25">
        <f t="shared" si="2"/>
        <v>3561.6630098990217</v>
      </c>
      <c r="O160" s="23">
        <f t="shared" si="3"/>
        <v>3591.4974893664357</v>
      </c>
      <c r="P160" s="34">
        <f t="shared" si="3"/>
        <v>3591.4974893664357</v>
      </c>
      <c r="Q160" s="25"/>
      <c r="R160" s="23">
        <v>575</v>
      </c>
      <c r="S160" s="23">
        <v>575</v>
      </c>
      <c r="T160" s="23">
        <v>481.34017328471862</v>
      </c>
      <c r="U160" s="34">
        <v>481.34017328471862</v>
      </c>
      <c r="V160" s="25"/>
      <c r="W160" s="23">
        <v>26.99818906988666</v>
      </c>
      <c r="X160" s="23">
        <v>26.99818906988666</v>
      </c>
      <c r="Y160" s="23">
        <v>15.05145150022935</v>
      </c>
      <c r="Z160" s="34">
        <v>15.05145150022935</v>
      </c>
      <c r="AB160" s="107"/>
    </row>
    <row r="161" spans="1:28">
      <c r="A161" s="1">
        <v>42979</v>
      </c>
      <c r="B161" s="25"/>
      <c r="C161" s="23">
        <v>1413.6744347846034</v>
      </c>
      <c r="D161" s="23">
        <v>1413.6744347846034</v>
      </c>
      <c r="E161" s="23">
        <v>1310.9408377735031</v>
      </c>
      <c r="F161" s="34">
        <v>1310.9408377735031</v>
      </c>
      <c r="G161" s="25"/>
      <c r="H161" s="23">
        <v>2026.4477876049082</v>
      </c>
      <c r="I161" s="23">
        <v>2026.4477876049082</v>
      </c>
      <c r="J161" s="23">
        <v>2094.8212044087913</v>
      </c>
      <c r="K161" s="34">
        <v>2094.8212044087913</v>
      </c>
      <c r="L161" s="25"/>
      <c r="M161" s="25">
        <f t="shared" si="2"/>
        <v>3440.1222223895115</v>
      </c>
      <c r="N161" s="25">
        <f t="shared" si="2"/>
        <v>3440.1222223895115</v>
      </c>
      <c r="O161" s="23">
        <f t="shared" si="3"/>
        <v>3405.7620421822944</v>
      </c>
      <c r="P161" s="34">
        <f t="shared" si="3"/>
        <v>3405.7620421822944</v>
      </c>
      <c r="Q161" s="25"/>
      <c r="R161" s="23">
        <v>508.56607332856464</v>
      </c>
      <c r="S161" s="23">
        <v>508.56607332856464</v>
      </c>
      <c r="T161" s="23">
        <v>497.64089509196236</v>
      </c>
      <c r="U161" s="34">
        <v>497.64089509196236</v>
      </c>
      <c r="V161" s="25"/>
      <c r="W161" s="23">
        <v>31.327617110322603</v>
      </c>
      <c r="X161" s="23">
        <v>31.327617110322603</v>
      </c>
      <c r="Y161" s="23">
        <v>23.772982481832397</v>
      </c>
      <c r="Z161" s="34">
        <v>23.772982481832397</v>
      </c>
      <c r="AB161" s="107"/>
    </row>
    <row r="162" spans="1:28">
      <c r="A162" s="1">
        <v>43009</v>
      </c>
      <c r="B162" s="25"/>
      <c r="C162" s="23">
        <v>1558.4068790820622</v>
      </c>
      <c r="D162" s="23">
        <v>1558.4068790820622</v>
      </c>
      <c r="E162" s="23">
        <v>1303.7582980822185</v>
      </c>
      <c r="F162" s="34">
        <v>1303.7582980822185</v>
      </c>
      <c r="G162" s="25"/>
      <c r="H162" s="23">
        <v>2052.4395654220448</v>
      </c>
      <c r="I162" s="23">
        <v>2052.4395654220448</v>
      </c>
      <c r="J162" s="23">
        <v>2000.7358689516911</v>
      </c>
      <c r="K162" s="34">
        <v>2000.7358689516911</v>
      </c>
      <c r="L162" s="25"/>
      <c r="M162" s="25">
        <f t="shared" si="2"/>
        <v>3610.8464445041072</v>
      </c>
      <c r="N162" s="25">
        <f t="shared" si="2"/>
        <v>3610.8464445041072</v>
      </c>
      <c r="O162" s="23">
        <f t="shared" si="3"/>
        <v>3304.4941670339094</v>
      </c>
      <c r="P162" s="34">
        <f t="shared" si="3"/>
        <v>3304.4941670339094</v>
      </c>
      <c r="Q162" s="25"/>
      <c r="R162" s="23">
        <v>502.53110220482455</v>
      </c>
      <c r="S162" s="23">
        <v>502.53110220482455</v>
      </c>
      <c r="T162" s="23">
        <v>512.95253173092181</v>
      </c>
      <c r="U162" s="34">
        <v>512.95253173092181</v>
      </c>
      <c r="V162" s="25"/>
      <c r="W162" s="23">
        <v>33.611284248193932</v>
      </c>
      <c r="X162" s="23">
        <v>33.611284248193932</v>
      </c>
      <c r="Y162" s="23">
        <v>20.634544601930482</v>
      </c>
      <c r="Z162" s="34">
        <v>20.634544601930482</v>
      </c>
      <c r="AB162" s="107"/>
    </row>
    <row r="163" spans="1:28">
      <c r="A163" s="1">
        <v>43040</v>
      </c>
      <c r="B163" s="25"/>
      <c r="C163" s="23">
        <v>1410.9926573228124</v>
      </c>
      <c r="D163" s="23">
        <v>1410.9926573228124</v>
      </c>
      <c r="E163" s="23">
        <v>1213.0780186615461</v>
      </c>
      <c r="F163" s="34">
        <v>1213.0780186615461</v>
      </c>
      <c r="G163" s="25"/>
      <c r="H163" s="23">
        <v>2129.0091170849855</v>
      </c>
      <c r="I163" s="23">
        <v>2129.0091170849855</v>
      </c>
      <c r="J163" s="23">
        <v>2080.379875710144</v>
      </c>
      <c r="K163" s="34">
        <v>2080.379875710144</v>
      </c>
      <c r="L163" s="25"/>
      <c r="M163" s="25">
        <f t="shared" si="2"/>
        <v>3540.0017744077977</v>
      </c>
      <c r="N163" s="25">
        <f t="shared" si="2"/>
        <v>3540.0017744077977</v>
      </c>
      <c r="O163" s="23">
        <f t="shared" si="3"/>
        <v>3293.4578943716901</v>
      </c>
      <c r="P163" s="34">
        <f t="shared" si="3"/>
        <v>3293.4578943716901</v>
      </c>
      <c r="Q163" s="25"/>
      <c r="R163" s="23">
        <v>547.7361214187805</v>
      </c>
      <c r="S163" s="23">
        <v>547.7361214187805</v>
      </c>
      <c r="T163" s="23">
        <v>422.92425671658071</v>
      </c>
      <c r="U163" s="34">
        <v>422.92425671658071</v>
      </c>
      <c r="V163" s="25"/>
      <c r="W163" s="23">
        <v>27.037012166800558</v>
      </c>
      <c r="X163" s="23">
        <v>27.037012166800558</v>
      </c>
      <c r="Y163" s="23">
        <v>17.023003898413048</v>
      </c>
      <c r="Z163" s="34">
        <v>17.023003898413048</v>
      </c>
      <c r="AB163" s="107"/>
    </row>
    <row r="164" spans="1:28">
      <c r="A164" s="1">
        <v>43070</v>
      </c>
      <c r="B164" s="25"/>
      <c r="C164" s="23">
        <v>1150.1609185656453</v>
      </c>
      <c r="D164" s="23">
        <v>1150.1609185656453</v>
      </c>
      <c r="E164" s="23">
        <v>1003.131649921675</v>
      </c>
      <c r="F164" s="34">
        <v>1003.131649921675</v>
      </c>
      <c r="G164" s="25"/>
      <c r="H164" s="23">
        <v>1563.1682011018495</v>
      </c>
      <c r="I164" s="23">
        <v>1563.1682011018495</v>
      </c>
      <c r="J164" s="23">
        <v>1533.1130786127642</v>
      </c>
      <c r="K164" s="34">
        <v>1533.1130786127642</v>
      </c>
      <c r="L164" s="25"/>
      <c r="M164" s="25">
        <f t="shared" si="2"/>
        <v>2713.3291196674945</v>
      </c>
      <c r="N164" s="25">
        <f t="shared" si="2"/>
        <v>2713.3291196674945</v>
      </c>
      <c r="O164" s="23">
        <f t="shared" si="3"/>
        <v>2536.2447285344392</v>
      </c>
      <c r="P164" s="34">
        <f t="shared" si="3"/>
        <v>2536.2447285344392</v>
      </c>
      <c r="Q164" s="25"/>
      <c r="R164" s="23">
        <v>536</v>
      </c>
      <c r="S164" s="23">
        <v>536</v>
      </c>
      <c r="T164" s="23">
        <v>545.17580978877129</v>
      </c>
      <c r="U164" s="34">
        <v>545.17580978877129</v>
      </c>
      <c r="V164" s="25"/>
      <c r="W164" s="23">
        <v>22.675309087479544</v>
      </c>
      <c r="X164" s="23">
        <v>22.675309087479544</v>
      </c>
      <c r="Y164" s="23">
        <v>13.849703693070408</v>
      </c>
      <c r="Z164" s="34">
        <v>13.849703693070408</v>
      </c>
      <c r="AB164" s="107"/>
    </row>
    <row r="165" spans="1:28">
      <c r="A165" s="1">
        <v>43101</v>
      </c>
      <c r="B165" s="25"/>
      <c r="C165" s="23">
        <v>1114.8462350291766</v>
      </c>
      <c r="D165" s="23">
        <v>1114.8462350291766</v>
      </c>
      <c r="E165" s="23">
        <v>1137.6018441539836</v>
      </c>
      <c r="F165" s="34">
        <v>1137.6018441539836</v>
      </c>
      <c r="G165" s="25"/>
      <c r="H165" s="23">
        <v>1617.0073274198721</v>
      </c>
      <c r="I165" s="23">
        <v>1617.0073274198721</v>
      </c>
      <c r="J165" s="23">
        <v>1561.5873266832079</v>
      </c>
      <c r="K165" s="34">
        <v>1561.5873266832079</v>
      </c>
      <c r="L165" s="25"/>
      <c r="M165" s="25">
        <f t="shared" si="2"/>
        <v>2731.8535624490487</v>
      </c>
      <c r="N165" s="25">
        <f t="shared" si="2"/>
        <v>2731.8535624490487</v>
      </c>
      <c r="O165" s="23">
        <f t="shared" si="3"/>
        <v>2699.1891708371913</v>
      </c>
      <c r="P165" s="34">
        <f t="shared" si="3"/>
        <v>2699.1891708371913</v>
      </c>
      <c r="Q165" s="25"/>
      <c r="R165" s="23">
        <v>459</v>
      </c>
      <c r="S165" s="23">
        <v>459</v>
      </c>
      <c r="T165" s="23">
        <v>455.31394511765961</v>
      </c>
      <c r="U165" s="34">
        <v>455.31394511765961</v>
      </c>
      <c r="V165" s="25"/>
      <c r="W165" s="23">
        <v>40.608180072824275</v>
      </c>
      <c r="X165" s="23">
        <v>40.608180072824275</v>
      </c>
      <c r="Y165" s="23">
        <v>27.335991705173125</v>
      </c>
      <c r="Z165" s="34">
        <v>27.335991705173125</v>
      </c>
      <c r="AB165" s="107"/>
    </row>
    <row r="166" spans="1:28">
      <c r="A166" s="1">
        <v>43132</v>
      </c>
      <c r="B166" s="25"/>
      <c r="C166" s="23">
        <v>1330.4606994047313</v>
      </c>
      <c r="D166" s="23">
        <v>1330.4606994047313</v>
      </c>
      <c r="E166" s="23">
        <v>1398.1976818490411</v>
      </c>
      <c r="F166" s="34">
        <v>1398.1976818490411</v>
      </c>
      <c r="G166" s="25"/>
      <c r="H166" s="23">
        <v>1875.7903325230232</v>
      </c>
      <c r="I166" s="23">
        <v>1875.7903325230232</v>
      </c>
      <c r="J166" s="23">
        <v>1804.8994092594965</v>
      </c>
      <c r="K166" s="34">
        <v>1804.8994092594965</v>
      </c>
      <c r="L166" s="25"/>
      <c r="M166" s="25">
        <f t="shared" si="2"/>
        <v>3206.2510319277544</v>
      </c>
      <c r="N166" s="25">
        <f t="shared" si="2"/>
        <v>3206.2510319277544</v>
      </c>
      <c r="O166" s="23">
        <f t="shared" si="3"/>
        <v>3203.0970911085378</v>
      </c>
      <c r="P166" s="34">
        <f t="shared" si="3"/>
        <v>3203.0970911085378</v>
      </c>
      <c r="Q166" s="25"/>
      <c r="R166" s="23">
        <v>518</v>
      </c>
      <c r="S166" s="23">
        <v>518</v>
      </c>
      <c r="T166" s="23">
        <v>435.55187778285989</v>
      </c>
      <c r="U166" s="34">
        <v>435.55187778285989</v>
      </c>
      <c r="V166" s="25"/>
      <c r="W166" s="23">
        <v>27.614218897957699</v>
      </c>
      <c r="X166" s="23">
        <v>27.614218897957699</v>
      </c>
      <c r="Y166" s="23">
        <v>16.879752330485037</v>
      </c>
      <c r="Z166" s="34">
        <v>16.879752330485037</v>
      </c>
      <c r="AB166" s="107"/>
    </row>
    <row r="167" spans="1:28">
      <c r="A167" s="1">
        <v>43160</v>
      </c>
      <c r="B167" s="25"/>
      <c r="C167" s="23">
        <v>1459.7521456964701</v>
      </c>
      <c r="D167" s="23">
        <v>1459.7521456964701</v>
      </c>
      <c r="E167" s="23">
        <v>1383.8512279438655</v>
      </c>
      <c r="F167" s="34">
        <v>1383.8512279438655</v>
      </c>
      <c r="G167" s="25"/>
      <c r="H167" s="23">
        <v>2150.0626123046927</v>
      </c>
      <c r="I167" s="23">
        <v>2150.0626123046927</v>
      </c>
      <c r="J167" s="23">
        <v>2106.9614101038269</v>
      </c>
      <c r="K167" s="34">
        <v>2106.9614101038269</v>
      </c>
      <c r="L167" s="25"/>
      <c r="M167" s="25">
        <f t="shared" si="2"/>
        <v>3609.8147580011628</v>
      </c>
      <c r="N167" s="25">
        <f t="shared" si="2"/>
        <v>3609.8147580011628</v>
      </c>
      <c r="O167" s="23">
        <f t="shared" si="3"/>
        <v>3490.8126380476924</v>
      </c>
      <c r="P167" s="34">
        <f t="shared" si="3"/>
        <v>3490.8126380476924</v>
      </c>
      <c r="Q167" s="25"/>
      <c r="R167" s="23">
        <v>437</v>
      </c>
      <c r="S167" s="23">
        <v>437</v>
      </c>
      <c r="T167" s="23">
        <v>444.58005538861994</v>
      </c>
      <c r="U167" s="34">
        <v>444.58005538861994</v>
      </c>
      <c r="V167" s="25"/>
      <c r="W167" s="23">
        <v>28.666605226071081</v>
      </c>
      <c r="X167" s="23">
        <v>28.666605226071081</v>
      </c>
      <c r="Y167" s="23">
        <v>14.357833861236131</v>
      </c>
      <c r="Z167" s="34">
        <v>14.357833861236131</v>
      </c>
      <c r="AB167" s="107"/>
    </row>
    <row r="168" spans="1:28">
      <c r="A168" s="1">
        <v>43191</v>
      </c>
      <c r="B168" s="25"/>
      <c r="C168" s="23">
        <v>1246.4812922911485</v>
      </c>
      <c r="D168" s="23">
        <v>1246.4812922911485</v>
      </c>
      <c r="E168" s="23">
        <v>1114.0263415476416</v>
      </c>
      <c r="F168" s="34">
        <v>1114.0263415476416</v>
      </c>
      <c r="G168" s="25"/>
      <c r="H168" s="23">
        <v>1928.9682862337493</v>
      </c>
      <c r="I168" s="23">
        <v>1928.9682862337493</v>
      </c>
      <c r="J168" s="23">
        <v>1828.7777117705698</v>
      </c>
      <c r="K168" s="34">
        <v>1828.7777117705698</v>
      </c>
      <c r="L168" s="25"/>
      <c r="M168" s="25">
        <f t="shared" si="2"/>
        <v>3175.4495785248978</v>
      </c>
      <c r="N168" s="25">
        <f t="shared" si="2"/>
        <v>3175.4495785248978</v>
      </c>
      <c r="O168" s="23">
        <f t="shared" si="3"/>
        <v>2942.8040533182111</v>
      </c>
      <c r="P168" s="34">
        <f t="shared" si="3"/>
        <v>2942.8040533182111</v>
      </c>
      <c r="Q168" s="25"/>
      <c r="R168" s="23">
        <v>518</v>
      </c>
      <c r="S168" s="23">
        <v>518</v>
      </c>
      <c r="T168" s="23">
        <v>511.38787261559077</v>
      </c>
      <c r="U168" s="34">
        <v>511.38787261559077</v>
      </c>
      <c r="V168" s="25"/>
      <c r="W168" s="23">
        <v>27.485406095237646</v>
      </c>
      <c r="X168" s="23">
        <v>27.485406095237646</v>
      </c>
      <c r="Y168" s="23">
        <v>15.615161809203403</v>
      </c>
      <c r="Z168" s="34">
        <v>15.615161809203403</v>
      </c>
      <c r="AB168" s="107"/>
    </row>
    <row r="169" spans="1:28">
      <c r="A169" s="1">
        <v>43221</v>
      </c>
      <c r="B169" s="25"/>
      <c r="C169" s="23">
        <v>1473.7934537593489</v>
      </c>
      <c r="D169" s="23">
        <v>1473.7934537593489</v>
      </c>
      <c r="E169" s="23">
        <v>1350.6350814034204</v>
      </c>
      <c r="F169" s="34">
        <v>1350.6350814034204</v>
      </c>
      <c r="G169" s="25"/>
      <c r="H169" s="23">
        <v>2289.3355472808503</v>
      </c>
      <c r="I169" s="23">
        <v>2289.3355472808503</v>
      </c>
      <c r="J169" s="23">
        <v>2153.5995969194896</v>
      </c>
      <c r="K169" s="34">
        <v>2153.5995969194896</v>
      </c>
      <c r="L169" s="25"/>
      <c r="M169" s="25">
        <f t="shared" si="2"/>
        <v>3763.129001040199</v>
      </c>
      <c r="N169" s="25">
        <f t="shared" si="2"/>
        <v>3763.129001040199</v>
      </c>
      <c r="O169" s="23">
        <f t="shared" si="3"/>
        <v>3504.23467832291</v>
      </c>
      <c r="P169" s="34">
        <f t="shared" si="3"/>
        <v>3504.23467832291</v>
      </c>
      <c r="Q169" s="25"/>
      <c r="R169" s="23">
        <v>605</v>
      </c>
      <c r="S169" s="23">
        <v>605</v>
      </c>
      <c r="T169" s="23">
        <v>562.7437569717373</v>
      </c>
      <c r="U169" s="34">
        <v>562.7437569717373</v>
      </c>
      <c r="V169" s="25"/>
      <c r="W169" s="23">
        <v>25.870050287540579</v>
      </c>
      <c r="X169" s="23">
        <v>25.870050287540579</v>
      </c>
      <c r="Y169" s="23">
        <v>17.88612443005913</v>
      </c>
      <c r="Z169" s="34">
        <v>17.88612443005913</v>
      </c>
      <c r="AB169" s="107"/>
    </row>
    <row r="170" spans="1:28">
      <c r="A170" s="1">
        <v>43252</v>
      </c>
      <c r="B170" s="25"/>
      <c r="C170" s="23">
        <v>1275.4802952962555</v>
      </c>
      <c r="D170" s="23">
        <v>1275.4802952962555</v>
      </c>
      <c r="E170" s="23">
        <v>1077.5919093187774</v>
      </c>
      <c r="F170" s="34">
        <v>1077.5919093187774</v>
      </c>
      <c r="G170" s="25"/>
      <c r="H170" s="23">
        <v>2069.5090087806175</v>
      </c>
      <c r="I170" s="23">
        <v>2069.5090087806175</v>
      </c>
      <c r="J170" s="23">
        <v>2149.6734071981541</v>
      </c>
      <c r="K170" s="34">
        <v>2149.6734071981541</v>
      </c>
      <c r="L170" s="25"/>
      <c r="M170" s="25">
        <f t="shared" si="2"/>
        <v>3344.9893040768729</v>
      </c>
      <c r="N170" s="25">
        <f t="shared" si="2"/>
        <v>3344.9893040768729</v>
      </c>
      <c r="O170" s="23">
        <f t="shared" si="3"/>
        <v>3227.2653165169313</v>
      </c>
      <c r="P170" s="34">
        <f t="shared" si="3"/>
        <v>3227.2653165169313</v>
      </c>
      <c r="Q170" s="25"/>
      <c r="R170" s="23">
        <v>434</v>
      </c>
      <c r="S170" s="23">
        <v>434</v>
      </c>
      <c r="T170" s="23">
        <v>404.29986505825212</v>
      </c>
      <c r="U170" s="34">
        <v>404.29986505825212</v>
      </c>
      <c r="V170" s="25"/>
      <c r="W170" s="23">
        <v>30.556241259100208</v>
      </c>
      <c r="X170" s="23">
        <v>30.556241259100208</v>
      </c>
      <c r="Y170" s="23">
        <v>19.545317378920711</v>
      </c>
      <c r="Z170" s="34">
        <v>19.545317378920711</v>
      </c>
      <c r="AB170" s="107"/>
    </row>
    <row r="171" spans="1:28">
      <c r="A171" s="11">
        <v>43282</v>
      </c>
      <c r="B171" s="25"/>
      <c r="C171" s="23">
        <v>1350.2552799219727</v>
      </c>
      <c r="D171" s="23">
        <v>1350.2552799219727</v>
      </c>
      <c r="E171" s="23">
        <v>1391.1954385706763</v>
      </c>
      <c r="F171" s="34">
        <v>1391.1954385706763</v>
      </c>
      <c r="G171" s="25"/>
      <c r="H171" s="23">
        <v>2233.0027103137768</v>
      </c>
      <c r="I171" s="23">
        <v>2233.0027103137768</v>
      </c>
      <c r="J171" s="23">
        <v>2206.4217094262867</v>
      </c>
      <c r="K171" s="34">
        <v>2206.4217094262867</v>
      </c>
      <c r="L171" s="25"/>
      <c r="M171" s="25">
        <f t="shared" si="2"/>
        <v>3583.2579902357493</v>
      </c>
      <c r="N171" s="25">
        <f t="shared" si="2"/>
        <v>3583.2579902357493</v>
      </c>
      <c r="O171" s="23">
        <f t="shared" si="3"/>
        <v>3597.617147996963</v>
      </c>
      <c r="P171" s="34">
        <f t="shared" si="3"/>
        <v>3597.617147996963</v>
      </c>
      <c r="Q171" s="25"/>
      <c r="R171" s="23">
        <v>550</v>
      </c>
      <c r="S171" s="23">
        <v>550</v>
      </c>
      <c r="T171" s="23">
        <v>553.99377090212306</v>
      </c>
      <c r="U171" s="34">
        <v>553.99377090212306</v>
      </c>
      <c r="V171" s="25"/>
      <c r="W171" s="23">
        <v>28.940976352077744</v>
      </c>
      <c r="X171" s="23">
        <v>28.940976352077744</v>
      </c>
      <c r="Y171" s="23">
        <v>19.342818570411392</v>
      </c>
      <c r="Z171" s="34">
        <v>19.342818570411392</v>
      </c>
      <c r="AB171" s="107"/>
    </row>
    <row r="172" spans="1:28">
      <c r="A172" s="11">
        <v>43313</v>
      </c>
      <c r="B172" s="25"/>
      <c r="C172" s="23">
        <v>1377.2454771154678</v>
      </c>
      <c r="D172" s="23">
        <v>1377.2454771154678</v>
      </c>
      <c r="E172" s="23">
        <v>1441.643430749562</v>
      </c>
      <c r="F172" s="34">
        <v>1441.643430749562</v>
      </c>
      <c r="G172" s="25"/>
      <c r="H172" s="23">
        <v>2183.5095331129005</v>
      </c>
      <c r="I172" s="23">
        <v>2183.5095331129005</v>
      </c>
      <c r="J172" s="23">
        <v>2136.0403465308414</v>
      </c>
      <c r="K172" s="34">
        <v>2136.0403465308414</v>
      </c>
      <c r="L172" s="25"/>
      <c r="M172" s="25">
        <f t="shared" si="2"/>
        <v>3560.7550102283685</v>
      </c>
      <c r="N172" s="25">
        <f t="shared" si="2"/>
        <v>3560.7550102283685</v>
      </c>
      <c r="O172" s="23">
        <f t="shared" si="3"/>
        <v>3577.6837772804033</v>
      </c>
      <c r="P172" s="34">
        <f t="shared" si="3"/>
        <v>3577.6837772804033</v>
      </c>
      <c r="Q172" s="25"/>
      <c r="R172" s="23">
        <v>575</v>
      </c>
      <c r="S172" s="23">
        <v>575</v>
      </c>
      <c r="T172" s="23">
        <v>481.34017328471862</v>
      </c>
      <c r="U172" s="34">
        <v>481.34017328471862</v>
      </c>
      <c r="V172" s="25"/>
      <c r="W172" s="23">
        <v>26.998574000960129</v>
      </c>
      <c r="X172" s="23">
        <v>26.998574000960129</v>
      </c>
      <c r="Y172" s="23">
        <v>15.051450887263139</v>
      </c>
      <c r="Z172" s="34">
        <v>15.051450887263139</v>
      </c>
      <c r="AB172" s="107"/>
    </row>
    <row r="173" spans="1:28">
      <c r="A173" s="11">
        <v>43344</v>
      </c>
      <c r="B173" s="25"/>
      <c r="C173" s="23">
        <v>1410.5101299004712</v>
      </c>
      <c r="D173" s="23">
        <v>1410.5101299004712</v>
      </c>
      <c r="E173" s="23">
        <v>1306.1326452947339</v>
      </c>
      <c r="F173" s="34">
        <v>1306.1326452947339</v>
      </c>
      <c r="G173" s="25"/>
      <c r="H173" s="23">
        <v>2029.8637377753798</v>
      </c>
      <c r="I173" s="23">
        <v>2029.8637377753798</v>
      </c>
      <c r="J173" s="23">
        <v>2083.1241300893562</v>
      </c>
      <c r="K173" s="34">
        <v>2083.1241300893562</v>
      </c>
      <c r="L173" s="25"/>
      <c r="M173" s="25">
        <f t="shared" si="2"/>
        <v>3440.3738676758512</v>
      </c>
      <c r="N173" s="25">
        <f t="shared" si="2"/>
        <v>3440.3738676758512</v>
      </c>
      <c r="O173" s="23">
        <f t="shared" si="3"/>
        <v>3389.2567753840904</v>
      </c>
      <c r="P173" s="34">
        <f t="shared" si="3"/>
        <v>3389.2567753840904</v>
      </c>
      <c r="Q173" s="25"/>
      <c r="R173" s="23">
        <v>508.56607332856464</v>
      </c>
      <c r="S173" s="23">
        <v>508.56607332856464</v>
      </c>
      <c r="T173" s="23">
        <v>497.64089509196236</v>
      </c>
      <c r="U173" s="34">
        <v>497.64089509196236</v>
      </c>
      <c r="V173" s="25"/>
      <c r="W173" s="23">
        <v>31.334179205291957</v>
      </c>
      <c r="X173" s="23">
        <v>31.334179205291957</v>
      </c>
      <c r="Y173" s="23">
        <v>23.772987504849791</v>
      </c>
      <c r="Z173" s="34">
        <v>23.772987504849791</v>
      </c>
      <c r="AB173" s="107"/>
    </row>
    <row r="174" spans="1:28">
      <c r="A174" s="11">
        <v>43374</v>
      </c>
      <c r="B174" s="25"/>
      <c r="C174" s="23">
        <v>1555.9151807650724</v>
      </c>
      <c r="D174" s="23">
        <v>1555.9151807650724</v>
      </c>
      <c r="E174" s="23">
        <v>1300.1703798068691</v>
      </c>
      <c r="F174" s="34">
        <v>1300.1703798068691</v>
      </c>
      <c r="G174" s="25"/>
      <c r="H174" s="23">
        <v>2056.2192440362346</v>
      </c>
      <c r="I174" s="23">
        <v>2056.2192440362346</v>
      </c>
      <c r="J174" s="23">
        <v>1991.2917039335148</v>
      </c>
      <c r="K174" s="34">
        <v>1991.2917039335148</v>
      </c>
      <c r="L174" s="25"/>
      <c r="M174" s="25">
        <f t="shared" si="2"/>
        <v>3612.134424801307</v>
      </c>
      <c r="N174" s="25">
        <f t="shared" si="2"/>
        <v>3612.134424801307</v>
      </c>
      <c r="O174" s="23">
        <f t="shared" si="3"/>
        <v>3291.4620837403836</v>
      </c>
      <c r="P174" s="34">
        <f t="shared" si="3"/>
        <v>3291.4620837403836</v>
      </c>
      <c r="Q174" s="25"/>
      <c r="R174" s="23">
        <v>502.53110220482455</v>
      </c>
      <c r="S174" s="23">
        <v>502.53110220482455</v>
      </c>
      <c r="T174" s="23">
        <v>512.95253173092181</v>
      </c>
      <c r="U174" s="34">
        <v>512.95253173092181</v>
      </c>
      <c r="V174" s="25"/>
      <c r="W174" s="23">
        <v>33.607888089601701</v>
      </c>
      <c r="X174" s="23">
        <v>33.607888089601701</v>
      </c>
      <c r="Y174" s="23">
        <v>20.634544415007067</v>
      </c>
      <c r="Z174" s="34">
        <v>20.634544415007067</v>
      </c>
      <c r="AB174" s="107"/>
    </row>
    <row r="175" spans="1:28">
      <c r="A175" s="11">
        <v>43405</v>
      </c>
      <c r="B175" s="25"/>
      <c r="C175" s="23">
        <v>1407.882893115717</v>
      </c>
      <c r="D175" s="23">
        <v>1407.882893115717</v>
      </c>
      <c r="E175" s="23">
        <v>1208.9709357348095</v>
      </c>
      <c r="F175" s="34">
        <v>1208.9709357348095</v>
      </c>
      <c r="G175" s="25"/>
      <c r="H175" s="23">
        <v>2132.2122845413542</v>
      </c>
      <c r="I175" s="23">
        <v>2132.2122845413542</v>
      </c>
      <c r="J175" s="23">
        <v>2070.5295449295345</v>
      </c>
      <c r="K175" s="34">
        <v>2070.5295449295345</v>
      </c>
      <c r="L175" s="25"/>
      <c r="M175" s="25">
        <f t="shared" si="2"/>
        <v>3540.095177657071</v>
      </c>
      <c r="N175" s="25">
        <f t="shared" si="2"/>
        <v>3540.095177657071</v>
      </c>
      <c r="O175" s="23">
        <f t="shared" si="3"/>
        <v>3279.5004806643437</v>
      </c>
      <c r="P175" s="34">
        <f t="shared" si="3"/>
        <v>3279.5004806643437</v>
      </c>
      <c r="Q175" s="25"/>
      <c r="R175" s="23">
        <v>547.7361214187805</v>
      </c>
      <c r="S175" s="23">
        <v>547.7361214187805</v>
      </c>
      <c r="T175" s="23">
        <v>422.92425671658071</v>
      </c>
      <c r="U175" s="34">
        <v>422.92425671658071</v>
      </c>
      <c r="V175" s="25"/>
      <c r="W175" s="23">
        <v>27.040404285831741</v>
      </c>
      <c r="X175" s="23">
        <v>27.040404285831741</v>
      </c>
      <c r="Y175" s="23">
        <v>17.023005430177047</v>
      </c>
      <c r="Z175" s="34">
        <v>17.023005430177047</v>
      </c>
      <c r="AB175" s="107"/>
    </row>
    <row r="176" spans="1:28">
      <c r="A176" s="11">
        <v>43435</v>
      </c>
      <c r="B176" s="25"/>
      <c r="C176" s="23">
        <v>1147.525946927467</v>
      </c>
      <c r="D176" s="23">
        <v>1147.525946927467</v>
      </c>
      <c r="E176" s="23">
        <v>999.01276166827051</v>
      </c>
      <c r="F176" s="34">
        <v>999.01276166827051</v>
      </c>
      <c r="G176" s="25"/>
      <c r="H176" s="23">
        <v>1566.5899032719087</v>
      </c>
      <c r="I176" s="23">
        <v>1566.5899032719087</v>
      </c>
      <c r="J176" s="23">
        <v>1523.6518376338154</v>
      </c>
      <c r="K176" s="34">
        <v>1523.6518376338154</v>
      </c>
      <c r="L176" s="25"/>
      <c r="M176" s="25">
        <f t="shared" si="2"/>
        <v>2714.1158501993759</v>
      </c>
      <c r="N176" s="25">
        <f t="shared" si="2"/>
        <v>2714.1158501993759</v>
      </c>
      <c r="O176" s="23">
        <f t="shared" si="3"/>
        <v>2522.6645993020857</v>
      </c>
      <c r="P176" s="34">
        <f t="shared" si="3"/>
        <v>2522.6645993020857</v>
      </c>
      <c r="Q176" s="25"/>
      <c r="R176" s="23">
        <v>536</v>
      </c>
      <c r="S176" s="23">
        <v>536</v>
      </c>
      <c r="T176" s="23">
        <v>545.17580978877129</v>
      </c>
      <c r="U176" s="34">
        <v>545.17580978877129</v>
      </c>
      <c r="V176" s="25"/>
      <c r="W176" s="23">
        <v>22.685620973482116</v>
      </c>
      <c r="X176" s="23">
        <v>22.685620973482116</v>
      </c>
      <c r="Y176" s="23">
        <v>13.849703636068304</v>
      </c>
      <c r="Z176" s="34">
        <v>13.849703636068304</v>
      </c>
      <c r="AB176" s="107"/>
    </row>
    <row r="177" spans="1:28">
      <c r="A177" s="11">
        <v>43466</v>
      </c>
      <c r="B177" s="25"/>
      <c r="C177" s="23">
        <v>1112.6374362501924</v>
      </c>
      <c r="D177" s="23">
        <v>1112.6374362501924</v>
      </c>
      <c r="E177" s="23">
        <v>1133.5922592907566</v>
      </c>
      <c r="F177" s="34">
        <v>1133.5922592907566</v>
      </c>
      <c r="G177" s="25"/>
      <c r="H177" s="23">
        <v>1620.6123595213667</v>
      </c>
      <c r="I177" s="23">
        <v>1620.6123595213667</v>
      </c>
      <c r="J177" s="23">
        <v>1552.7233331490315</v>
      </c>
      <c r="K177" s="34">
        <v>1552.7233331490315</v>
      </c>
      <c r="L177" s="25"/>
      <c r="M177" s="25">
        <f t="shared" si="2"/>
        <v>2733.2497957715591</v>
      </c>
      <c r="N177" s="25">
        <f t="shared" si="2"/>
        <v>2733.2497957715591</v>
      </c>
      <c r="O177" s="23">
        <f t="shared" si="3"/>
        <v>2686.3155924397879</v>
      </c>
      <c r="P177" s="34">
        <f t="shared" si="3"/>
        <v>2686.3155924397879</v>
      </c>
      <c r="Q177" s="25"/>
      <c r="R177" s="23">
        <v>459</v>
      </c>
      <c r="S177" s="23">
        <v>459</v>
      </c>
      <c r="T177" s="23">
        <v>455.31394511765961</v>
      </c>
      <c r="U177" s="34">
        <v>455.31394511765961</v>
      </c>
      <c r="V177" s="25"/>
      <c r="W177" s="23">
        <v>40.609009237187095</v>
      </c>
      <c r="X177" s="23">
        <v>40.609009237187095</v>
      </c>
      <c r="Y177" s="23">
        <v>27.335992172282985</v>
      </c>
      <c r="Z177" s="34">
        <v>27.335992172282985</v>
      </c>
      <c r="AB177" s="107"/>
    </row>
    <row r="178" spans="1:28">
      <c r="A178" s="11">
        <v>43497</v>
      </c>
      <c r="B178" s="25"/>
      <c r="C178" s="23">
        <v>1328.589355546417</v>
      </c>
      <c r="D178" s="23">
        <v>1328.589355546417</v>
      </c>
      <c r="E178" s="23">
        <v>1393.9077377729309</v>
      </c>
      <c r="F178" s="34">
        <v>1393.9077377729309</v>
      </c>
      <c r="G178" s="25"/>
      <c r="H178" s="23">
        <v>1879.5147307807745</v>
      </c>
      <c r="I178" s="23">
        <v>1879.5147307807745</v>
      </c>
      <c r="J178" s="23">
        <v>1796.0589991154106</v>
      </c>
      <c r="K178" s="34">
        <v>1796.0589991154106</v>
      </c>
      <c r="L178" s="25"/>
      <c r="M178" s="25">
        <f t="shared" ref="M178:N230" si="4">C178+H178</f>
        <v>3208.1040863271915</v>
      </c>
      <c r="N178" s="25">
        <f t="shared" si="4"/>
        <v>3208.1040863271915</v>
      </c>
      <c r="O178" s="23">
        <f t="shared" si="3"/>
        <v>3189.9667368883415</v>
      </c>
      <c r="P178" s="34">
        <f t="shared" si="3"/>
        <v>3189.9667368883415</v>
      </c>
      <c r="Q178" s="25"/>
      <c r="R178" s="23">
        <v>518</v>
      </c>
      <c r="S178" s="23">
        <v>518</v>
      </c>
      <c r="T178" s="23">
        <v>435.55187778285989</v>
      </c>
      <c r="U178" s="34">
        <v>435.55187778285989</v>
      </c>
      <c r="V178" s="25"/>
      <c r="W178" s="23">
        <v>27.60391182556333</v>
      </c>
      <c r="X178" s="23">
        <v>27.60391182556333</v>
      </c>
      <c r="Y178" s="23">
        <v>16.879752313102305</v>
      </c>
      <c r="Z178" s="34">
        <v>16.879752313102305</v>
      </c>
      <c r="AB178" s="107"/>
    </row>
    <row r="179" spans="1:28">
      <c r="A179" s="11">
        <v>43525</v>
      </c>
      <c r="B179" s="25"/>
      <c r="C179" s="23">
        <v>1458.3198394269211</v>
      </c>
      <c r="D179" s="23">
        <v>1458.3198394269211</v>
      </c>
      <c r="E179" s="23">
        <v>1380.1707285078369</v>
      </c>
      <c r="F179" s="34">
        <v>1380.1707285078369</v>
      </c>
      <c r="G179" s="25"/>
      <c r="H179" s="23">
        <v>2153.9812686383789</v>
      </c>
      <c r="I179" s="23">
        <v>2153.9812686383789</v>
      </c>
      <c r="J179" s="23">
        <v>2099.0378898484046</v>
      </c>
      <c r="K179" s="34">
        <v>2099.0378898484046</v>
      </c>
      <c r="L179" s="25"/>
      <c r="M179" s="25">
        <f t="shared" si="4"/>
        <v>3612.3011080653</v>
      </c>
      <c r="N179" s="25">
        <f t="shared" si="4"/>
        <v>3612.3011080653</v>
      </c>
      <c r="O179" s="23">
        <f t="shared" si="3"/>
        <v>3479.2086183562415</v>
      </c>
      <c r="P179" s="34">
        <f t="shared" si="3"/>
        <v>3479.2086183562415</v>
      </c>
      <c r="Q179" s="25"/>
      <c r="R179" s="23">
        <v>437</v>
      </c>
      <c r="S179" s="23">
        <v>437</v>
      </c>
      <c r="T179" s="23">
        <v>444.58005538861994</v>
      </c>
      <c r="U179" s="34">
        <v>444.58005538861994</v>
      </c>
      <c r="V179" s="25"/>
      <c r="W179" s="23">
        <v>28.666732659980543</v>
      </c>
      <c r="X179" s="23">
        <v>28.666732659980543</v>
      </c>
      <c r="Y179" s="23">
        <v>14.357834003680804</v>
      </c>
      <c r="Z179" s="34">
        <v>14.357834003680804</v>
      </c>
      <c r="AB179" s="107"/>
    </row>
    <row r="180" spans="1:28">
      <c r="A180" s="11">
        <v>43556</v>
      </c>
      <c r="B180" s="25"/>
      <c r="C180" s="23">
        <v>1245.7034382917768</v>
      </c>
      <c r="D180" s="23">
        <v>1245.7034382917768</v>
      </c>
      <c r="E180" s="23">
        <v>1110.509185690906</v>
      </c>
      <c r="F180" s="34">
        <v>1110.509185690906</v>
      </c>
      <c r="G180" s="25"/>
      <c r="H180" s="23">
        <v>1933.2392381521624</v>
      </c>
      <c r="I180" s="23">
        <v>1933.2392381521624</v>
      </c>
      <c r="J180" s="23">
        <v>1821.248134827187</v>
      </c>
      <c r="K180" s="34">
        <v>1821.248134827187</v>
      </c>
      <c r="L180" s="25"/>
      <c r="M180" s="25">
        <f t="shared" si="4"/>
        <v>3178.9426764439395</v>
      </c>
      <c r="N180" s="25">
        <f t="shared" si="4"/>
        <v>3178.9426764439395</v>
      </c>
      <c r="O180" s="23">
        <f t="shared" si="3"/>
        <v>2931.7573205180929</v>
      </c>
      <c r="P180" s="34">
        <f t="shared" si="3"/>
        <v>2931.7573205180929</v>
      </c>
      <c r="Q180" s="25"/>
      <c r="R180" s="23">
        <v>518</v>
      </c>
      <c r="S180" s="23">
        <v>518</v>
      </c>
      <c r="T180" s="23">
        <v>511.38787261559077</v>
      </c>
      <c r="U180" s="34">
        <v>511.38787261559077</v>
      </c>
      <c r="V180" s="25"/>
      <c r="W180" s="23">
        <v>27.487578519013876</v>
      </c>
      <c r="X180" s="23">
        <v>27.487578519013876</v>
      </c>
      <c r="Y180" s="23">
        <v>15.615161803902557</v>
      </c>
      <c r="Z180" s="34">
        <v>15.615161803902557</v>
      </c>
      <c r="AB180" s="107"/>
    </row>
    <row r="181" spans="1:28">
      <c r="A181" s="11">
        <v>43586</v>
      </c>
      <c r="B181" s="25"/>
      <c r="C181" s="23">
        <v>1473.8893270474202</v>
      </c>
      <c r="D181" s="23">
        <v>1473.8893270474202</v>
      </c>
      <c r="E181" s="23">
        <v>1346.7462559978117</v>
      </c>
      <c r="F181" s="34">
        <v>1346.7462559978117</v>
      </c>
      <c r="G181" s="25"/>
      <c r="H181" s="23">
        <v>2294.1198923320594</v>
      </c>
      <c r="I181" s="23">
        <v>2294.1198923320594</v>
      </c>
      <c r="J181" s="23">
        <v>2145.9976916540177</v>
      </c>
      <c r="K181" s="34">
        <v>2145.9976916540177</v>
      </c>
      <c r="L181" s="25"/>
      <c r="M181" s="25">
        <f t="shared" si="4"/>
        <v>3768.0092193794799</v>
      </c>
      <c r="N181" s="25">
        <f t="shared" si="4"/>
        <v>3768.0092193794799</v>
      </c>
      <c r="O181" s="23">
        <f t="shared" si="3"/>
        <v>3492.7439476518293</v>
      </c>
      <c r="P181" s="34">
        <f t="shared" si="3"/>
        <v>3492.7439476518293</v>
      </c>
      <c r="Q181" s="25"/>
      <c r="R181" s="23">
        <v>605</v>
      </c>
      <c r="S181" s="23">
        <v>605</v>
      </c>
      <c r="T181" s="23">
        <v>562.7437569717373</v>
      </c>
      <c r="U181" s="34">
        <v>562.7437569717373</v>
      </c>
      <c r="V181" s="25"/>
      <c r="W181" s="23">
        <v>25.868925967379401</v>
      </c>
      <c r="X181" s="23">
        <v>25.868925967379401</v>
      </c>
      <c r="Y181" s="23">
        <v>17.886124473497485</v>
      </c>
      <c r="Z181" s="34">
        <v>17.886124473497485</v>
      </c>
      <c r="AB181" s="107"/>
    </row>
    <row r="182" spans="1:28">
      <c r="A182" s="11">
        <v>43617</v>
      </c>
      <c r="B182" s="25"/>
      <c r="C182" s="23">
        <v>1275.8290777690897</v>
      </c>
      <c r="D182" s="23">
        <v>1275.8290777690897</v>
      </c>
      <c r="E182" s="23">
        <v>1074.7935587383047</v>
      </c>
      <c r="F182" s="34">
        <v>1074.7935587383047</v>
      </c>
      <c r="G182" s="25"/>
      <c r="H182" s="23">
        <v>2074.3566447295061</v>
      </c>
      <c r="I182" s="23">
        <v>2074.3566447295061</v>
      </c>
      <c r="J182" s="23">
        <v>2143.6996676166909</v>
      </c>
      <c r="K182" s="34">
        <v>2143.6996676166909</v>
      </c>
      <c r="L182" s="25"/>
      <c r="M182" s="25">
        <f t="shared" si="4"/>
        <v>3350.1857224985961</v>
      </c>
      <c r="N182" s="25">
        <f t="shared" si="4"/>
        <v>3350.1857224985961</v>
      </c>
      <c r="O182" s="23">
        <f t="shared" si="3"/>
        <v>3218.4932263549954</v>
      </c>
      <c r="P182" s="34">
        <f t="shared" si="3"/>
        <v>3218.4932263549954</v>
      </c>
      <c r="Q182" s="25"/>
      <c r="R182" s="23">
        <v>434</v>
      </c>
      <c r="S182" s="23">
        <v>434</v>
      </c>
      <c r="T182" s="23">
        <v>404.29986505825212</v>
      </c>
      <c r="U182" s="34">
        <v>404.29986505825212</v>
      </c>
      <c r="V182" s="25"/>
      <c r="W182" s="23">
        <v>30.5573642419387</v>
      </c>
      <c r="X182" s="23">
        <v>30.5573642419387</v>
      </c>
      <c r="Y182" s="23">
        <v>19.545317377304222</v>
      </c>
      <c r="Z182" s="34">
        <v>19.545317377304222</v>
      </c>
      <c r="AB182" s="107"/>
    </row>
    <row r="183" spans="1:28">
      <c r="A183" s="11">
        <v>43647</v>
      </c>
      <c r="B183" s="25"/>
      <c r="C183" s="23">
        <v>1350.7239015553471</v>
      </c>
      <c r="D183" s="23">
        <v>1350.7239015553471</v>
      </c>
      <c r="E183" s="23">
        <v>1387.9042791556026</v>
      </c>
      <c r="F183" s="34">
        <v>1387.9042791556026</v>
      </c>
      <c r="G183" s="25"/>
      <c r="H183" s="23">
        <v>2237.8186805870696</v>
      </c>
      <c r="I183" s="23">
        <v>2237.8186805870696</v>
      </c>
      <c r="J183" s="23">
        <v>2200.0843370615139</v>
      </c>
      <c r="K183" s="34">
        <v>2200.0843370615139</v>
      </c>
      <c r="L183" s="25"/>
      <c r="M183" s="25">
        <f t="shared" si="4"/>
        <v>3588.5425821424169</v>
      </c>
      <c r="N183" s="25">
        <f t="shared" si="4"/>
        <v>3588.5425821424169</v>
      </c>
      <c r="O183" s="23">
        <f t="shared" si="3"/>
        <v>3587.9886162171165</v>
      </c>
      <c r="P183" s="34">
        <f t="shared" si="3"/>
        <v>3587.9886162171165</v>
      </c>
      <c r="Q183" s="25"/>
      <c r="R183" s="23">
        <v>550</v>
      </c>
      <c r="S183" s="23">
        <v>550</v>
      </c>
      <c r="T183" s="23">
        <v>553.99377090212306</v>
      </c>
      <c r="U183" s="34">
        <v>553.99377090212306</v>
      </c>
      <c r="V183" s="25"/>
      <c r="W183" s="23">
        <v>28.944390168310878</v>
      </c>
      <c r="X183" s="23">
        <v>28.944390168310878</v>
      </c>
      <c r="Y183" s="23">
        <v>19.342818583657873</v>
      </c>
      <c r="Z183" s="34">
        <v>19.342818583657873</v>
      </c>
      <c r="AB183" s="107"/>
    </row>
    <row r="184" spans="1:28">
      <c r="A184" s="11">
        <v>43678</v>
      </c>
      <c r="B184" s="25"/>
      <c r="C184" s="23">
        <v>1378.9773573650477</v>
      </c>
      <c r="D184" s="23">
        <v>1378.9773573650477</v>
      </c>
      <c r="E184" s="23">
        <v>1438.13721690751</v>
      </c>
      <c r="F184" s="34">
        <v>1438.13721690751</v>
      </c>
      <c r="G184" s="25"/>
      <c r="H184" s="23">
        <v>2189.1280285609778</v>
      </c>
      <c r="I184" s="23">
        <v>2189.1280285609778</v>
      </c>
      <c r="J184" s="23">
        <v>2129.7350202786965</v>
      </c>
      <c r="K184" s="34">
        <v>2129.7350202786965</v>
      </c>
      <c r="L184" s="25"/>
      <c r="M184" s="25">
        <f t="shared" si="4"/>
        <v>3568.1053859260255</v>
      </c>
      <c r="N184" s="25">
        <f t="shared" si="4"/>
        <v>3568.1053859260255</v>
      </c>
      <c r="O184" s="23">
        <f t="shared" si="3"/>
        <v>3567.8722371862068</v>
      </c>
      <c r="P184" s="34">
        <f t="shared" si="3"/>
        <v>3567.8722371862068</v>
      </c>
      <c r="Q184" s="25"/>
      <c r="R184" s="23">
        <v>575</v>
      </c>
      <c r="S184" s="23">
        <v>575</v>
      </c>
      <c r="T184" s="23">
        <v>481.34017328471862</v>
      </c>
      <c r="U184" s="34">
        <v>481.34017328471862</v>
      </c>
      <c r="V184" s="25"/>
      <c r="W184" s="23">
        <v>26.998848501159319</v>
      </c>
      <c r="X184" s="23">
        <v>26.998848501159319</v>
      </c>
      <c r="Y184" s="23">
        <v>15.051450886770192</v>
      </c>
      <c r="Z184" s="34">
        <v>15.051450886770192</v>
      </c>
      <c r="AB184" s="107"/>
    </row>
    <row r="185" spans="1:28">
      <c r="A185" s="11">
        <v>43709</v>
      </c>
      <c r="B185" s="25"/>
      <c r="C185" s="23">
        <v>1412.6495480693679</v>
      </c>
      <c r="D185" s="23">
        <v>1412.6495480693679</v>
      </c>
      <c r="E185" s="23">
        <v>1303.6360829858186</v>
      </c>
      <c r="F185" s="34">
        <v>1303.6360829858186</v>
      </c>
      <c r="G185" s="25"/>
      <c r="H185" s="23">
        <v>2035.6641147168193</v>
      </c>
      <c r="I185" s="23">
        <v>2035.6641147168193</v>
      </c>
      <c r="J185" s="23">
        <v>2078.1230710407917</v>
      </c>
      <c r="K185" s="34">
        <v>2078.1230710407917</v>
      </c>
      <c r="L185" s="25"/>
      <c r="M185" s="25">
        <f t="shared" si="4"/>
        <v>3448.3136627861873</v>
      </c>
      <c r="N185" s="25">
        <f t="shared" si="4"/>
        <v>3448.3136627861873</v>
      </c>
      <c r="O185" s="23">
        <f t="shared" si="3"/>
        <v>3381.7591540266103</v>
      </c>
      <c r="P185" s="34">
        <f t="shared" si="3"/>
        <v>3381.7591540266103</v>
      </c>
      <c r="Q185" s="25"/>
      <c r="R185" s="23">
        <v>508.56607332856464</v>
      </c>
      <c r="S185" s="23">
        <v>508.56607332856464</v>
      </c>
      <c r="T185" s="23">
        <v>497.64089509196236</v>
      </c>
      <c r="U185" s="34">
        <v>497.64089509196236</v>
      </c>
      <c r="V185" s="25"/>
      <c r="W185" s="23">
        <v>31.330766982634803</v>
      </c>
      <c r="X185" s="23">
        <v>31.330766982634803</v>
      </c>
      <c r="Y185" s="23">
        <v>23.77298750888929</v>
      </c>
      <c r="Z185" s="34">
        <v>23.77298750888929</v>
      </c>
      <c r="AB185" s="107"/>
    </row>
    <row r="186" spans="1:28">
      <c r="A186" s="11">
        <v>43739</v>
      </c>
      <c r="B186" s="25"/>
      <c r="C186" s="23">
        <v>1558.1315069387135</v>
      </c>
      <c r="D186" s="23">
        <v>1558.1315069387135</v>
      </c>
      <c r="E186" s="23">
        <v>1297.3490995382579</v>
      </c>
      <c r="F186" s="34">
        <v>1297.3490995382579</v>
      </c>
      <c r="G186" s="25"/>
      <c r="H186" s="23">
        <v>2061.9630974286015</v>
      </c>
      <c r="I186" s="23">
        <v>2061.9630974286015</v>
      </c>
      <c r="J186" s="23">
        <v>1985.9504304468046</v>
      </c>
      <c r="K186" s="34">
        <v>1985.9504304468046</v>
      </c>
      <c r="L186" s="25"/>
      <c r="M186" s="25">
        <f t="shared" si="4"/>
        <v>3620.0946043673148</v>
      </c>
      <c r="N186" s="25">
        <f t="shared" si="4"/>
        <v>3620.0946043673148</v>
      </c>
      <c r="O186" s="23">
        <f t="shared" si="3"/>
        <v>3283.2995299850627</v>
      </c>
      <c r="P186" s="34">
        <f t="shared" si="3"/>
        <v>3283.2995299850627</v>
      </c>
      <c r="Q186" s="25"/>
      <c r="R186" s="23">
        <v>502.53110220482455</v>
      </c>
      <c r="S186" s="23">
        <v>502.53110220482455</v>
      </c>
      <c r="T186" s="23">
        <v>512.95253173092181</v>
      </c>
      <c r="U186" s="34">
        <v>512.95253173092181</v>
      </c>
      <c r="V186" s="25"/>
      <c r="W186" s="23">
        <v>33.607930277417651</v>
      </c>
      <c r="X186" s="23">
        <v>33.607930277417651</v>
      </c>
      <c r="Y186" s="23">
        <v>20.634544414856745</v>
      </c>
      <c r="Z186" s="34">
        <v>20.634544414856745</v>
      </c>
      <c r="AB186" s="107"/>
    </row>
    <row r="187" spans="1:28">
      <c r="A187" s="11">
        <v>43770</v>
      </c>
      <c r="B187" s="25"/>
      <c r="C187" s="23">
        <v>1411.2741248708794</v>
      </c>
      <c r="D187" s="23">
        <v>1411.2741248708794</v>
      </c>
      <c r="E187" s="23">
        <v>1206.2292570180241</v>
      </c>
      <c r="F187" s="34">
        <v>1206.2292570180241</v>
      </c>
      <c r="G187" s="25"/>
      <c r="H187" s="23">
        <v>2138.7010076079478</v>
      </c>
      <c r="I187" s="23">
        <v>2138.7010076079478</v>
      </c>
      <c r="J187" s="23">
        <v>2065.5052770618208</v>
      </c>
      <c r="K187" s="34">
        <v>2065.5052770618208</v>
      </c>
      <c r="L187" s="25"/>
      <c r="M187" s="25">
        <f t="shared" si="4"/>
        <v>3549.9751324788272</v>
      </c>
      <c r="N187" s="25">
        <f t="shared" si="4"/>
        <v>3549.9751324788272</v>
      </c>
      <c r="O187" s="23">
        <f t="shared" si="3"/>
        <v>3271.7345340798447</v>
      </c>
      <c r="P187" s="34">
        <f t="shared" si="3"/>
        <v>3271.7345340798447</v>
      </c>
      <c r="Q187" s="25"/>
      <c r="R187" s="23">
        <v>547.7361214187805</v>
      </c>
      <c r="S187" s="23">
        <v>547.7361214187805</v>
      </c>
      <c r="T187" s="23">
        <v>422.92425671658071</v>
      </c>
      <c r="U187" s="34">
        <v>422.92425671658071</v>
      </c>
      <c r="V187" s="25"/>
      <c r="W187" s="23">
        <v>27.041123480705568</v>
      </c>
      <c r="X187" s="23">
        <v>27.041123480705568</v>
      </c>
      <c r="Y187" s="23">
        <v>17.02300543140889</v>
      </c>
      <c r="Z187" s="34">
        <v>17.02300543140889</v>
      </c>
      <c r="AB187" s="107"/>
    </row>
    <row r="188" spans="1:28">
      <c r="A188" s="11">
        <v>43800</v>
      </c>
      <c r="B188" s="25"/>
      <c r="C188" s="23">
        <v>1151.2394437637081</v>
      </c>
      <c r="D188" s="23">
        <v>1151.2394437637081</v>
      </c>
      <c r="E188" s="23">
        <v>996.47977622582869</v>
      </c>
      <c r="F188" s="34">
        <v>996.47977622582869</v>
      </c>
      <c r="G188" s="25"/>
      <c r="H188" s="23">
        <v>1573.2052909508752</v>
      </c>
      <c r="I188" s="23">
        <v>1573.2052909508752</v>
      </c>
      <c r="J188" s="23">
        <v>1519.0242622221253</v>
      </c>
      <c r="K188" s="34">
        <v>1519.0242622221253</v>
      </c>
      <c r="L188" s="25"/>
      <c r="M188" s="25">
        <f t="shared" si="4"/>
        <v>2724.4447347145833</v>
      </c>
      <c r="N188" s="25">
        <f t="shared" si="4"/>
        <v>2724.4447347145833</v>
      </c>
      <c r="O188" s="23">
        <f t="shared" si="3"/>
        <v>2515.5040384479539</v>
      </c>
      <c r="P188" s="34">
        <f t="shared" si="3"/>
        <v>2515.5040384479539</v>
      </c>
      <c r="Q188" s="25"/>
      <c r="R188" s="23">
        <v>536</v>
      </c>
      <c r="S188" s="23">
        <v>536</v>
      </c>
      <c r="T188" s="23">
        <v>545.17580978877129</v>
      </c>
      <c r="U188" s="34">
        <v>545.17580978877129</v>
      </c>
      <c r="V188" s="25"/>
      <c r="W188" s="23">
        <v>22.685248760056123</v>
      </c>
      <c r="X188" s="23">
        <v>22.685248760056123</v>
      </c>
      <c r="Y188" s="23">
        <v>13.849703636022463</v>
      </c>
      <c r="Z188" s="34">
        <v>13.849703636022463</v>
      </c>
      <c r="AB188" s="107"/>
    </row>
    <row r="189" spans="1:28">
      <c r="A189" s="11">
        <v>43831</v>
      </c>
      <c r="B189" s="25"/>
      <c r="C189" s="23">
        <v>1116.1865866069593</v>
      </c>
      <c r="D189" s="23">
        <v>1116.1865866069593</v>
      </c>
      <c r="E189" s="23">
        <v>1130.7826259111275</v>
      </c>
      <c r="F189" s="34">
        <v>1130.7826259111275</v>
      </c>
      <c r="G189" s="25"/>
      <c r="H189" s="23">
        <v>1627.0026285212257</v>
      </c>
      <c r="I189" s="23">
        <v>1627.0026285212257</v>
      </c>
      <c r="J189" s="23">
        <v>1547.7917136606413</v>
      </c>
      <c r="K189" s="34">
        <v>1547.7917136606413</v>
      </c>
      <c r="L189" s="25"/>
      <c r="M189" s="25">
        <f t="shared" si="4"/>
        <v>2743.189215128185</v>
      </c>
      <c r="N189" s="25">
        <f t="shared" si="4"/>
        <v>2743.189215128185</v>
      </c>
      <c r="O189" s="23">
        <f t="shared" si="3"/>
        <v>2678.5743395717691</v>
      </c>
      <c r="P189" s="34">
        <f t="shared" si="3"/>
        <v>2678.5743395717691</v>
      </c>
      <c r="Q189" s="25"/>
      <c r="R189" s="23">
        <v>459</v>
      </c>
      <c r="S189" s="23">
        <v>459</v>
      </c>
      <c r="T189" s="23">
        <v>455.31394511765961</v>
      </c>
      <c r="U189" s="34">
        <v>455.31394511765961</v>
      </c>
      <c r="V189" s="25"/>
      <c r="W189" s="23">
        <v>40.609381007883805</v>
      </c>
      <c r="X189" s="23">
        <v>40.609381007883805</v>
      </c>
      <c r="Y189" s="23">
        <v>27.335992172658635</v>
      </c>
      <c r="Z189" s="34">
        <v>27.335992172658635</v>
      </c>
      <c r="AB189" s="107"/>
    </row>
    <row r="190" spans="1:28">
      <c r="A190" s="11">
        <v>43862</v>
      </c>
      <c r="B190" s="25"/>
      <c r="C190" s="23">
        <v>1332.2287963531051</v>
      </c>
      <c r="D190" s="23">
        <v>1332.2287963531051</v>
      </c>
      <c r="E190" s="23">
        <v>1390.6939294666452</v>
      </c>
      <c r="F190" s="34">
        <v>1390.6939294666452</v>
      </c>
      <c r="G190" s="25"/>
      <c r="H190" s="23">
        <v>1885.8675855736888</v>
      </c>
      <c r="I190" s="23">
        <v>1885.8675855736888</v>
      </c>
      <c r="J190" s="23">
        <v>1790.6375101183496</v>
      </c>
      <c r="K190" s="34">
        <v>1790.6375101183496</v>
      </c>
      <c r="L190" s="25"/>
      <c r="M190" s="25">
        <f t="shared" si="4"/>
        <v>3218.0963819267936</v>
      </c>
      <c r="N190" s="25">
        <f t="shared" si="4"/>
        <v>3218.0963819267936</v>
      </c>
      <c r="O190" s="23">
        <f t="shared" si="3"/>
        <v>3181.3314395849948</v>
      </c>
      <c r="P190" s="34">
        <f t="shared" si="3"/>
        <v>3181.3314395849948</v>
      </c>
      <c r="Q190" s="25"/>
      <c r="R190" s="23">
        <v>518</v>
      </c>
      <c r="S190" s="23">
        <v>518</v>
      </c>
      <c r="T190" s="23">
        <v>435.55187778285989</v>
      </c>
      <c r="U190" s="34">
        <v>435.55187778285989</v>
      </c>
      <c r="V190" s="25"/>
      <c r="W190" s="23">
        <v>27.605041991400181</v>
      </c>
      <c r="X190" s="23">
        <v>27.605041991400181</v>
      </c>
      <c r="Y190" s="23">
        <v>16.879752313088325</v>
      </c>
      <c r="Z190" s="34">
        <v>16.879752313088325</v>
      </c>
      <c r="AB190" s="107"/>
    </row>
    <row r="191" spans="1:28">
      <c r="A191" s="11">
        <v>43891</v>
      </c>
      <c r="B191" s="25"/>
      <c r="C191" s="23">
        <v>1461.5303350681531</v>
      </c>
      <c r="D191" s="23">
        <v>1461.5303350681531</v>
      </c>
      <c r="E191" s="23">
        <v>1376.2695624516405</v>
      </c>
      <c r="F191" s="34">
        <v>1376.2695624516405</v>
      </c>
      <c r="G191" s="25"/>
      <c r="H191" s="23">
        <v>2159.9212079253089</v>
      </c>
      <c r="I191" s="23">
        <v>2159.9212079253089</v>
      </c>
      <c r="J191" s="23">
        <v>2092.844791525446</v>
      </c>
      <c r="K191" s="34">
        <v>2092.844791525446</v>
      </c>
      <c r="L191" s="25"/>
      <c r="M191" s="25">
        <f t="shared" si="4"/>
        <v>3621.4515429934618</v>
      </c>
      <c r="N191" s="25">
        <f t="shared" si="4"/>
        <v>3621.4515429934618</v>
      </c>
      <c r="O191" s="23">
        <f t="shared" ref="O191:P242" si="5">E191+J191</f>
        <v>3469.1143539770865</v>
      </c>
      <c r="P191" s="34">
        <f t="shared" si="5"/>
        <v>3469.1143539770865</v>
      </c>
      <c r="Q191" s="25"/>
      <c r="R191" s="23">
        <v>437</v>
      </c>
      <c r="S191" s="23">
        <v>437</v>
      </c>
      <c r="T191" s="23">
        <v>444.58005538861994</v>
      </c>
      <c r="U191" s="34">
        <v>444.58005538861994</v>
      </c>
      <c r="V191" s="25"/>
      <c r="W191" s="23">
        <v>28.666823535038294</v>
      </c>
      <c r="X191" s="23">
        <v>28.666823535038294</v>
      </c>
      <c r="Y191" s="23">
        <v>14.357834003795357</v>
      </c>
      <c r="Z191" s="34">
        <v>14.357834003795357</v>
      </c>
      <c r="AB191" s="107"/>
    </row>
    <row r="192" spans="1:28">
      <c r="A192" s="11">
        <v>43922</v>
      </c>
      <c r="B192" s="25"/>
      <c r="C192" s="23">
        <v>1248.358655987591</v>
      </c>
      <c r="D192" s="23">
        <v>1248.358655987591</v>
      </c>
      <c r="E192" s="23">
        <v>1106.0373461699489</v>
      </c>
      <c r="F192" s="34">
        <v>1106.0373461699489</v>
      </c>
      <c r="G192" s="25"/>
      <c r="H192" s="23">
        <v>1938.6767068748468</v>
      </c>
      <c r="I192" s="23">
        <v>1938.6767068748468</v>
      </c>
      <c r="J192" s="23">
        <v>1814.4032084997891</v>
      </c>
      <c r="K192" s="34">
        <v>1814.4032084997891</v>
      </c>
      <c r="L192" s="25"/>
      <c r="M192" s="25">
        <f t="shared" si="4"/>
        <v>3187.035362862438</v>
      </c>
      <c r="N192" s="25">
        <f t="shared" si="4"/>
        <v>3187.035362862438</v>
      </c>
      <c r="O192" s="23">
        <f t="shared" si="5"/>
        <v>2920.440554669738</v>
      </c>
      <c r="P192" s="34">
        <f t="shared" si="5"/>
        <v>2920.440554669738</v>
      </c>
      <c r="Q192" s="25"/>
      <c r="R192" s="23">
        <v>518</v>
      </c>
      <c r="S192" s="23">
        <v>518</v>
      </c>
      <c r="T192" s="23">
        <v>511.38787261559077</v>
      </c>
      <c r="U192" s="34">
        <v>511.38787261559077</v>
      </c>
      <c r="V192" s="25"/>
      <c r="W192" s="23">
        <v>27.48644888074061</v>
      </c>
      <c r="X192" s="23">
        <v>27.48644888074061</v>
      </c>
      <c r="Y192" s="23">
        <v>15.615161803898294</v>
      </c>
      <c r="Z192" s="34">
        <v>15.615161803898294</v>
      </c>
      <c r="AB192" s="107"/>
    </row>
    <row r="193" spans="1:28">
      <c r="A193" s="11">
        <v>43952</v>
      </c>
      <c r="B193" s="25"/>
      <c r="C193" s="23">
        <v>1476.6781542781048</v>
      </c>
      <c r="D193" s="23">
        <v>1476.6781542781048</v>
      </c>
      <c r="E193" s="23">
        <v>1342.3807125875783</v>
      </c>
      <c r="F193" s="34">
        <v>1342.3807125875783</v>
      </c>
      <c r="G193" s="25"/>
      <c r="H193" s="23">
        <v>2299.5586298333656</v>
      </c>
      <c r="I193" s="23">
        <v>2299.5586298333656</v>
      </c>
      <c r="J193" s="23">
        <v>2139.3146193055386</v>
      </c>
      <c r="K193" s="34">
        <v>2139.3146193055386</v>
      </c>
      <c r="L193" s="25"/>
      <c r="M193" s="25">
        <f t="shared" si="4"/>
        <v>3776.2367841114701</v>
      </c>
      <c r="N193" s="25">
        <f t="shared" si="4"/>
        <v>3776.2367841114701</v>
      </c>
      <c r="O193" s="23">
        <f t="shared" si="5"/>
        <v>3481.6953318931169</v>
      </c>
      <c r="P193" s="34">
        <f t="shared" si="5"/>
        <v>3481.6953318931169</v>
      </c>
      <c r="Q193" s="25"/>
      <c r="R193" s="23">
        <v>605</v>
      </c>
      <c r="S193" s="23">
        <v>605</v>
      </c>
      <c r="T193" s="23">
        <v>562.7437569717373</v>
      </c>
      <c r="U193" s="34">
        <v>562.7437569717373</v>
      </c>
      <c r="V193" s="25"/>
      <c r="W193" s="23">
        <v>25.868939933927411</v>
      </c>
      <c r="X193" s="23">
        <v>25.868939933927411</v>
      </c>
      <c r="Y193" s="23">
        <v>17.886124473532419</v>
      </c>
      <c r="Z193" s="34">
        <v>17.886124473532419</v>
      </c>
      <c r="AB193" s="107"/>
    </row>
    <row r="194" spans="1:28">
      <c r="A194" s="11">
        <v>43983</v>
      </c>
      <c r="B194" s="25"/>
      <c r="C194" s="23">
        <v>1279.5904179576366</v>
      </c>
      <c r="D194" s="23">
        <v>1279.5904179576366</v>
      </c>
      <c r="E194" s="23">
        <v>1070.7399755426277</v>
      </c>
      <c r="F194" s="34">
        <v>1070.7399755426277</v>
      </c>
      <c r="G194" s="25"/>
      <c r="H194" s="23">
        <v>2080.4095522071134</v>
      </c>
      <c r="I194" s="23">
        <v>2080.4095522071134</v>
      </c>
      <c r="J194" s="23">
        <v>2137.5806075078335</v>
      </c>
      <c r="K194" s="34">
        <v>2137.5806075078335</v>
      </c>
      <c r="L194" s="25"/>
      <c r="M194" s="25">
        <f t="shared" si="4"/>
        <v>3359.9999701647503</v>
      </c>
      <c r="N194" s="25">
        <f t="shared" si="4"/>
        <v>3359.9999701647503</v>
      </c>
      <c r="O194" s="23">
        <f t="shared" si="5"/>
        <v>3208.3205830504612</v>
      </c>
      <c r="P194" s="34">
        <f t="shared" si="5"/>
        <v>3208.3205830504612</v>
      </c>
      <c r="Q194" s="25"/>
      <c r="R194" s="23">
        <v>434</v>
      </c>
      <c r="S194" s="23">
        <v>434</v>
      </c>
      <c r="T194" s="23">
        <v>404.29986505825212</v>
      </c>
      <c r="U194" s="34">
        <v>404.29986505825212</v>
      </c>
      <c r="V194" s="25"/>
      <c r="W194" s="23">
        <v>30.557602336030744</v>
      </c>
      <c r="X194" s="23">
        <v>30.557602336030744</v>
      </c>
      <c r="Y194" s="23">
        <v>19.545317377302922</v>
      </c>
      <c r="Z194" s="34">
        <v>19.545317377302922</v>
      </c>
      <c r="AB194" s="107"/>
    </row>
    <row r="195" spans="1:28">
      <c r="A195" s="11">
        <v>44013</v>
      </c>
      <c r="B195" s="25"/>
      <c r="C195" s="23">
        <v>1355.4949935415113</v>
      </c>
      <c r="D195" s="23">
        <v>1355.4949935415113</v>
      </c>
      <c r="E195" s="23">
        <v>1386.5278737822562</v>
      </c>
      <c r="F195" s="34">
        <v>1386.5278737822562</v>
      </c>
      <c r="G195" s="25"/>
      <c r="H195" s="23">
        <v>2244.5151965668265</v>
      </c>
      <c r="I195" s="23">
        <v>2244.5151965668265</v>
      </c>
      <c r="J195" s="23">
        <v>2197.6060739451118</v>
      </c>
      <c r="K195" s="34">
        <v>2197.6060739451118</v>
      </c>
      <c r="L195" s="25"/>
      <c r="M195" s="25">
        <f t="shared" si="4"/>
        <v>3600.0101901083381</v>
      </c>
      <c r="N195" s="25">
        <f t="shared" si="4"/>
        <v>3600.0101901083381</v>
      </c>
      <c r="O195" s="23">
        <f t="shared" si="5"/>
        <v>3584.1339477273677</v>
      </c>
      <c r="P195" s="34">
        <f t="shared" si="5"/>
        <v>3584.1339477273677</v>
      </c>
      <c r="Q195" s="25"/>
      <c r="R195" s="23">
        <v>550</v>
      </c>
      <c r="S195" s="23">
        <v>550</v>
      </c>
      <c r="T195" s="23">
        <v>553.99377090212306</v>
      </c>
      <c r="U195" s="34">
        <v>553.99377090212306</v>
      </c>
      <c r="V195" s="25"/>
      <c r="W195" s="23">
        <v>28.94426694466047</v>
      </c>
      <c r="X195" s="23">
        <v>28.94426694466047</v>
      </c>
      <c r="Y195" s="23">
        <v>19.342818583668524</v>
      </c>
      <c r="Z195" s="34">
        <v>19.342818583668524</v>
      </c>
      <c r="AB195" s="107"/>
    </row>
    <row r="196" spans="1:28">
      <c r="A196" s="11">
        <v>44044</v>
      </c>
      <c r="B196" s="25"/>
      <c r="C196" s="23">
        <v>1383.5559995972044</v>
      </c>
      <c r="D196" s="23">
        <v>1383.5559995972044</v>
      </c>
      <c r="E196" s="23">
        <v>1436.8259680261272</v>
      </c>
      <c r="F196" s="34">
        <v>1436.8259680261272</v>
      </c>
      <c r="G196" s="25"/>
      <c r="H196" s="23">
        <v>2195.5955174458732</v>
      </c>
      <c r="I196" s="23">
        <v>2195.5955174458732</v>
      </c>
      <c r="J196" s="23">
        <v>2127.3504054785417</v>
      </c>
      <c r="K196" s="34">
        <v>2127.3504054785417</v>
      </c>
      <c r="L196" s="25"/>
      <c r="M196" s="25">
        <f t="shared" si="4"/>
        <v>3579.1515170430775</v>
      </c>
      <c r="N196" s="25">
        <f t="shared" si="4"/>
        <v>3579.1515170430775</v>
      </c>
      <c r="O196" s="23">
        <f t="shared" si="5"/>
        <v>3564.1763735046688</v>
      </c>
      <c r="P196" s="34">
        <f t="shared" si="5"/>
        <v>3564.1763735046688</v>
      </c>
      <c r="Q196" s="25"/>
      <c r="R196" s="23">
        <v>575</v>
      </c>
      <c r="S196" s="23">
        <v>575</v>
      </c>
      <c r="T196" s="23">
        <v>481.34017328471862</v>
      </c>
      <c r="U196" s="34">
        <v>481.34017328471862</v>
      </c>
      <c r="V196" s="25"/>
      <c r="W196" s="23">
        <v>26.998971578241349</v>
      </c>
      <c r="X196" s="23">
        <v>26.998971578241349</v>
      </c>
      <c r="Y196" s="23">
        <v>15.051450886769796</v>
      </c>
      <c r="Z196" s="34">
        <v>15.051450886769796</v>
      </c>
      <c r="AB196" s="107"/>
    </row>
    <row r="197" spans="1:28">
      <c r="A197" s="11">
        <v>44075</v>
      </c>
      <c r="B197" s="25"/>
      <c r="C197" s="23">
        <v>1416.3490861600012</v>
      </c>
      <c r="D197" s="23">
        <v>1416.3490861600012</v>
      </c>
      <c r="E197" s="23">
        <v>1300.8697607155339</v>
      </c>
      <c r="F197" s="34">
        <v>1300.8697607155339</v>
      </c>
      <c r="G197" s="25"/>
      <c r="H197" s="23">
        <v>2041.4051163585923</v>
      </c>
      <c r="I197" s="23">
        <v>2041.4051163585923</v>
      </c>
      <c r="J197" s="23">
        <v>2073.8799880780625</v>
      </c>
      <c r="K197" s="34">
        <v>2073.8799880780625</v>
      </c>
      <c r="L197" s="25"/>
      <c r="M197" s="25">
        <f t="shared" si="4"/>
        <v>3457.7542025185935</v>
      </c>
      <c r="N197" s="25">
        <f t="shared" si="4"/>
        <v>3457.7542025185935</v>
      </c>
      <c r="O197" s="23">
        <f t="shared" si="5"/>
        <v>3374.7497487935962</v>
      </c>
      <c r="P197" s="34">
        <f t="shared" si="5"/>
        <v>3374.7497487935962</v>
      </c>
      <c r="Q197" s="25"/>
      <c r="R197" s="23">
        <v>508.56607332856464</v>
      </c>
      <c r="S197" s="23">
        <v>508.56607332856464</v>
      </c>
      <c r="T197" s="23">
        <v>497.64089509196236</v>
      </c>
      <c r="U197" s="34">
        <v>497.64089509196236</v>
      </c>
      <c r="V197" s="25"/>
      <c r="W197" s="23">
        <v>31.331141131309352</v>
      </c>
      <c r="X197" s="23">
        <v>31.331141131309352</v>
      </c>
      <c r="Y197" s="23">
        <v>23.772987508892538</v>
      </c>
      <c r="Z197" s="34">
        <v>23.772987508892538</v>
      </c>
      <c r="AB197" s="107"/>
    </row>
    <row r="198" spans="1:28">
      <c r="A198" s="11">
        <v>44105</v>
      </c>
      <c r="B198" s="25"/>
      <c r="C198" s="23">
        <v>1560.4515768265201</v>
      </c>
      <c r="D198" s="23">
        <v>1560.4515768265201</v>
      </c>
      <c r="E198" s="23">
        <v>1292.9676747319768</v>
      </c>
      <c r="F198" s="34">
        <v>1292.9676747319768</v>
      </c>
      <c r="G198" s="25"/>
      <c r="H198" s="23">
        <v>2066.6156956897216</v>
      </c>
      <c r="I198" s="23">
        <v>2066.6156956897216</v>
      </c>
      <c r="J198" s="23">
        <v>1979.5223056016564</v>
      </c>
      <c r="K198" s="34">
        <v>1979.5223056016564</v>
      </c>
      <c r="L198" s="25"/>
      <c r="M198" s="25">
        <f t="shared" si="4"/>
        <v>3627.0672725162417</v>
      </c>
      <c r="N198" s="25">
        <f t="shared" si="4"/>
        <v>3627.0672725162417</v>
      </c>
      <c r="O198" s="23">
        <f t="shared" si="5"/>
        <v>3272.489980333633</v>
      </c>
      <c r="P198" s="34">
        <f t="shared" si="5"/>
        <v>3272.489980333633</v>
      </c>
      <c r="Q198" s="25"/>
      <c r="R198" s="23">
        <v>502.53110220482455</v>
      </c>
      <c r="S198" s="23">
        <v>502.53110220482455</v>
      </c>
      <c r="T198" s="23">
        <v>512.95253173092181</v>
      </c>
      <c r="U198" s="34">
        <v>512.95253173092181</v>
      </c>
      <c r="V198" s="25"/>
      <c r="W198" s="23">
        <v>33.607960362190433</v>
      </c>
      <c r="X198" s="23">
        <v>33.607960362190433</v>
      </c>
      <c r="Y198" s="23">
        <v>20.634544414856624</v>
      </c>
      <c r="Z198" s="34">
        <v>20.634544414856624</v>
      </c>
      <c r="AB198" s="107"/>
    </row>
    <row r="199" spans="1:28">
      <c r="A199" s="11">
        <v>44136</v>
      </c>
      <c r="B199" s="25"/>
      <c r="C199" s="23">
        <v>1411.7250333516356</v>
      </c>
      <c r="D199" s="23">
        <v>1411.7250333516356</v>
      </c>
      <c r="E199" s="23">
        <v>1200.2466087253681</v>
      </c>
      <c r="F199" s="34">
        <v>1200.2466087253681</v>
      </c>
      <c r="G199" s="25"/>
      <c r="H199" s="23">
        <v>2141.9110145079312</v>
      </c>
      <c r="I199" s="23">
        <v>2141.9110145079312</v>
      </c>
      <c r="J199" s="23">
        <v>2056.8584572101863</v>
      </c>
      <c r="K199" s="34">
        <v>2056.8584572101863</v>
      </c>
      <c r="L199" s="25"/>
      <c r="M199" s="25">
        <f t="shared" si="4"/>
        <v>3553.636047859567</v>
      </c>
      <c r="N199" s="25">
        <f t="shared" si="4"/>
        <v>3553.636047859567</v>
      </c>
      <c r="O199" s="23">
        <f t="shared" si="5"/>
        <v>3257.1050659355542</v>
      </c>
      <c r="P199" s="34">
        <f t="shared" si="5"/>
        <v>3257.1050659355542</v>
      </c>
      <c r="Q199" s="25"/>
      <c r="R199" s="23">
        <v>547.7361214187805</v>
      </c>
      <c r="S199" s="23">
        <v>547.7361214187805</v>
      </c>
      <c r="T199" s="23">
        <v>422.92425671658071</v>
      </c>
      <c r="U199" s="34">
        <v>422.92425671658071</v>
      </c>
      <c r="V199" s="25"/>
      <c r="W199" s="23">
        <v>27.040749506684339</v>
      </c>
      <c r="X199" s="23">
        <v>27.040749506684339</v>
      </c>
      <c r="Y199" s="23">
        <v>17.023005431409882</v>
      </c>
      <c r="Z199" s="34">
        <v>17.023005431409882</v>
      </c>
      <c r="AB199" s="107"/>
    </row>
    <row r="200" spans="1:28">
      <c r="A200" s="11">
        <v>44166</v>
      </c>
      <c r="B200" s="25"/>
      <c r="C200" s="23">
        <v>1151.0325064778176</v>
      </c>
      <c r="D200" s="23">
        <v>1151.0325064778176</v>
      </c>
      <c r="E200" s="23">
        <v>989.60732341133405</v>
      </c>
      <c r="F200" s="34">
        <v>989.60732341133405</v>
      </c>
      <c r="G200" s="25"/>
      <c r="H200" s="23">
        <v>1575.8564471208274</v>
      </c>
      <c r="I200" s="23">
        <v>1575.8564471208274</v>
      </c>
      <c r="J200" s="23">
        <v>1509.1842490211445</v>
      </c>
      <c r="K200" s="34">
        <v>1509.1842490211445</v>
      </c>
      <c r="L200" s="25"/>
      <c r="M200" s="25">
        <f t="shared" si="4"/>
        <v>2726.888953598645</v>
      </c>
      <c r="N200" s="25">
        <f t="shared" si="4"/>
        <v>2726.888953598645</v>
      </c>
      <c r="O200" s="23">
        <f t="shared" si="5"/>
        <v>2498.7915724324785</v>
      </c>
      <c r="P200" s="34">
        <f t="shared" si="5"/>
        <v>2498.7915724324785</v>
      </c>
      <c r="Q200" s="25"/>
      <c r="R200" s="23">
        <v>536</v>
      </c>
      <c r="S200" s="23">
        <v>536</v>
      </c>
      <c r="T200" s="23">
        <v>545.17580978877129</v>
      </c>
      <c r="U200" s="34">
        <v>545.17580978877129</v>
      </c>
      <c r="V200" s="25"/>
      <c r="W200" s="23">
        <v>22.685253383771737</v>
      </c>
      <c r="X200" s="23">
        <v>22.685253383771737</v>
      </c>
      <c r="Y200" s="23">
        <v>13.849703636022426</v>
      </c>
      <c r="Z200" s="34">
        <v>13.849703636022426</v>
      </c>
      <c r="AB200" s="107"/>
    </row>
    <row r="201" spans="1:28">
      <c r="A201" s="11">
        <v>44197</v>
      </c>
      <c r="B201" s="25"/>
      <c r="C201" s="23">
        <v>1116.2331452499047</v>
      </c>
      <c r="D201" s="23">
        <v>1116.2331452499047</v>
      </c>
      <c r="E201" s="23">
        <v>1123.963077017253</v>
      </c>
      <c r="F201" s="34">
        <v>1123.963077017253</v>
      </c>
      <c r="G201" s="25"/>
      <c r="H201" s="23">
        <v>1629.7603163730137</v>
      </c>
      <c r="I201" s="23">
        <v>1629.7603163730137</v>
      </c>
      <c r="J201" s="23">
        <v>1538.0775916725563</v>
      </c>
      <c r="K201" s="34">
        <v>1538.0775916725563</v>
      </c>
      <c r="L201" s="25"/>
      <c r="M201" s="25">
        <f t="shared" si="4"/>
        <v>2745.9934616229184</v>
      </c>
      <c r="N201" s="25">
        <f t="shared" si="4"/>
        <v>2745.9934616229184</v>
      </c>
      <c r="O201" s="23">
        <f t="shared" si="5"/>
        <v>2662.0406686898095</v>
      </c>
      <c r="P201" s="34">
        <f t="shared" si="5"/>
        <v>2662.0406686898095</v>
      </c>
      <c r="Q201" s="25"/>
      <c r="R201" s="23">
        <v>459</v>
      </c>
      <c r="S201" s="23">
        <v>459</v>
      </c>
      <c r="T201" s="23">
        <v>455.31394511765961</v>
      </c>
      <c r="U201" s="34">
        <v>455.31394511765961</v>
      </c>
      <c r="V201" s="25"/>
      <c r="W201" s="23">
        <v>40.609459830465461</v>
      </c>
      <c r="X201" s="23">
        <v>40.609459830465461</v>
      </c>
      <c r="Y201" s="23">
        <v>27.335992172658937</v>
      </c>
      <c r="Z201" s="34">
        <v>27.335992172658937</v>
      </c>
      <c r="AB201" s="107"/>
    </row>
    <row r="202" spans="1:28">
      <c r="A202" s="11">
        <v>44228</v>
      </c>
      <c r="B202" s="25"/>
      <c r="C202" s="23">
        <v>1332.5116376353856</v>
      </c>
      <c r="D202" s="23">
        <v>1332.5116376353856</v>
      </c>
      <c r="E202" s="23">
        <v>1384.4038615354075</v>
      </c>
      <c r="F202" s="34">
        <v>1384.4038615354075</v>
      </c>
      <c r="G202" s="25"/>
      <c r="H202" s="23">
        <v>1888.7213562196168</v>
      </c>
      <c r="I202" s="23">
        <v>1888.7213562196168</v>
      </c>
      <c r="J202" s="23">
        <v>1781.7091302667943</v>
      </c>
      <c r="K202" s="34">
        <v>1781.7091302667943</v>
      </c>
      <c r="L202" s="25"/>
      <c r="M202" s="25">
        <f t="shared" si="4"/>
        <v>3221.2329938550024</v>
      </c>
      <c r="N202" s="25">
        <f t="shared" si="4"/>
        <v>3221.2329938550024</v>
      </c>
      <c r="O202" s="23">
        <f t="shared" si="5"/>
        <v>3166.1129918022016</v>
      </c>
      <c r="P202" s="34">
        <f t="shared" si="5"/>
        <v>3166.1129918022016</v>
      </c>
      <c r="Q202" s="25"/>
      <c r="R202" s="23">
        <v>518</v>
      </c>
      <c r="S202" s="23">
        <v>518</v>
      </c>
      <c r="T202" s="23">
        <v>435.55187778285989</v>
      </c>
      <c r="U202" s="34">
        <v>435.55187778285989</v>
      </c>
      <c r="V202" s="25"/>
      <c r="W202" s="23">
        <v>27.60500119741759</v>
      </c>
      <c r="X202" s="23">
        <v>27.60500119741759</v>
      </c>
      <c r="Y202" s="23">
        <v>16.879752313088314</v>
      </c>
      <c r="Z202" s="34">
        <v>16.879752313088314</v>
      </c>
      <c r="AB202" s="107"/>
    </row>
    <row r="203" spans="1:28">
      <c r="A203" s="11">
        <v>44256</v>
      </c>
      <c r="B203" s="25"/>
      <c r="C203" s="23">
        <v>1462.3963580274449</v>
      </c>
      <c r="D203" s="23">
        <v>1462.3963580274449</v>
      </c>
      <c r="E203" s="23">
        <v>1370.7218147707249</v>
      </c>
      <c r="F203" s="34">
        <v>1370.7218147707249</v>
      </c>
      <c r="G203" s="25"/>
      <c r="H203" s="23">
        <v>2163.1255640959507</v>
      </c>
      <c r="I203" s="23">
        <v>2163.1255640959507</v>
      </c>
      <c r="J203" s="23">
        <v>2084.9420473436126</v>
      </c>
      <c r="K203" s="34">
        <v>2084.9420473436126</v>
      </c>
      <c r="L203" s="25"/>
      <c r="M203" s="25">
        <f t="shared" si="4"/>
        <v>3625.5219221233956</v>
      </c>
      <c r="N203" s="25">
        <f t="shared" si="4"/>
        <v>3625.5219221233956</v>
      </c>
      <c r="O203" s="23">
        <f t="shared" si="5"/>
        <v>3455.6638621143375</v>
      </c>
      <c r="P203" s="34">
        <f t="shared" si="5"/>
        <v>3455.6638621143375</v>
      </c>
      <c r="Q203" s="25"/>
      <c r="R203" s="23">
        <v>437</v>
      </c>
      <c r="S203" s="23">
        <v>437</v>
      </c>
      <c r="T203" s="23">
        <v>444.58005538861994</v>
      </c>
      <c r="U203" s="34">
        <v>444.58005538861994</v>
      </c>
      <c r="V203" s="25"/>
      <c r="W203" s="23">
        <v>28.66686428049848</v>
      </c>
      <c r="X203" s="23">
        <v>28.66686428049848</v>
      </c>
      <c r="Y203" s="23">
        <v>14.35783400379545</v>
      </c>
      <c r="Z203" s="34">
        <v>14.35783400379545</v>
      </c>
      <c r="AB203" s="107"/>
    </row>
    <row r="204" spans="1:28">
      <c r="A204" s="11">
        <v>44287</v>
      </c>
      <c r="B204" s="25"/>
      <c r="C204" s="23">
        <v>1249.8232933018826</v>
      </c>
      <c r="D204" s="23">
        <v>1249.8232933018826</v>
      </c>
      <c r="E204" s="23">
        <v>1101.1002686299064</v>
      </c>
      <c r="F204" s="34">
        <v>1101.1002686299064</v>
      </c>
      <c r="G204" s="25"/>
      <c r="H204" s="23">
        <v>1942.2448705942402</v>
      </c>
      <c r="I204" s="23">
        <v>1942.2448705942402</v>
      </c>
      <c r="J204" s="23">
        <v>1807.3498780354735</v>
      </c>
      <c r="K204" s="34">
        <v>1807.3498780354735</v>
      </c>
      <c r="L204" s="25"/>
      <c r="M204" s="25">
        <f t="shared" si="4"/>
        <v>3192.0681638961228</v>
      </c>
      <c r="N204" s="25">
        <f t="shared" si="4"/>
        <v>3192.0681638961228</v>
      </c>
      <c r="O204" s="23">
        <f t="shared" si="5"/>
        <v>2908.4501466653801</v>
      </c>
      <c r="P204" s="34">
        <f t="shared" si="5"/>
        <v>2908.4501466653801</v>
      </c>
      <c r="Q204" s="25"/>
      <c r="R204" s="23">
        <v>518</v>
      </c>
      <c r="S204" s="23">
        <v>518</v>
      </c>
      <c r="T204" s="23">
        <v>511.38787261559077</v>
      </c>
      <c r="U204" s="34">
        <v>511.38787261559077</v>
      </c>
      <c r="V204" s="25"/>
      <c r="W204" s="23">
        <v>27.486572745067512</v>
      </c>
      <c r="X204" s="23">
        <v>27.486572745067512</v>
      </c>
      <c r="Y204" s="23">
        <v>15.615161803898291</v>
      </c>
      <c r="Z204" s="34">
        <v>15.615161803898291</v>
      </c>
      <c r="AB204" s="107"/>
    </row>
    <row r="205" spans="1:28">
      <c r="A205" s="11">
        <v>44317</v>
      </c>
      <c r="B205" s="25"/>
      <c r="C205" s="23">
        <v>1478.006985169864</v>
      </c>
      <c r="D205" s="23">
        <v>1478.006985169864</v>
      </c>
      <c r="E205" s="23">
        <v>1337.5059732410868</v>
      </c>
      <c r="F205" s="34">
        <v>1337.5059732410868</v>
      </c>
      <c r="G205" s="25"/>
      <c r="H205" s="23">
        <v>2302.9580462167332</v>
      </c>
      <c r="I205" s="23">
        <v>2302.9580462167332</v>
      </c>
      <c r="J205" s="23">
        <v>2132.3936801786799</v>
      </c>
      <c r="K205" s="34">
        <v>2132.3936801786799</v>
      </c>
      <c r="L205" s="25"/>
      <c r="M205" s="25">
        <f t="shared" si="4"/>
        <v>3780.9650313865973</v>
      </c>
      <c r="N205" s="25">
        <f t="shared" si="4"/>
        <v>3780.9650313865973</v>
      </c>
      <c r="O205" s="23">
        <f t="shared" si="5"/>
        <v>3469.8996534197668</v>
      </c>
      <c r="P205" s="34">
        <f t="shared" si="5"/>
        <v>3469.8996534197668</v>
      </c>
      <c r="Q205" s="25"/>
      <c r="R205" s="23">
        <v>605</v>
      </c>
      <c r="S205" s="23">
        <v>605</v>
      </c>
      <c r="T205" s="23">
        <v>562.7437569717373</v>
      </c>
      <c r="U205" s="34">
        <v>562.7437569717373</v>
      </c>
      <c r="V205" s="25"/>
      <c r="W205" s="23">
        <v>25.86894989368508</v>
      </c>
      <c r="X205" s="23">
        <v>25.86894989368508</v>
      </c>
      <c r="Y205" s="23">
        <v>17.886124473532448</v>
      </c>
      <c r="Z205" s="34">
        <v>17.886124473532448</v>
      </c>
      <c r="AB205" s="107"/>
    </row>
    <row r="206" spans="1:28">
      <c r="A206" s="11">
        <v>44348</v>
      </c>
      <c r="B206" s="25"/>
      <c r="C206" s="23">
        <v>1280.0744459153157</v>
      </c>
      <c r="D206" s="23">
        <v>1280.0744459153157</v>
      </c>
      <c r="E206" s="23">
        <v>1065.4672961659708</v>
      </c>
      <c r="F206" s="34">
        <v>1065.4672961659708</v>
      </c>
      <c r="G206" s="25"/>
      <c r="H206" s="23">
        <v>2083.1261247753951</v>
      </c>
      <c r="I206" s="23">
        <v>2083.1261247753951</v>
      </c>
      <c r="J206" s="23">
        <v>2130.0993110834966</v>
      </c>
      <c r="K206" s="34">
        <v>2130.0993110834966</v>
      </c>
      <c r="L206" s="25"/>
      <c r="M206" s="25">
        <f t="shared" si="4"/>
        <v>3363.2005706907107</v>
      </c>
      <c r="N206" s="25">
        <f t="shared" si="4"/>
        <v>3363.2005706907107</v>
      </c>
      <c r="O206" s="23">
        <f t="shared" si="5"/>
        <v>3195.5666072494673</v>
      </c>
      <c r="P206" s="34">
        <f t="shared" si="5"/>
        <v>3195.5666072494673</v>
      </c>
      <c r="Q206" s="25"/>
      <c r="R206" s="23">
        <v>434</v>
      </c>
      <c r="S206" s="23">
        <v>434</v>
      </c>
      <c r="T206" s="23">
        <v>404.29986505825212</v>
      </c>
      <c r="U206" s="34">
        <v>404.29986505825212</v>
      </c>
      <c r="V206" s="25"/>
      <c r="W206" s="23">
        <v>30.557478529523948</v>
      </c>
      <c r="X206" s="23">
        <v>30.557478529523948</v>
      </c>
      <c r="Y206" s="23">
        <v>19.545317377302922</v>
      </c>
      <c r="Z206" s="34">
        <v>19.545317377302922</v>
      </c>
      <c r="AB206" s="107"/>
    </row>
    <row r="207" spans="1:28">
      <c r="A207" s="11">
        <v>44378</v>
      </c>
      <c r="B207" s="25"/>
      <c r="C207" s="23">
        <v>1355.1372952661272</v>
      </c>
      <c r="D207" s="23">
        <v>1355.1372952661272</v>
      </c>
      <c r="E207" s="23">
        <v>1380.5818414957071</v>
      </c>
      <c r="F207" s="34">
        <v>1380.5818414957071</v>
      </c>
      <c r="G207" s="25"/>
      <c r="H207" s="23">
        <v>2246.5530200546077</v>
      </c>
      <c r="I207" s="23">
        <v>2246.5530200546077</v>
      </c>
      <c r="J207" s="23">
        <v>2189.2229380076619</v>
      </c>
      <c r="K207" s="34">
        <v>2189.2229380076619</v>
      </c>
      <c r="L207" s="25"/>
      <c r="M207" s="25">
        <f t="shared" si="4"/>
        <v>3601.690315320735</v>
      </c>
      <c r="N207" s="25">
        <f t="shared" si="4"/>
        <v>3601.690315320735</v>
      </c>
      <c r="O207" s="23">
        <f t="shared" si="5"/>
        <v>3569.804779503369</v>
      </c>
      <c r="P207" s="34">
        <f t="shared" si="5"/>
        <v>3569.804779503369</v>
      </c>
      <c r="Q207" s="25"/>
      <c r="R207" s="23">
        <v>550</v>
      </c>
      <c r="S207" s="23">
        <v>550</v>
      </c>
      <c r="T207" s="23">
        <v>553.99377090212306</v>
      </c>
      <c r="U207" s="34">
        <v>553.99377090212306</v>
      </c>
      <c r="V207" s="25"/>
      <c r="W207" s="23">
        <v>28.944268475371285</v>
      </c>
      <c r="X207" s="23">
        <v>28.944268475371285</v>
      </c>
      <c r="Y207" s="23">
        <v>19.342818583668532</v>
      </c>
      <c r="Z207" s="34">
        <v>19.342818583668532</v>
      </c>
      <c r="AB207" s="107"/>
    </row>
    <row r="208" spans="1:28">
      <c r="A208" s="11">
        <v>44409</v>
      </c>
      <c r="B208" s="25"/>
      <c r="C208" s="23">
        <v>1383.2519118411547</v>
      </c>
      <c r="D208" s="23">
        <v>1383.2519118411547</v>
      </c>
      <c r="E208" s="23">
        <v>1430.9640013518369</v>
      </c>
      <c r="F208" s="34">
        <v>1430.9640013518369</v>
      </c>
      <c r="G208" s="25"/>
      <c r="H208" s="23">
        <v>2197.6080152593177</v>
      </c>
      <c r="I208" s="23">
        <v>2197.6080152593177</v>
      </c>
      <c r="J208" s="23">
        <v>2119.1297103786878</v>
      </c>
      <c r="K208" s="34">
        <v>2119.1297103786878</v>
      </c>
      <c r="L208" s="25"/>
      <c r="M208" s="25">
        <f t="shared" si="4"/>
        <v>3580.8599271004723</v>
      </c>
      <c r="N208" s="25">
        <f t="shared" si="4"/>
        <v>3580.8599271004723</v>
      </c>
      <c r="O208" s="23">
        <f t="shared" si="5"/>
        <v>3550.0937117305248</v>
      </c>
      <c r="P208" s="34">
        <f t="shared" si="5"/>
        <v>3550.0937117305248</v>
      </c>
      <c r="Q208" s="25"/>
      <c r="R208" s="23">
        <v>575</v>
      </c>
      <c r="S208" s="23">
        <v>575</v>
      </c>
      <c r="T208" s="23">
        <v>481.34017328471862</v>
      </c>
      <c r="U208" s="34">
        <v>481.34017328471862</v>
      </c>
      <c r="V208" s="25"/>
      <c r="W208" s="23">
        <v>26.998997672964343</v>
      </c>
      <c r="X208" s="23">
        <v>26.998997672964343</v>
      </c>
      <c r="Y208" s="23">
        <v>15.051450886769796</v>
      </c>
      <c r="Z208" s="34">
        <v>15.051450886769796</v>
      </c>
      <c r="AB208" s="107"/>
    </row>
    <row r="209" spans="1:28">
      <c r="A209" s="11">
        <v>44440</v>
      </c>
      <c r="B209" s="25"/>
      <c r="C209" s="23">
        <v>1416.9327626748452</v>
      </c>
      <c r="D209" s="23">
        <v>1416.9327626748452</v>
      </c>
      <c r="E209" s="23">
        <v>1296.3138031681158</v>
      </c>
      <c r="F209" s="34">
        <v>1296.3138031681158</v>
      </c>
      <c r="G209" s="25"/>
      <c r="H209" s="23">
        <v>2044.0011393788538</v>
      </c>
      <c r="I209" s="23">
        <v>2044.0011393788538</v>
      </c>
      <c r="J209" s="23">
        <v>2067.4489985071646</v>
      </c>
      <c r="K209" s="34">
        <v>2067.4489985071646</v>
      </c>
      <c r="L209" s="25"/>
      <c r="M209" s="25">
        <f t="shared" si="4"/>
        <v>3460.9339020536991</v>
      </c>
      <c r="N209" s="25">
        <f t="shared" si="4"/>
        <v>3460.9339020536991</v>
      </c>
      <c r="O209" s="23">
        <f t="shared" si="5"/>
        <v>3363.7628016752806</v>
      </c>
      <c r="P209" s="34">
        <f t="shared" si="5"/>
        <v>3363.7628016752806</v>
      </c>
      <c r="Q209" s="25"/>
      <c r="R209" s="23">
        <v>508.56607332856464</v>
      </c>
      <c r="S209" s="23">
        <v>508.56607332856464</v>
      </c>
      <c r="T209" s="23">
        <v>497.64089509196236</v>
      </c>
      <c r="U209" s="34">
        <v>497.64089509196236</v>
      </c>
      <c r="V209" s="25"/>
      <c r="W209" s="23">
        <v>31.331127626198846</v>
      </c>
      <c r="X209" s="23">
        <v>31.331127626198846</v>
      </c>
      <c r="Y209" s="23">
        <v>23.772987508892541</v>
      </c>
      <c r="Z209" s="34">
        <v>23.772987508892541</v>
      </c>
      <c r="AB209" s="107"/>
    </row>
    <row r="210" spans="1:28">
      <c r="A210" s="11">
        <v>44470</v>
      </c>
      <c r="B210" s="25"/>
      <c r="C210" s="23">
        <v>1562.5213963075557</v>
      </c>
      <c r="D210" s="23">
        <v>1562.5213963075557</v>
      </c>
      <c r="E210" s="23">
        <v>1290.1207276392768</v>
      </c>
      <c r="F210" s="34">
        <v>1290.1207276392768</v>
      </c>
      <c r="G210" s="25"/>
      <c r="H210" s="23">
        <v>2070.2324572285488</v>
      </c>
      <c r="I210" s="23">
        <v>2070.2324572285488</v>
      </c>
      <c r="J210" s="23">
        <v>1975.4847680969685</v>
      </c>
      <c r="K210" s="34">
        <v>1975.4847680969685</v>
      </c>
      <c r="L210" s="25"/>
      <c r="M210" s="25">
        <f t="shared" si="4"/>
        <v>3632.7538535361045</v>
      </c>
      <c r="N210" s="25">
        <f t="shared" si="4"/>
        <v>3632.7538535361045</v>
      </c>
      <c r="O210" s="23">
        <f t="shared" si="5"/>
        <v>3265.6054957362453</v>
      </c>
      <c r="P210" s="34">
        <f t="shared" si="5"/>
        <v>3265.6054957362453</v>
      </c>
      <c r="Q210" s="25"/>
      <c r="R210" s="23">
        <v>502.53110220482455</v>
      </c>
      <c r="S210" s="23">
        <v>502.53110220482455</v>
      </c>
      <c r="T210" s="23">
        <v>512.95253173092181</v>
      </c>
      <c r="U210" s="34">
        <v>512.95253173092181</v>
      </c>
      <c r="V210" s="25"/>
      <c r="W210" s="23">
        <v>33.607973851237283</v>
      </c>
      <c r="X210" s="23">
        <v>33.607973851237283</v>
      </c>
      <c r="Y210" s="23">
        <v>20.634544414856624</v>
      </c>
      <c r="Z210" s="34">
        <v>20.634544414856624</v>
      </c>
      <c r="AB210" s="107"/>
    </row>
    <row r="211" spans="1:28">
      <c r="A211" s="11">
        <v>44501</v>
      </c>
      <c r="B211" s="25"/>
      <c r="C211" s="23">
        <v>1415.5068210384534</v>
      </c>
      <c r="D211" s="23">
        <v>1415.5068210384534</v>
      </c>
      <c r="E211" s="23">
        <v>1199.0375686069019</v>
      </c>
      <c r="F211" s="34">
        <v>1199.0375686069019</v>
      </c>
      <c r="G211" s="25"/>
      <c r="H211" s="23">
        <v>2146.7145455654208</v>
      </c>
      <c r="I211" s="23">
        <v>2146.7145455654208</v>
      </c>
      <c r="J211" s="23">
        <v>2055.1337485710947</v>
      </c>
      <c r="K211" s="34">
        <v>2055.1337485710947</v>
      </c>
      <c r="L211" s="25"/>
      <c r="M211" s="25">
        <f t="shared" si="4"/>
        <v>3562.2213666038742</v>
      </c>
      <c r="N211" s="25">
        <f t="shared" si="4"/>
        <v>3562.2213666038742</v>
      </c>
      <c r="O211" s="23">
        <f t="shared" si="5"/>
        <v>3254.1713171779966</v>
      </c>
      <c r="P211" s="34">
        <f t="shared" si="5"/>
        <v>3254.1713171779966</v>
      </c>
      <c r="Q211" s="25"/>
      <c r="R211" s="23">
        <v>547.7361214187805</v>
      </c>
      <c r="S211" s="23">
        <v>547.7361214187805</v>
      </c>
      <c r="T211" s="23">
        <v>422.92425671658071</v>
      </c>
      <c r="U211" s="34">
        <v>422.92425671658071</v>
      </c>
      <c r="V211" s="25"/>
      <c r="W211" s="23">
        <v>27.040790512767007</v>
      </c>
      <c r="X211" s="23">
        <v>27.040790512767007</v>
      </c>
      <c r="Y211" s="23">
        <v>17.023005431409882</v>
      </c>
      <c r="Z211" s="34">
        <v>17.023005431409882</v>
      </c>
      <c r="AB211" s="107"/>
    </row>
    <row r="212" spans="1:28">
      <c r="A212" s="11">
        <v>44531</v>
      </c>
      <c r="B212" s="25"/>
      <c r="C212" s="23">
        <v>1155.5203658362666</v>
      </c>
      <c r="D212" s="23">
        <v>1155.5203658362666</v>
      </c>
      <c r="E212" s="23">
        <v>989.37778415104196</v>
      </c>
      <c r="F212" s="34">
        <v>989.37778415104196</v>
      </c>
      <c r="G212" s="25"/>
      <c r="H212" s="23">
        <v>1581.1163072010095</v>
      </c>
      <c r="I212" s="23">
        <v>1581.1163072010095</v>
      </c>
      <c r="J212" s="23">
        <v>1508.8376841914355</v>
      </c>
      <c r="K212" s="34">
        <v>1508.8376841914355</v>
      </c>
      <c r="L212" s="25"/>
      <c r="M212" s="25">
        <f t="shared" si="4"/>
        <v>2736.6366730372761</v>
      </c>
      <c r="N212" s="25">
        <f t="shared" si="4"/>
        <v>2736.6366730372761</v>
      </c>
      <c r="O212" s="23">
        <f t="shared" si="5"/>
        <v>2498.2154683424774</v>
      </c>
      <c r="P212" s="34">
        <f t="shared" si="5"/>
        <v>2498.2154683424774</v>
      </c>
      <c r="Q212" s="25"/>
      <c r="R212" s="23">
        <v>536</v>
      </c>
      <c r="S212" s="23">
        <v>536</v>
      </c>
      <c r="T212" s="23">
        <v>545.17580978877129</v>
      </c>
      <c r="U212" s="34">
        <v>545.17580978877129</v>
      </c>
      <c r="V212" s="25"/>
      <c r="W212" s="23">
        <v>22.68525668101362</v>
      </c>
      <c r="X212" s="23">
        <v>22.68525668101362</v>
      </c>
      <c r="Y212" s="23">
        <v>13.849703636022426</v>
      </c>
      <c r="Z212" s="34">
        <v>13.849703636022426</v>
      </c>
      <c r="AB212" s="107"/>
    </row>
    <row r="213" spans="1:28">
      <c r="A213" s="11">
        <v>44562</v>
      </c>
      <c r="B213" s="25"/>
      <c r="C213" s="23">
        <v>1120.6540743768139</v>
      </c>
      <c r="D213" s="23">
        <v>1120.6540743768139</v>
      </c>
      <c r="E213" s="23">
        <v>1123.9743578712967</v>
      </c>
      <c r="F213" s="34">
        <v>1123.9743578712967</v>
      </c>
      <c r="G213" s="25"/>
      <c r="H213" s="23">
        <v>1634.9155199350223</v>
      </c>
      <c r="I213" s="23">
        <v>1634.9155199350223</v>
      </c>
      <c r="J213" s="23">
        <v>1538.07498073843</v>
      </c>
      <c r="K213" s="34">
        <v>1538.07498073843</v>
      </c>
      <c r="L213" s="25"/>
      <c r="M213" s="25">
        <f t="shared" si="4"/>
        <v>2755.5695943118362</v>
      </c>
      <c r="N213" s="25">
        <f t="shared" si="4"/>
        <v>2755.5695943118362</v>
      </c>
      <c r="O213" s="23">
        <f t="shared" si="5"/>
        <v>2662.0493386097269</v>
      </c>
      <c r="P213" s="34">
        <f t="shared" si="5"/>
        <v>2662.0493386097269</v>
      </c>
      <c r="Q213" s="25"/>
      <c r="R213" s="23">
        <v>459</v>
      </c>
      <c r="S213" s="23">
        <v>459</v>
      </c>
      <c r="T213" s="23">
        <v>455.31394511765961</v>
      </c>
      <c r="U213" s="34">
        <v>455.31394511765961</v>
      </c>
      <c r="V213" s="25"/>
      <c r="W213" s="23">
        <v>40.609418843524509</v>
      </c>
      <c r="X213" s="23">
        <v>40.609418843524509</v>
      </c>
      <c r="Y213" s="23">
        <v>27.335992172658937</v>
      </c>
      <c r="Z213" s="34">
        <v>27.335992172658937</v>
      </c>
      <c r="AB213" s="107"/>
    </row>
    <row r="214" spans="1:28">
      <c r="A214" s="11">
        <v>44593</v>
      </c>
      <c r="B214" s="25"/>
      <c r="C214" s="23">
        <v>1336.7892247979698</v>
      </c>
      <c r="D214" s="23">
        <v>1336.7892247979698</v>
      </c>
      <c r="E214" s="23">
        <v>1384.3643430558852</v>
      </c>
      <c r="F214" s="34">
        <v>1384.3643430558852</v>
      </c>
      <c r="G214" s="25"/>
      <c r="H214" s="23">
        <v>1893.7178440271684</v>
      </c>
      <c r="I214" s="23">
        <v>1893.7178440271684</v>
      </c>
      <c r="J214" s="23">
        <v>1781.6412400262263</v>
      </c>
      <c r="K214" s="34">
        <v>1781.6412400262263</v>
      </c>
      <c r="L214" s="25"/>
      <c r="M214" s="25">
        <f t="shared" si="4"/>
        <v>3230.507068825138</v>
      </c>
      <c r="N214" s="25">
        <f t="shared" si="4"/>
        <v>3230.507068825138</v>
      </c>
      <c r="O214" s="23">
        <f t="shared" si="5"/>
        <v>3166.0055830821116</v>
      </c>
      <c r="P214" s="34">
        <f t="shared" si="5"/>
        <v>3166.0055830821116</v>
      </c>
      <c r="Q214" s="25"/>
      <c r="R214" s="23">
        <v>518</v>
      </c>
      <c r="S214" s="23">
        <v>518</v>
      </c>
      <c r="T214" s="23">
        <v>435.55187778285989</v>
      </c>
      <c r="U214" s="34">
        <v>435.55187778285989</v>
      </c>
      <c r="V214" s="25"/>
      <c r="W214" s="23">
        <v>27.605001704169258</v>
      </c>
      <c r="X214" s="23">
        <v>27.605001704169258</v>
      </c>
      <c r="Y214" s="23">
        <v>16.879752313088314</v>
      </c>
      <c r="Z214" s="34">
        <v>16.879752313088314</v>
      </c>
      <c r="AB214" s="107"/>
    </row>
    <row r="215" spans="1:28">
      <c r="A215" s="11">
        <v>44621</v>
      </c>
      <c r="B215" s="25"/>
      <c r="C215" s="23">
        <v>1466.2745012813707</v>
      </c>
      <c r="D215" s="23">
        <v>1466.2745012813707</v>
      </c>
      <c r="E215" s="23">
        <v>1370.6356620116799</v>
      </c>
      <c r="F215" s="34">
        <v>1370.6356620116799</v>
      </c>
      <c r="G215" s="25"/>
      <c r="H215" s="23">
        <v>2167.7784602843408</v>
      </c>
      <c r="I215" s="23">
        <v>2167.7784602843408</v>
      </c>
      <c r="J215" s="23">
        <v>2084.8334102494568</v>
      </c>
      <c r="K215" s="34">
        <v>2084.8334102494568</v>
      </c>
      <c r="L215" s="25"/>
      <c r="M215" s="25">
        <f t="shared" si="4"/>
        <v>3634.0529615657115</v>
      </c>
      <c r="N215" s="25">
        <f t="shared" si="4"/>
        <v>3634.0529615657115</v>
      </c>
      <c r="O215" s="23">
        <f t="shared" si="5"/>
        <v>3455.4690722611367</v>
      </c>
      <c r="P215" s="34">
        <f t="shared" si="5"/>
        <v>3455.4690722611367</v>
      </c>
      <c r="Q215" s="25"/>
      <c r="R215" s="23">
        <v>437</v>
      </c>
      <c r="S215" s="23">
        <v>437</v>
      </c>
      <c r="T215" s="23">
        <v>444.58005538861994</v>
      </c>
      <c r="U215" s="34">
        <v>444.58005538861994</v>
      </c>
      <c r="V215" s="25"/>
      <c r="W215" s="23">
        <v>28.666872919324483</v>
      </c>
      <c r="X215" s="23">
        <v>28.666872919324483</v>
      </c>
      <c r="Y215" s="23">
        <v>14.35783400379545</v>
      </c>
      <c r="Z215" s="34">
        <v>14.35783400379545</v>
      </c>
      <c r="AB215" s="107"/>
    </row>
    <row r="216" spans="1:28">
      <c r="A216" s="11">
        <v>44652</v>
      </c>
      <c r="B216" s="25"/>
      <c r="C216" s="23">
        <v>1253.2187136016921</v>
      </c>
      <c r="D216" s="23">
        <v>1253.2187136016921</v>
      </c>
      <c r="E216" s="23">
        <v>1100.9254475009818</v>
      </c>
      <c r="F216" s="34">
        <v>1100.9254475009818</v>
      </c>
      <c r="G216" s="25"/>
      <c r="H216" s="23">
        <v>1946.4950371926329</v>
      </c>
      <c r="I216" s="23">
        <v>1946.4950371926329</v>
      </c>
      <c r="J216" s="23">
        <v>1807.1374940906851</v>
      </c>
      <c r="K216" s="34">
        <v>1807.1374940906851</v>
      </c>
      <c r="L216" s="25"/>
      <c r="M216" s="25">
        <f t="shared" si="4"/>
        <v>3199.7137507943253</v>
      </c>
      <c r="N216" s="25">
        <f t="shared" si="4"/>
        <v>3199.7137507943253</v>
      </c>
      <c r="O216" s="23">
        <f t="shared" si="5"/>
        <v>2908.0629415916669</v>
      </c>
      <c r="P216" s="34">
        <f t="shared" si="5"/>
        <v>2908.0629415916669</v>
      </c>
      <c r="Q216" s="25"/>
      <c r="R216" s="23">
        <v>518</v>
      </c>
      <c r="S216" s="23">
        <v>518</v>
      </c>
      <c r="T216" s="23">
        <v>511.38787261559077</v>
      </c>
      <c r="U216" s="34">
        <v>511.38787261559077</v>
      </c>
      <c r="V216" s="25"/>
      <c r="W216" s="23">
        <v>27.486568274113754</v>
      </c>
      <c r="X216" s="23">
        <v>27.486568274113754</v>
      </c>
      <c r="Y216" s="23">
        <v>15.615161803898291</v>
      </c>
      <c r="Z216" s="34">
        <v>15.615161803898291</v>
      </c>
      <c r="AB216" s="107"/>
    </row>
    <row r="217" spans="1:28">
      <c r="A217" s="11">
        <v>44682</v>
      </c>
      <c r="B217" s="25"/>
      <c r="C217" s="23">
        <v>1481.2563805035848</v>
      </c>
      <c r="D217" s="23">
        <v>1481.2563805035848</v>
      </c>
      <c r="E217" s="23">
        <v>1337.216070637058</v>
      </c>
      <c r="F217" s="34">
        <v>1337.216070637058</v>
      </c>
      <c r="G217" s="25"/>
      <c r="H217" s="23">
        <v>2307.0519590166509</v>
      </c>
      <c r="I217" s="23">
        <v>2307.0519590166509</v>
      </c>
      <c r="J217" s="23">
        <v>2132.0129761577159</v>
      </c>
      <c r="K217" s="34">
        <v>2132.0129761577159</v>
      </c>
      <c r="L217" s="25"/>
      <c r="M217" s="25">
        <f t="shared" si="4"/>
        <v>3788.3083395202357</v>
      </c>
      <c r="N217" s="25">
        <f t="shared" si="4"/>
        <v>3788.3083395202357</v>
      </c>
      <c r="O217" s="23">
        <f t="shared" si="5"/>
        <v>3469.2290467947741</v>
      </c>
      <c r="P217" s="34">
        <f t="shared" si="5"/>
        <v>3469.2290467947741</v>
      </c>
      <c r="Q217" s="25"/>
      <c r="R217" s="23">
        <v>605</v>
      </c>
      <c r="S217" s="23">
        <v>605</v>
      </c>
      <c r="T217" s="23">
        <v>562.7437569717373</v>
      </c>
      <c r="U217" s="34">
        <v>562.7437569717373</v>
      </c>
      <c r="V217" s="25"/>
      <c r="W217" s="23">
        <v>25.868954359320863</v>
      </c>
      <c r="X217" s="23">
        <v>25.868954359320863</v>
      </c>
      <c r="Y217" s="23">
        <v>17.886124473532448</v>
      </c>
      <c r="Z217" s="34">
        <v>17.886124473532448</v>
      </c>
      <c r="AB217" s="107"/>
    </row>
    <row r="218" spans="1:28">
      <c r="A218" s="11">
        <v>44713</v>
      </c>
      <c r="B218" s="25"/>
      <c r="C218" s="23">
        <v>1283.356399041013</v>
      </c>
      <c r="D218" s="23">
        <v>1283.356399041013</v>
      </c>
      <c r="E218" s="23">
        <v>1064.9395715350859</v>
      </c>
      <c r="F218" s="34">
        <v>1064.9395715350859</v>
      </c>
      <c r="G218" s="25"/>
      <c r="H218" s="23">
        <v>2087.1951472996338</v>
      </c>
      <c r="I218" s="23">
        <v>2087.1951472996338</v>
      </c>
      <c r="J218" s="23">
        <v>2129.3969903564043</v>
      </c>
      <c r="K218" s="34">
        <v>2129.3969903564043</v>
      </c>
      <c r="L218" s="25"/>
      <c r="M218" s="25">
        <f t="shared" si="4"/>
        <v>3370.5515463406468</v>
      </c>
      <c r="N218" s="25">
        <f t="shared" si="4"/>
        <v>3370.5515463406468</v>
      </c>
      <c r="O218" s="23">
        <f t="shared" si="5"/>
        <v>3194.3365618914904</v>
      </c>
      <c r="P218" s="34">
        <f t="shared" si="5"/>
        <v>3194.3365618914904</v>
      </c>
      <c r="Q218" s="25"/>
      <c r="R218" s="23">
        <v>434</v>
      </c>
      <c r="S218" s="23">
        <v>434</v>
      </c>
      <c r="T218" s="23">
        <v>404.29986505825212</v>
      </c>
      <c r="U218" s="34">
        <v>404.29986505825212</v>
      </c>
      <c r="V218" s="25"/>
      <c r="W218" s="23">
        <v>30.557492104851548</v>
      </c>
      <c r="X218" s="23">
        <v>30.557492104851548</v>
      </c>
      <c r="Y218" s="23">
        <v>19.545317377302922</v>
      </c>
      <c r="Z218" s="34">
        <v>19.545317377302922</v>
      </c>
      <c r="AB218" s="107"/>
    </row>
    <row r="219" spans="1:28">
      <c r="A219" s="11">
        <v>44743</v>
      </c>
      <c r="B219" s="25"/>
      <c r="C219" s="23">
        <v>1358.4499931562202</v>
      </c>
      <c r="D219" s="23">
        <v>1358.4499931562202</v>
      </c>
      <c r="E219" s="23">
        <v>1379.8754442455593</v>
      </c>
      <c r="F219" s="34">
        <v>1379.8754442455593</v>
      </c>
      <c r="G219" s="25"/>
      <c r="H219" s="23">
        <v>2250.5971889401244</v>
      </c>
      <c r="I219" s="23">
        <v>2250.5971889401244</v>
      </c>
      <c r="J219" s="23">
        <v>2188.2635844871052</v>
      </c>
      <c r="K219" s="34">
        <v>2188.2635844871052</v>
      </c>
      <c r="L219" s="25"/>
      <c r="M219" s="25">
        <f t="shared" si="4"/>
        <v>3609.0471820963448</v>
      </c>
      <c r="N219" s="25">
        <f t="shared" si="4"/>
        <v>3609.0471820963448</v>
      </c>
      <c r="O219" s="23">
        <f t="shared" si="5"/>
        <v>3568.1390287326644</v>
      </c>
      <c r="P219" s="34">
        <f t="shared" si="5"/>
        <v>3568.1390287326644</v>
      </c>
      <c r="Q219" s="25"/>
      <c r="R219" s="23">
        <v>550</v>
      </c>
      <c r="S219" s="23">
        <v>550</v>
      </c>
      <c r="T219" s="23">
        <v>553.99377090212306</v>
      </c>
      <c r="U219" s="34">
        <v>553.99377090212306</v>
      </c>
      <c r="V219" s="25"/>
      <c r="W219" s="23">
        <v>28.944269566944431</v>
      </c>
      <c r="X219" s="23">
        <v>28.944269566944431</v>
      </c>
      <c r="Y219" s="23">
        <v>19.342818583668532</v>
      </c>
      <c r="Z219" s="34">
        <v>19.342818583668532</v>
      </c>
      <c r="AB219" s="107"/>
    </row>
    <row r="220" spans="1:28">
      <c r="A220" s="11">
        <v>44774</v>
      </c>
      <c r="B220" s="25"/>
      <c r="C220" s="23">
        <v>1386.4453918232009</v>
      </c>
      <c r="D220" s="23">
        <v>1386.4453918232009</v>
      </c>
      <c r="E220" s="23">
        <v>1430.0818660722655</v>
      </c>
      <c r="F220" s="34">
        <v>1430.0818660722655</v>
      </c>
      <c r="G220" s="25"/>
      <c r="H220" s="23">
        <v>2201.5195093570833</v>
      </c>
      <c r="I220" s="23">
        <v>2201.5195093570833</v>
      </c>
      <c r="J220" s="23">
        <v>2117.9185224915682</v>
      </c>
      <c r="K220" s="34">
        <v>2117.9185224915682</v>
      </c>
      <c r="L220" s="25"/>
      <c r="M220" s="25">
        <f t="shared" si="4"/>
        <v>3587.964901180284</v>
      </c>
      <c r="N220" s="25">
        <f t="shared" si="4"/>
        <v>3587.964901180284</v>
      </c>
      <c r="O220" s="23">
        <f t="shared" si="5"/>
        <v>3548.0003885638334</v>
      </c>
      <c r="P220" s="34">
        <f t="shared" si="5"/>
        <v>3548.0003885638334</v>
      </c>
      <c r="Q220" s="25"/>
      <c r="R220" s="23">
        <v>575</v>
      </c>
      <c r="S220" s="23">
        <v>575</v>
      </c>
      <c r="T220" s="23">
        <v>481.34017328471862</v>
      </c>
      <c r="U220" s="34">
        <v>481.34017328471862</v>
      </c>
      <c r="V220" s="25"/>
      <c r="W220" s="23">
        <v>26.998984103973733</v>
      </c>
      <c r="X220" s="23">
        <v>26.998984103973733</v>
      </c>
      <c r="Y220" s="23">
        <v>15.051450886769796</v>
      </c>
      <c r="Z220" s="34">
        <v>15.051450886769796</v>
      </c>
      <c r="AB220" s="107"/>
    </row>
    <row r="221" spans="1:28">
      <c r="A221" s="11">
        <v>44805</v>
      </c>
      <c r="B221" s="25"/>
      <c r="C221" s="23">
        <v>1419.9337010919664</v>
      </c>
      <c r="D221" s="23">
        <v>1419.9337010919664</v>
      </c>
      <c r="E221" s="23">
        <v>1295.2265104467265</v>
      </c>
      <c r="F221" s="34">
        <v>1295.2265104467265</v>
      </c>
      <c r="G221" s="25"/>
      <c r="H221" s="23">
        <v>2047.7278784069974</v>
      </c>
      <c r="I221" s="23">
        <v>2047.7278784069974</v>
      </c>
      <c r="J221" s="23">
        <v>2065.9842403318025</v>
      </c>
      <c r="K221" s="34">
        <v>2065.9842403318025</v>
      </c>
      <c r="L221" s="25"/>
      <c r="M221" s="25">
        <f t="shared" si="4"/>
        <v>3467.6615794989639</v>
      </c>
      <c r="N221" s="25">
        <f t="shared" si="4"/>
        <v>3467.6615794989639</v>
      </c>
      <c r="O221" s="23">
        <f t="shared" si="5"/>
        <v>3361.210750778529</v>
      </c>
      <c r="P221" s="34">
        <f t="shared" si="5"/>
        <v>3361.210750778529</v>
      </c>
      <c r="Q221" s="25"/>
      <c r="R221" s="23">
        <v>508.56607332856464</v>
      </c>
      <c r="S221" s="23">
        <v>508.56607332856464</v>
      </c>
      <c r="T221" s="23">
        <v>497.64089509196236</v>
      </c>
      <c r="U221" s="34">
        <v>497.64089509196236</v>
      </c>
      <c r="V221" s="25"/>
      <c r="W221" s="23">
        <v>31.331127793962246</v>
      </c>
      <c r="X221" s="23">
        <v>31.331127793962246</v>
      </c>
      <c r="Y221" s="23">
        <v>23.772987508892541</v>
      </c>
      <c r="Z221" s="34">
        <v>23.772987508892541</v>
      </c>
      <c r="AB221" s="107"/>
    </row>
    <row r="222" spans="1:28">
      <c r="A222" s="11">
        <v>44835</v>
      </c>
      <c r="B222" s="25"/>
      <c r="C222" s="23">
        <v>1565.204037149346</v>
      </c>
      <c r="D222" s="23">
        <v>1565.204037149346</v>
      </c>
      <c r="E222" s="23">
        <v>1288.9927224059008</v>
      </c>
      <c r="F222" s="34">
        <v>1288.9927224059008</v>
      </c>
      <c r="G222" s="25"/>
      <c r="H222" s="23">
        <v>2073.6841664175777</v>
      </c>
      <c r="I222" s="23">
        <v>2073.6841664175777</v>
      </c>
      <c r="J222" s="23">
        <v>1973.9788134886262</v>
      </c>
      <c r="K222" s="34">
        <v>1973.9788134886262</v>
      </c>
      <c r="L222" s="25"/>
      <c r="M222" s="25">
        <f t="shared" si="4"/>
        <v>3638.8882035669239</v>
      </c>
      <c r="N222" s="25">
        <f t="shared" si="4"/>
        <v>3638.8882035669239</v>
      </c>
      <c r="O222" s="23">
        <f t="shared" si="5"/>
        <v>3262.9715358945268</v>
      </c>
      <c r="P222" s="34">
        <f t="shared" si="5"/>
        <v>3262.9715358945268</v>
      </c>
      <c r="Q222" s="25"/>
      <c r="R222" s="23">
        <v>502.53110220482455</v>
      </c>
      <c r="S222" s="23">
        <v>502.53110220482455</v>
      </c>
      <c r="T222" s="23">
        <v>512.95253173092181</v>
      </c>
      <c r="U222" s="34">
        <v>512.95253173092181</v>
      </c>
      <c r="V222" s="25"/>
      <c r="W222" s="23">
        <v>33.607976711176235</v>
      </c>
      <c r="X222" s="23">
        <v>33.607976711176235</v>
      </c>
      <c r="Y222" s="23">
        <v>20.634544414856624</v>
      </c>
      <c r="Z222" s="34">
        <v>20.634544414856624</v>
      </c>
      <c r="AB222" s="107"/>
    </row>
    <row r="223" spans="1:28">
      <c r="A223" s="11">
        <v>44866</v>
      </c>
      <c r="B223" s="25"/>
      <c r="C223" s="23">
        <v>1417.6527870355599</v>
      </c>
      <c r="D223" s="23">
        <v>1417.6527870355599</v>
      </c>
      <c r="E223" s="23">
        <v>1197.8441065733216</v>
      </c>
      <c r="F223" s="34">
        <v>1197.8441065733216</v>
      </c>
      <c r="G223" s="25"/>
      <c r="H223" s="23">
        <v>2149.7335076205163</v>
      </c>
      <c r="I223" s="23">
        <v>2149.7335076205163</v>
      </c>
      <c r="J223" s="23">
        <v>2053.5412460416705</v>
      </c>
      <c r="K223" s="34">
        <v>2053.5412460416705</v>
      </c>
      <c r="L223" s="25"/>
      <c r="M223" s="25">
        <f t="shared" si="4"/>
        <v>3567.3862946560762</v>
      </c>
      <c r="N223" s="25">
        <f t="shared" si="4"/>
        <v>3567.3862946560762</v>
      </c>
      <c r="O223" s="23">
        <f t="shared" si="5"/>
        <v>3251.3853526149924</v>
      </c>
      <c r="P223" s="34">
        <f t="shared" si="5"/>
        <v>3251.3853526149924</v>
      </c>
      <c r="Q223" s="25"/>
      <c r="R223" s="23">
        <v>547.7361214187805</v>
      </c>
      <c r="S223" s="23">
        <v>547.7361214187805</v>
      </c>
      <c r="T223" s="23">
        <v>422.92425671658071</v>
      </c>
      <c r="U223" s="34">
        <v>422.92425671658071</v>
      </c>
      <c r="V223" s="25"/>
      <c r="W223" s="23">
        <v>27.040789032628989</v>
      </c>
      <c r="X223" s="23">
        <v>27.040789032628989</v>
      </c>
      <c r="Y223" s="23">
        <v>17.023005431409882</v>
      </c>
      <c r="Z223" s="34">
        <v>17.023005431409882</v>
      </c>
      <c r="AB223" s="107"/>
    </row>
    <row r="224" spans="1:28">
      <c r="A224" s="11">
        <v>44896</v>
      </c>
      <c r="B224" s="25"/>
      <c r="C224" s="23">
        <v>1157.4125199973832</v>
      </c>
      <c r="D224" s="23">
        <v>1157.4125199973832</v>
      </c>
      <c r="E224" s="23">
        <v>988.07665258176803</v>
      </c>
      <c r="F224" s="34">
        <v>988.07665258176803</v>
      </c>
      <c r="G224" s="25"/>
      <c r="H224" s="23">
        <v>1583.9095666348276</v>
      </c>
      <c r="I224" s="23">
        <v>1583.9095666348276</v>
      </c>
      <c r="J224" s="23">
        <v>1507.1034961710693</v>
      </c>
      <c r="K224" s="34">
        <v>1507.1034961710693</v>
      </c>
      <c r="L224" s="25"/>
      <c r="M224" s="25">
        <f t="shared" si="4"/>
        <v>2741.3220866322108</v>
      </c>
      <c r="N224" s="25">
        <f t="shared" si="4"/>
        <v>2741.3220866322108</v>
      </c>
      <c r="O224" s="23">
        <f t="shared" si="5"/>
        <v>2495.1801487528373</v>
      </c>
      <c r="P224" s="34">
        <f t="shared" si="5"/>
        <v>2495.1801487528373</v>
      </c>
      <c r="Q224" s="25"/>
      <c r="R224" s="23">
        <v>536</v>
      </c>
      <c r="S224" s="23">
        <v>536</v>
      </c>
      <c r="T224" s="23">
        <v>545.17580978877129</v>
      </c>
      <c r="U224" s="34">
        <v>545.17580978877129</v>
      </c>
      <c r="V224" s="25"/>
      <c r="W224" s="23">
        <v>22.685258159391086</v>
      </c>
      <c r="X224" s="23">
        <v>22.685258159391086</v>
      </c>
      <c r="Y224" s="23">
        <v>13.849703636022426</v>
      </c>
      <c r="Z224" s="34">
        <v>13.849703636022426</v>
      </c>
      <c r="AB224" s="107"/>
    </row>
    <row r="225" spans="1:28">
      <c r="A225" s="11">
        <v>44927</v>
      </c>
      <c r="B225" s="25"/>
      <c r="C225" s="23">
        <v>1122.4687291756184</v>
      </c>
      <c r="D225" s="23">
        <v>1122.4687291756184</v>
      </c>
      <c r="E225" s="23">
        <v>1122.6524531753232</v>
      </c>
      <c r="F225" s="34">
        <v>1122.6524531753232</v>
      </c>
      <c r="G225" s="25"/>
      <c r="H225" s="23">
        <v>1637.6125428843688</v>
      </c>
      <c r="I225" s="23">
        <v>1637.6125428843688</v>
      </c>
      <c r="J225" s="23">
        <v>1536.3159706134559</v>
      </c>
      <c r="K225" s="34">
        <v>1536.3159706134559</v>
      </c>
      <c r="L225" s="25"/>
      <c r="M225" s="25">
        <f t="shared" si="4"/>
        <v>2760.081272059987</v>
      </c>
      <c r="N225" s="25">
        <f t="shared" si="4"/>
        <v>2760.081272059987</v>
      </c>
      <c r="O225" s="23">
        <f t="shared" si="5"/>
        <v>2658.9684237887791</v>
      </c>
      <c r="P225" s="34">
        <f t="shared" si="5"/>
        <v>2658.9684237887791</v>
      </c>
      <c r="Q225" s="25"/>
      <c r="R225" s="23">
        <v>459</v>
      </c>
      <c r="S225" s="23">
        <v>459</v>
      </c>
      <c r="T225" s="23">
        <v>455.31394511765961</v>
      </c>
      <c r="U225" s="34">
        <v>455.31394511765961</v>
      </c>
      <c r="V225" s="25"/>
      <c r="W225" s="23">
        <v>40.609423337724088</v>
      </c>
      <c r="X225" s="23">
        <v>40.609423337724088</v>
      </c>
      <c r="Y225" s="23">
        <v>27.335992172658937</v>
      </c>
      <c r="Z225" s="34">
        <v>27.335992172658937</v>
      </c>
      <c r="AB225" s="107"/>
    </row>
    <row r="226" spans="1:28">
      <c r="A226" s="11">
        <v>44958</v>
      </c>
      <c r="B226" s="25"/>
      <c r="C226" s="23">
        <v>1338.4485053014444</v>
      </c>
      <c r="D226" s="23">
        <v>1338.4485053014444</v>
      </c>
      <c r="E226" s="23">
        <v>1383.0376979076912</v>
      </c>
      <c r="F226" s="34">
        <v>1383.0376979076912</v>
      </c>
      <c r="G226" s="25"/>
      <c r="H226" s="23">
        <v>1896.2630711781517</v>
      </c>
      <c r="I226" s="23">
        <v>1896.2630711781517</v>
      </c>
      <c r="J226" s="23">
        <v>1779.8815252002778</v>
      </c>
      <c r="K226" s="34">
        <v>1779.8815252002778</v>
      </c>
      <c r="L226" s="25"/>
      <c r="M226" s="25">
        <f t="shared" si="4"/>
        <v>3234.7115764795963</v>
      </c>
      <c r="N226" s="25">
        <f t="shared" si="4"/>
        <v>3234.7115764795963</v>
      </c>
      <c r="O226" s="23">
        <f t="shared" si="5"/>
        <v>3162.9192231079687</v>
      </c>
      <c r="P226" s="34">
        <f t="shared" si="5"/>
        <v>3162.9192231079687</v>
      </c>
      <c r="Q226" s="25"/>
      <c r="R226" s="23">
        <v>518</v>
      </c>
      <c r="S226" s="23">
        <v>518</v>
      </c>
      <c r="T226" s="23">
        <v>435.55187778285989</v>
      </c>
      <c r="U226" s="34">
        <v>435.55187778285989</v>
      </c>
      <c r="V226" s="25"/>
      <c r="W226" s="23">
        <v>27.605002065541573</v>
      </c>
      <c r="X226" s="23">
        <v>27.605002065541573</v>
      </c>
      <c r="Y226" s="23">
        <v>16.879752313088314</v>
      </c>
      <c r="Z226" s="34">
        <v>16.879752313088314</v>
      </c>
      <c r="AB226" s="107"/>
    </row>
    <row r="227" spans="1:28">
      <c r="A227" s="11">
        <v>44986</v>
      </c>
      <c r="B227" s="25"/>
      <c r="C227" s="23">
        <v>1467.9695185823316</v>
      </c>
      <c r="D227" s="23">
        <v>1467.9695185823316</v>
      </c>
      <c r="E227" s="23">
        <v>1369.2852603201436</v>
      </c>
      <c r="F227" s="34">
        <v>1369.2852603201436</v>
      </c>
      <c r="G227" s="25"/>
      <c r="H227" s="23">
        <v>2170.3120654372628</v>
      </c>
      <c r="I227" s="23">
        <v>2170.3120654372628</v>
      </c>
      <c r="J227" s="23">
        <v>2083.0371961178162</v>
      </c>
      <c r="K227" s="34">
        <v>2083.0371961178162</v>
      </c>
      <c r="L227" s="25"/>
      <c r="M227" s="25">
        <f t="shared" si="4"/>
        <v>3638.2815840195944</v>
      </c>
      <c r="N227" s="25">
        <f t="shared" si="4"/>
        <v>3638.2815840195944</v>
      </c>
      <c r="O227" s="23">
        <f t="shared" si="5"/>
        <v>3452.3224564379598</v>
      </c>
      <c r="P227" s="34">
        <f t="shared" si="5"/>
        <v>3452.3224564379598</v>
      </c>
      <c r="Q227" s="25"/>
      <c r="R227" s="23">
        <v>437</v>
      </c>
      <c r="S227" s="23">
        <v>437</v>
      </c>
      <c r="T227" s="23">
        <v>444.58005538861994</v>
      </c>
      <c r="U227" s="34">
        <v>444.58005538861994</v>
      </c>
      <c r="V227" s="25"/>
      <c r="W227" s="23">
        <v>28.666868427222806</v>
      </c>
      <c r="X227" s="23">
        <v>28.666868427222806</v>
      </c>
      <c r="Y227" s="23">
        <v>14.35783400379545</v>
      </c>
      <c r="Z227" s="34">
        <v>14.35783400379545</v>
      </c>
      <c r="AB227" s="107"/>
    </row>
    <row r="228" spans="1:28">
      <c r="A228" s="11">
        <v>45017</v>
      </c>
      <c r="B228" s="25"/>
      <c r="C228" s="23">
        <v>1255.0295705525175</v>
      </c>
      <c r="D228" s="23">
        <v>1255.0295705525175</v>
      </c>
      <c r="E228" s="23">
        <v>1099.6087786544542</v>
      </c>
      <c r="F228" s="34">
        <v>1099.6087786544542</v>
      </c>
      <c r="G228" s="25"/>
      <c r="H228" s="23">
        <v>1949.076373946484</v>
      </c>
      <c r="I228" s="23">
        <v>1949.076373946484</v>
      </c>
      <c r="J228" s="23">
        <v>1805.3858789473006</v>
      </c>
      <c r="K228" s="34">
        <v>1805.3858789473006</v>
      </c>
      <c r="L228" s="25"/>
      <c r="M228" s="25">
        <f t="shared" si="4"/>
        <v>3204.1059444990015</v>
      </c>
      <c r="N228" s="25">
        <f t="shared" si="4"/>
        <v>3204.1059444990015</v>
      </c>
      <c r="O228" s="23">
        <f t="shared" si="5"/>
        <v>2904.9946576017546</v>
      </c>
      <c r="P228" s="34">
        <f t="shared" si="5"/>
        <v>2904.9946576017546</v>
      </c>
      <c r="Q228" s="25"/>
      <c r="R228" s="23">
        <v>518</v>
      </c>
      <c r="S228" s="23">
        <v>518</v>
      </c>
      <c r="T228" s="23">
        <v>511.38787261559077</v>
      </c>
      <c r="U228" s="34">
        <v>511.38787261559077</v>
      </c>
      <c r="V228" s="25"/>
      <c r="W228" s="23">
        <v>27.486568329652908</v>
      </c>
      <c r="X228" s="23">
        <v>27.486568329652908</v>
      </c>
      <c r="Y228" s="23">
        <v>15.615161803898291</v>
      </c>
      <c r="Z228" s="34">
        <v>15.615161803898291</v>
      </c>
      <c r="AB228" s="107"/>
    </row>
    <row r="229" spans="1:28">
      <c r="A229" s="11">
        <v>45047</v>
      </c>
      <c r="B229" s="25"/>
      <c r="C229" s="23">
        <v>1483.0768454469887</v>
      </c>
      <c r="D229" s="23">
        <v>1483.0768454469887</v>
      </c>
      <c r="E229" s="23">
        <v>1336.0198953510483</v>
      </c>
      <c r="F229" s="34">
        <v>1336.0198953510483</v>
      </c>
      <c r="G229" s="25"/>
      <c r="H229" s="23">
        <v>2309.6047402265626</v>
      </c>
      <c r="I229" s="23">
        <v>2309.6047402265626</v>
      </c>
      <c r="J229" s="23">
        <v>2130.4375798948163</v>
      </c>
      <c r="K229" s="34">
        <v>2130.4375798948163</v>
      </c>
      <c r="L229" s="25"/>
      <c r="M229" s="25">
        <f t="shared" si="4"/>
        <v>3792.6815856735511</v>
      </c>
      <c r="N229" s="25">
        <f t="shared" si="4"/>
        <v>3792.6815856735511</v>
      </c>
      <c r="O229" s="23">
        <f t="shared" si="5"/>
        <v>3466.4574752458648</v>
      </c>
      <c r="P229" s="34">
        <f t="shared" si="5"/>
        <v>3466.4574752458648</v>
      </c>
      <c r="Q229" s="25"/>
      <c r="R229" s="23">
        <v>605</v>
      </c>
      <c r="S229" s="23">
        <v>605</v>
      </c>
      <c r="T229" s="23">
        <v>562.7437569717373</v>
      </c>
      <c r="U229" s="34">
        <v>562.7437569717373</v>
      </c>
      <c r="V229" s="25"/>
      <c r="W229" s="23">
        <v>25.868955306122061</v>
      </c>
      <c r="X229" s="23">
        <v>25.868955306122061</v>
      </c>
      <c r="Y229" s="23">
        <v>17.886124473532448</v>
      </c>
      <c r="Z229" s="34">
        <v>17.886124473532448</v>
      </c>
      <c r="AB229" s="107"/>
    </row>
    <row r="230" spans="1:28" s="10" customFormat="1">
      <c r="A230" s="11">
        <v>45078</v>
      </c>
      <c r="B230" s="23"/>
      <c r="C230" s="23">
        <v>1285.2564701939434</v>
      </c>
      <c r="D230" s="23">
        <v>1285.2564701939434</v>
      </c>
      <c r="E230" s="23">
        <v>1063.9897468734309</v>
      </c>
      <c r="F230" s="34">
        <v>1063.9897468734309</v>
      </c>
      <c r="G230" s="23"/>
      <c r="H230" s="23">
        <v>2089.7713147520167</v>
      </c>
      <c r="I230" s="23">
        <v>2089.7713147520167</v>
      </c>
      <c r="J230" s="23">
        <v>2128.1640289661082</v>
      </c>
      <c r="K230" s="34">
        <v>2128.1640289661082</v>
      </c>
      <c r="L230" s="23"/>
      <c r="M230" s="23">
        <f t="shared" si="4"/>
        <v>3375.0277849459599</v>
      </c>
      <c r="N230" s="23">
        <f t="shared" si="4"/>
        <v>3375.0277849459599</v>
      </c>
      <c r="O230" s="23">
        <f t="shared" si="5"/>
        <v>3192.1537758395389</v>
      </c>
      <c r="P230" s="34">
        <f t="shared" si="5"/>
        <v>3192.1537758395389</v>
      </c>
      <c r="Q230" s="23"/>
      <c r="R230" s="23">
        <v>434</v>
      </c>
      <c r="S230" s="23">
        <v>434</v>
      </c>
      <c r="T230" s="23">
        <v>404.29986505825212</v>
      </c>
      <c r="U230" s="34">
        <v>404.29986505825212</v>
      </c>
      <c r="V230" s="23"/>
      <c r="W230" s="23">
        <v>30.557491614842331</v>
      </c>
      <c r="X230" s="23">
        <v>30.557491614842331</v>
      </c>
      <c r="Y230" s="23">
        <v>19.545317377302922</v>
      </c>
      <c r="Z230" s="34">
        <v>19.545317377302922</v>
      </c>
      <c r="AB230" s="107"/>
    </row>
    <row r="231" spans="1:28">
      <c r="A231" s="11">
        <v>45108</v>
      </c>
      <c r="C231" s="23">
        <v>1360.4845571800324</v>
      </c>
      <c r="D231" s="23">
        <v>1360.4845571800324</v>
      </c>
      <c r="E231" s="23">
        <v>1379.1880284841693</v>
      </c>
      <c r="F231" s="34">
        <v>1379.1880284841693</v>
      </c>
      <c r="H231" s="23">
        <v>2253.2376586923083</v>
      </c>
      <c r="I231" s="23">
        <v>2253.2376586923083</v>
      </c>
      <c r="J231" s="23">
        <v>2187.4026020603442</v>
      </c>
      <c r="K231" s="34">
        <v>2187.4026020603442</v>
      </c>
      <c r="M231" s="23">
        <f t="shared" ref="M231:M242" si="6">C231+H231</f>
        <v>3613.7222158723407</v>
      </c>
      <c r="N231" s="23">
        <f t="shared" ref="N231:N242" si="7">D231+I231</f>
        <v>3613.7222158723407</v>
      </c>
      <c r="O231" s="23">
        <f t="shared" si="5"/>
        <v>3566.5906305445133</v>
      </c>
      <c r="P231" s="34">
        <f t="shared" si="5"/>
        <v>3566.5906305445133</v>
      </c>
      <c r="R231" s="23">
        <v>550</v>
      </c>
      <c r="S231" s="23">
        <v>550</v>
      </c>
      <c r="T231" s="23">
        <v>553.99377090212306</v>
      </c>
      <c r="U231" s="34">
        <v>553.99377090212306</v>
      </c>
      <c r="W231" s="23">
        <v>28.944270056370808</v>
      </c>
      <c r="X231" s="23">
        <v>28.944270056370808</v>
      </c>
      <c r="Y231" s="23">
        <v>19.342818583668532</v>
      </c>
      <c r="Z231" s="34">
        <v>19.342818583668532</v>
      </c>
      <c r="AB231" s="107"/>
    </row>
    <row r="232" spans="1:28">
      <c r="A232" s="11">
        <v>45139</v>
      </c>
      <c r="C232" s="23">
        <v>1388.5705542853977</v>
      </c>
      <c r="D232" s="23">
        <v>1388.5705542853977</v>
      </c>
      <c r="E232" s="23">
        <v>1429.6307612360299</v>
      </c>
      <c r="F232" s="34">
        <v>1429.6307612360299</v>
      </c>
      <c r="H232" s="23">
        <v>2204.193279045182</v>
      </c>
      <c r="I232" s="23">
        <v>2204.193279045182</v>
      </c>
      <c r="J232" s="23">
        <v>2117.3934009197128</v>
      </c>
      <c r="K232" s="34">
        <v>2117.3934009197128</v>
      </c>
      <c r="M232" s="23">
        <f t="shared" si="6"/>
        <v>3592.7638333305795</v>
      </c>
      <c r="N232" s="23">
        <f t="shared" si="7"/>
        <v>3592.7638333305795</v>
      </c>
      <c r="O232" s="23">
        <f t="shared" si="5"/>
        <v>3547.0241621557425</v>
      </c>
      <c r="P232" s="34">
        <f t="shared" si="5"/>
        <v>3547.0241621557425</v>
      </c>
      <c r="R232" s="23">
        <v>575</v>
      </c>
      <c r="S232" s="23">
        <v>575</v>
      </c>
      <c r="T232" s="23">
        <v>481.34017328471862</v>
      </c>
      <c r="U232" s="34">
        <v>481.34017328471862</v>
      </c>
      <c r="W232" s="23">
        <v>26.998985591807429</v>
      </c>
      <c r="X232" s="23">
        <v>26.998985591807429</v>
      </c>
      <c r="Y232" s="23">
        <v>15.051450886769796</v>
      </c>
      <c r="Z232" s="34">
        <v>15.051450886769796</v>
      </c>
      <c r="AB232" s="107"/>
    </row>
    <row r="233" spans="1:28">
      <c r="A233" s="11">
        <v>45170</v>
      </c>
      <c r="C233" s="23">
        <v>1422.0298935242204</v>
      </c>
      <c r="D233" s="23">
        <v>1422.0298935242204</v>
      </c>
      <c r="E233" s="23">
        <v>1294.9553683088675</v>
      </c>
      <c r="F233" s="34">
        <v>1294.9553683088675</v>
      </c>
      <c r="H233" s="23">
        <v>2050.3488449392094</v>
      </c>
      <c r="I233" s="23">
        <v>2050.3488449392094</v>
      </c>
      <c r="J233" s="23">
        <v>2065.6997761211478</v>
      </c>
      <c r="K233" s="34">
        <v>2065.6997761211478</v>
      </c>
      <c r="M233" s="23">
        <f t="shared" si="6"/>
        <v>3472.3787384634297</v>
      </c>
      <c r="N233" s="23">
        <f t="shared" si="7"/>
        <v>3472.3787384634297</v>
      </c>
      <c r="O233" s="23">
        <f t="shared" si="5"/>
        <v>3360.6551444300153</v>
      </c>
      <c r="P233" s="34">
        <f t="shared" si="5"/>
        <v>3360.6551444300153</v>
      </c>
      <c r="R233" s="23">
        <v>508.56607332856464</v>
      </c>
      <c r="S233" s="23">
        <v>508.56607332856464</v>
      </c>
      <c r="T233" s="23">
        <v>497.64089509196236</v>
      </c>
      <c r="U233" s="34">
        <v>497.64089509196236</v>
      </c>
      <c r="W233" s="23">
        <v>31.331127913596877</v>
      </c>
      <c r="X233" s="23">
        <v>31.331127913596877</v>
      </c>
      <c r="Y233" s="23">
        <v>23.772987508892541</v>
      </c>
      <c r="Z233" s="34">
        <v>23.772987508892541</v>
      </c>
      <c r="AB233" s="107"/>
    </row>
    <row r="234" spans="1:28">
      <c r="A234" s="11">
        <v>45200</v>
      </c>
      <c r="C234" s="23">
        <v>1567.2229546203141</v>
      </c>
      <c r="D234" s="23">
        <v>1567.2229546203141</v>
      </c>
      <c r="E234" s="23">
        <v>1288.7548928536871</v>
      </c>
      <c r="F234" s="34">
        <v>1288.7548928536871</v>
      </c>
      <c r="H234" s="23">
        <v>2076.218065638097</v>
      </c>
      <c r="I234" s="23">
        <v>2076.218065638097</v>
      </c>
      <c r="J234" s="23">
        <v>1973.7380970918866</v>
      </c>
      <c r="K234" s="34">
        <v>1973.7380970918866</v>
      </c>
      <c r="M234" s="23">
        <f t="shared" si="6"/>
        <v>3643.4410202584113</v>
      </c>
      <c r="N234" s="23">
        <f t="shared" si="7"/>
        <v>3643.4410202584113</v>
      </c>
      <c r="O234" s="23">
        <f t="shared" si="5"/>
        <v>3262.4929899455738</v>
      </c>
      <c r="P234" s="34">
        <f t="shared" si="5"/>
        <v>3262.4929899455738</v>
      </c>
      <c r="R234" s="23">
        <v>502.53110220482455</v>
      </c>
      <c r="S234" s="23">
        <v>502.53110220482455</v>
      </c>
      <c r="T234" s="23">
        <v>512.95253173092181</v>
      </c>
      <c r="U234" s="34">
        <v>512.95253173092181</v>
      </c>
      <c r="W234" s="23">
        <v>33.607975224037062</v>
      </c>
      <c r="X234" s="23">
        <v>33.607975224037062</v>
      </c>
      <c r="Y234" s="23">
        <v>20.634544414856624</v>
      </c>
      <c r="Z234" s="34">
        <v>20.634544414856624</v>
      </c>
      <c r="AB234" s="107"/>
    </row>
    <row r="235" spans="1:28">
      <c r="A235" s="11">
        <v>45231</v>
      </c>
      <c r="C235" s="23">
        <v>1419.7192939170757</v>
      </c>
      <c r="D235" s="23">
        <v>1419.7192939170757</v>
      </c>
      <c r="E235" s="23">
        <v>1197.5917691332486</v>
      </c>
      <c r="F235" s="34">
        <v>1197.5917691332486</v>
      </c>
      <c r="H235" s="23">
        <v>2152.2720804859641</v>
      </c>
      <c r="I235" s="23">
        <v>2152.2720804859641</v>
      </c>
      <c r="J235" s="23">
        <v>2053.2817202790211</v>
      </c>
      <c r="K235" s="34">
        <v>2053.2817202790211</v>
      </c>
      <c r="M235" s="23">
        <f t="shared" si="6"/>
        <v>3571.99137440304</v>
      </c>
      <c r="N235" s="23">
        <f t="shared" si="7"/>
        <v>3571.99137440304</v>
      </c>
      <c r="O235" s="23">
        <f t="shared" si="5"/>
        <v>3250.8734894122699</v>
      </c>
      <c r="P235" s="34">
        <f t="shared" si="5"/>
        <v>3250.8734894122699</v>
      </c>
      <c r="R235" s="23">
        <v>547.7361214187805</v>
      </c>
      <c r="S235" s="23">
        <v>547.7361214187805</v>
      </c>
      <c r="T235" s="23">
        <v>422.92425671658071</v>
      </c>
      <c r="U235" s="34">
        <v>422.92425671658071</v>
      </c>
      <c r="W235" s="23">
        <v>27.040789051015583</v>
      </c>
      <c r="X235" s="23">
        <v>27.040789051015583</v>
      </c>
      <c r="Y235" s="23">
        <v>17.023005431409882</v>
      </c>
      <c r="Z235" s="34">
        <v>17.023005431409882</v>
      </c>
      <c r="AB235" s="107"/>
    </row>
    <row r="236" spans="1:28">
      <c r="A236" s="11">
        <v>45261</v>
      </c>
      <c r="C236" s="23">
        <v>1159.4822609278699</v>
      </c>
      <c r="D236" s="23">
        <v>1159.4822609278699</v>
      </c>
      <c r="E236" s="23">
        <v>987.76089219035816</v>
      </c>
      <c r="F236" s="34">
        <v>987.76089219035816</v>
      </c>
      <c r="H236" s="23">
        <v>1586.4213742992069</v>
      </c>
      <c r="I236" s="23">
        <v>1586.4213742992069</v>
      </c>
      <c r="J236" s="23">
        <v>1506.7545348243514</v>
      </c>
      <c r="K236" s="34">
        <v>1506.7545348243514</v>
      </c>
      <c r="M236" s="23">
        <f t="shared" si="6"/>
        <v>2745.9036352270768</v>
      </c>
      <c r="N236" s="23">
        <f t="shared" si="7"/>
        <v>2745.9036352270768</v>
      </c>
      <c r="O236" s="23">
        <f t="shared" si="5"/>
        <v>2494.5154270147095</v>
      </c>
      <c r="P236" s="34">
        <f t="shared" si="5"/>
        <v>2494.5154270147095</v>
      </c>
      <c r="R236" s="23">
        <v>536</v>
      </c>
      <c r="S236" s="23">
        <v>536</v>
      </c>
      <c r="T236" s="23">
        <v>545.17580978877129</v>
      </c>
      <c r="U236" s="34">
        <v>545.17580978877129</v>
      </c>
      <c r="W236" s="23">
        <v>22.685258472835717</v>
      </c>
      <c r="X236" s="23">
        <v>22.685258472835717</v>
      </c>
      <c r="Y236" s="23">
        <v>13.849703636022426</v>
      </c>
      <c r="Z236" s="34">
        <v>13.849703636022426</v>
      </c>
      <c r="AB236" s="107"/>
    </row>
    <row r="237" spans="1:28">
      <c r="A237" s="11">
        <v>45292</v>
      </c>
      <c r="C237" s="23">
        <v>1124.5497974895943</v>
      </c>
      <c r="D237" s="23">
        <v>1124.5497974895943</v>
      </c>
      <c r="E237" s="23">
        <v>1122.1077632289355</v>
      </c>
      <c r="F237" s="34">
        <v>1122.1077632289355</v>
      </c>
      <c r="H237" s="23">
        <v>1640.1042943088275</v>
      </c>
      <c r="I237" s="23">
        <v>1640.1042943088275</v>
      </c>
      <c r="J237" s="23">
        <v>1535.6495364054242</v>
      </c>
      <c r="K237" s="34">
        <v>1535.6495364054242</v>
      </c>
      <c r="M237" s="23">
        <f t="shared" si="6"/>
        <v>2764.6540917984221</v>
      </c>
      <c r="N237" s="23">
        <f t="shared" si="7"/>
        <v>2764.6540917984221</v>
      </c>
      <c r="O237" s="23">
        <f t="shared" si="5"/>
        <v>2657.7572996343597</v>
      </c>
      <c r="P237" s="34">
        <f t="shared" si="5"/>
        <v>2657.7572996343597</v>
      </c>
      <c r="R237" s="23">
        <v>459</v>
      </c>
      <c r="S237" s="23">
        <v>459</v>
      </c>
      <c r="T237" s="23">
        <v>455.31394511765961</v>
      </c>
      <c r="U237" s="34">
        <v>455.31394511765961</v>
      </c>
      <c r="W237" s="23">
        <v>40.60942317550338</v>
      </c>
      <c r="X237" s="23">
        <v>40.60942317550338</v>
      </c>
      <c r="Y237" s="23">
        <v>27.335992172658937</v>
      </c>
      <c r="Z237" s="34">
        <v>27.335992172658937</v>
      </c>
      <c r="AB237" s="107"/>
    </row>
    <row r="238" spans="1:28">
      <c r="A238" s="11">
        <v>45323</v>
      </c>
      <c r="C238" s="23">
        <v>1340.6598083574943</v>
      </c>
      <c r="D238" s="23">
        <v>1340.6598083574943</v>
      </c>
      <c r="E238" s="23">
        <v>1382.1435386616354</v>
      </c>
      <c r="F238" s="34">
        <v>1382.1435386616354</v>
      </c>
      <c r="H238" s="23">
        <v>1898.8221011835465</v>
      </c>
      <c r="I238" s="23">
        <v>1898.8221011835465</v>
      </c>
      <c r="J238" s="23">
        <v>1778.7270579624453</v>
      </c>
      <c r="K238" s="34">
        <v>1778.7270579624453</v>
      </c>
      <c r="M238" s="23">
        <f t="shared" si="6"/>
        <v>3239.4819095410407</v>
      </c>
      <c r="N238" s="23">
        <f t="shared" si="7"/>
        <v>3239.4819095410407</v>
      </c>
      <c r="O238" s="23">
        <f t="shared" si="5"/>
        <v>3160.8705966240805</v>
      </c>
      <c r="P238" s="34">
        <f t="shared" si="5"/>
        <v>3160.8705966240805</v>
      </c>
      <c r="R238" s="23">
        <v>518</v>
      </c>
      <c r="S238" s="23">
        <v>518</v>
      </c>
      <c r="T238" s="23">
        <v>435.55187778285989</v>
      </c>
      <c r="U238" s="34">
        <v>435.55187778285989</v>
      </c>
      <c r="W238" s="23">
        <v>27.605002227569326</v>
      </c>
      <c r="X238" s="23">
        <v>27.605002227569326</v>
      </c>
      <c r="Y238" s="23">
        <v>16.879752313088314</v>
      </c>
      <c r="Z238" s="34">
        <v>16.879752313088314</v>
      </c>
      <c r="AB238" s="107"/>
    </row>
    <row r="239" spans="1:28">
      <c r="A239" s="11">
        <v>45352</v>
      </c>
      <c r="C239" s="23">
        <v>1470.2249058347077</v>
      </c>
      <c r="D239" s="23">
        <v>1470.2249058347077</v>
      </c>
      <c r="E239" s="23">
        <v>1367.9128337489924</v>
      </c>
      <c r="F239" s="34">
        <v>1367.9128337489924</v>
      </c>
      <c r="H239" s="23">
        <v>2172.8764484940589</v>
      </c>
      <c r="I239" s="23">
        <v>2172.8764484940589</v>
      </c>
      <c r="J239" s="23">
        <v>2081.2231708799081</v>
      </c>
      <c r="K239" s="34">
        <v>2081.2231708799081</v>
      </c>
      <c r="M239" s="23">
        <f t="shared" si="6"/>
        <v>3643.1013543287663</v>
      </c>
      <c r="N239" s="23">
        <f t="shared" si="7"/>
        <v>3643.1013543287663</v>
      </c>
      <c r="O239" s="23">
        <f t="shared" si="5"/>
        <v>3449.1360046289005</v>
      </c>
      <c r="P239" s="34">
        <f t="shared" si="5"/>
        <v>3449.1360046289005</v>
      </c>
      <c r="R239" s="23">
        <v>437</v>
      </c>
      <c r="S239" s="23">
        <v>437</v>
      </c>
      <c r="T239" s="23">
        <v>444.58005538861994</v>
      </c>
      <c r="U239" s="34">
        <v>444.58005538861994</v>
      </c>
      <c r="W239" s="23">
        <v>28.666868919779727</v>
      </c>
      <c r="X239" s="23">
        <v>28.666868919779727</v>
      </c>
      <c r="Y239" s="23">
        <v>14.35783400379545</v>
      </c>
      <c r="Z239" s="34">
        <v>14.35783400379545</v>
      </c>
      <c r="AB239" s="107"/>
    </row>
    <row r="240" spans="1:28">
      <c r="A240" s="11">
        <v>45383</v>
      </c>
      <c r="C240" s="23">
        <v>1257.2899319913543</v>
      </c>
      <c r="D240" s="23">
        <v>1257.2899319913543</v>
      </c>
      <c r="E240" s="23">
        <v>1097.858683170829</v>
      </c>
      <c r="F240" s="34">
        <v>1097.858683170829</v>
      </c>
      <c r="H240" s="23">
        <v>1951.6183982413759</v>
      </c>
      <c r="I240" s="23">
        <v>1951.6183982413759</v>
      </c>
      <c r="J240" s="23">
        <v>1803.0566326902647</v>
      </c>
      <c r="K240" s="34">
        <v>1803.0566326902647</v>
      </c>
      <c r="M240" s="23">
        <f t="shared" si="6"/>
        <v>3208.9083302327299</v>
      </c>
      <c r="N240" s="23">
        <f t="shared" si="7"/>
        <v>3208.9083302327299</v>
      </c>
      <c r="O240" s="23">
        <f t="shared" si="5"/>
        <v>2900.9153158610934</v>
      </c>
      <c r="P240" s="34">
        <f t="shared" si="5"/>
        <v>2900.9153158610934</v>
      </c>
      <c r="R240" s="23">
        <v>518</v>
      </c>
      <c r="S240" s="23">
        <v>518</v>
      </c>
      <c r="T240" s="23">
        <v>511.38787261559077</v>
      </c>
      <c r="U240" s="34">
        <v>511.38787261559077</v>
      </c>
      <c r="W240" s="23">
        <v>27.486568369258723</v>
      </c>
      <c r="X240" s="23">
        <v>27.486568369258723</v>
      </c>
      <c r="Y240" s="23">
        <v>15.615161803898291</v>
      </c>
      <c r="Z240" s="34">
        <v>15.615161803898291</v>
      </c>
      <c r="AB240" s="107"/>
    </row>
    <row r="241" spans="1:28">
      <c r="A241" s="11">
        <v>45413</v>
      </c>
      <c r="C241" s="23">
        <v>1485.3823616516479</v>
      </c>
      <c r="D241" s="23">
        <v>1485.3823616516479</v>
      </c>
      <c r="E241" s="23">
        <v>1334.3394334772684</v>
      </c>
      <c r="F241" s="34">
        <v>1334.3394334772684</v>
      </c>
      <c r="H241" s="23">
        <v>2312.1543793640603</v>
      </c>
      <c r="I241" s="23">
        <v>2312.1543793640603</v>
      </c>
      <c r="J241" s="23">
        <v>2128.2167585568727</v>
      </c>
      <c r="K241" s="34">
        <v>2128.2167585568727</v>
      </c>
      <c r="M241" s="23">
        <f t="shared" si="6"/>
        <v>3797.5367410157082</v>
      </c>
      <c r="N241" s="23">
        <f t="shared" si="7"/>
        <v>3797.5367410157082</v>
      </c>
      <c r="O241" s="23">
        <f t="shared" si="5"/>
        <v>3462.5561920341411</v>
      </c>
      <c r="P241" s="34">
        <f t="shared" si="5"/>
        <v>3462.5561920341411</v>
      </c>
      <c r="R241" s="23">
        <v>605</v>
      </c>
      <c r="S241" s="23">
        <v>605</v>
      </c>
      <c r="T241" s="23">
        <v>562.7437569717373</v>
      </c>
      <c r="U241" s="34">
        <v>562.7437569717373</v>
      </c>
      <c r="W241" s="23">
        <v>25.868954813795064</v>
      </c>
      <c r="X241" s="23">
        <v>25.868954813795064</v>
      </c>
      <c r="Y241" s="23">
        <v>17.886124473532448</v>
      </c>
      <c r="Z241" s="34">
        <v>17.886124473532448</v>
      </c>
      <c r="AB241" s="107"/>
    </row>
    <row r="242" spans="1:28" s="10" customFormat="1">
      <c r="A242" s="11">
        <v>45444</v>
      </c>
      <c r="B242" s="8"/>
      <c r="C242" s="23">
        <v>1287.5050148360774</v>
      </c>
      <c r="D242" s="23">
        <v>1287.5050148360774</v>
      </c>
      <c r="E242" s="23">
        <v>1062.9288042585165</v>
      </c>
      <c r="F242" s="34">
        <v>1062.9288042585165</v>
      </c>
      <c r="H242" s="23">
        <v>2092.2549530114029</v>
      </c>
      <c r="I242" s="23">
        <v>2092.2549530114029</v>
      </c>
      <c r="J242" s="23">
        <v>2126.821393508093</v>
      </c>
      <c r="K242" s="34">
        <v>2126.821393508093</v>
      </c>
      <c r="M242" s="23">
        <f t="shared" si="6"/>
        <v>3379.7599678474803</v>
      </c>
      <c r="N242" s="23">
        <f t="shared" si="7"/>
        <v>3379.7599678474803</v>
      </c>
      <c r="O242" s="23">
        <f t="shared" si="5"/>
        <v>3189.7501977666097</v>
      </c>
      <c r="P242" s="34">
        <f t="shared" si="5"/>
        <v>3189.7501977666097</v>
      </c>
      <c r="R242" s="23">
        <v>434</v>
      </c>
      <c r="S242" s="23">
        <v>434</v>
      </c>
      <c r="T242" s="23">
        <v>404.29986505825212</v>
      </c>
      <c r="U242" s="34">
        <v>404.29986505825212</v>
      </c>
      <c r="W242" s="23">
        <v>30.55749162092933</v>
      </c>
      <c r="X242" s="23">
        <v>30.55749162092933</v>
      </c>
      <c r="Y242" s="23">
        <v>19.545317377302922</v>
      </c>
      <c r="Z242" s="34">
        <v>19.545317377302922</v>
      </c>
      <c r="AB242" s="106"/>
    </row>
    <row r="243" spans="1:28">
      <c r="A243" s="44">
        <v>45504</v>
      </c>
      <c r="E243" s="23">
        <v>1378.7726512876804</v>
      </c>
      <c r="F243" s="34">
        <v>1378.7726512876804</v>
      </c>
      <c r="H243" s="23"/>
      <c r="I243" s="23"/>
      <c r="J243" s="23">
        <v>2186.9641233694292</v>
      </c>
      <c r="K243" s="34">
        <v>2186.9641233694292</v>
      </c>
      <c r="O243" s="23">
        <f t="shared" ref="O243:O254" si="8">E243+J243</f>
        <v>3565.7367746571099</v>
      </c>
      <c r="P243" s="34">
        <f t="shared" ref="P243:P254" si="9">F243+K243</f>
        <v>3565.7367746571099</v>
      </c>
      <c r="R243" s="23"/>
      <c r="S243" s="23"/>
      <c r="T243" s="23">
        <v>553.99377090212306</v>
      </c>
      <c r="U243" s="34">
        <v>553.99377090212306</v>
      </c>
      <c r="W243" s="23"/>
      <c r="X243" s="23"/>
      <c r="Y243" s="23">
        <v>19.342818583668532</v>
      </c>
      <c r="Z243" s="34">
        <v>19.342818583668532</v>
      </c>
    </row>
    <row r="244" spans="1:28">
      <c r="A244" s="44">
        <v>45535</v>
      </c>
      <c r="E244" s="23">
        <v>1429.1792268907454</v>
      </c>
      <c r="F244" s="34">
        <v>1429.1792268907454</v>
      </c>
      <c r="H244" s="23"/>
      <c r="I244" s="23"/>
      <c r="J244" s="23">
        <v>2116.8983749180115</v>
      </c>
      <c r="K244" s="34">
        <v>2116.8983749180115</v>
      </c>
      <c r="O244" s="23">
        <f t="shared" si="8"/>
        <v>3546.0776018087572</v>
      </c>
      <c r="P244" s="34">
        <f t="shared" si="9"/>
        <v>3546.0776018087572</v>
      </c>
      <c r="R244" s="23"/>
      <c r="S244" s="23"/>
      <c r="T244" s="23">
        <v>481.34017328471862</v>
      </c>
      <c r="U244" s="34">
        <v>481.34017328471862</v>
      </c>
      <c r="W244" s="23"/>
      <c r="X244" s="23"/>
      <c r="Y244" s="23">
        <v>15.051450886769796</v>
      </c>
      <c r="Z244" s="34">
        <v>15.051450886769796</v>
      </c>
    </row>
    <row r="245" spans="1:28">
      <c r="A245" s="44">
        <v>45565</v>
      </c>
      <c r="E245" s="23">
        <v>1293.5044699180805</v>
      </c>
      <c r="F245" s="34">
        <v>1293.5044699180805</v>
      </c>
      <c r="H245" s="23"/>
      <c r="I245" s="23"/>
      <c r="J245" s="23">
        <v>2063.8070373152641</v>
      </c>
      <c r="K245" s="34">
        <v>2063.8070373152641</v>
      </c>
      <c r="O245" s="23">
        <f t="shared" si="8"/>
        <v>3357.3115072333449</v>
      </c>
      <c r="P245" s="34">
        <f t="shared" si="9"/>
        <v>3357.3115072333449</v>
      </c>
      <c r="R245" s="23"/>
      <c r="S245" s="23"/>
      <c r="T245" s="23">
        <v>497.64089509196236</v>
      </c>
      <c r="U245" s="34">
        <v>497.64089509196236</v>
      </c>
      <c r="W245" s="23"/>
      <c r="X245" s="23"/>
      <c r="Y245" s="23">
        <v>23.772987508892541</v>
      </c>
      <c r="Z245" s="34">
        <v>23.772987508892541</v>
      </c>
    </row>
    <row r="246" spans="1:28">
      <c r="A246" s="44">
        <v>45596</v>
      </c>
      <c r="E246" s="23">
        <v>1285.7688728323419</v>
      </c>
      <c r="F246" s="34">
        <v>1285.7688728323419</v>
      </c>
      <c r="H246" s="23"/>
      <c r="I246" s="23"/>
      <c r="J246" s="23">
        <v>1969.6991425988856</v>
      </c>
      <c r="K246" s="34">
        <v>1969.6991425988856</v>
      </c>
      <c r="O246" s="23">
        <f t="shared" si="8"/>
        <v>3255.4680154312273</v>
      </c>
      <c r="P246" s="34">
        <f t="shared" si="9"/>
        <v>3255.4680154312273</v>
      </c>
      <c r="R246" s="23"/>
      <c r="S246" s="23"/>
      <c r="T246" s="23">
        <v>512.95253173092181</v>
      </c>
      <c r="U246" s="34">
        <v>512.95253173092181</v>
      </c>
      <c r="W246" s="23"/>
      <c r="X246" s="23"/>
      <c r="Y246" s="23">
        <v>20.634544414856624</v>
      </c>
      <c r="Z246" s="34">
        <v>20.634544414856624</v>
      </c>
    </row>
    <row r="247" spans="1:28">
      <c r="A247" s="44">
        <v>45626</v>
      </c>
      <c r="E247" s="23">
        <v>1193.2459731512458</v>
      </c>
      <c r="F247" s="34">
        <v>1193.2459731512458</v>
      </c>
      <c r="H247" s="23"/>
      <c r="I247" s="23"/>
      <c r="J247" s="23">
        <v>2047.3449019608115</v>
      </c>
      <c r="K247" s="34">
        <v>2047.3449019608115</v>
      </c>
      <c r="O247" s="23">
        <f t="shared" si="8"/>
        <v>3240.5908751120573</v>
      </c>
      <c r="P247" s="34">
        <f t="shared" si="9"/>
        <v>3240.5908751120573</v>
      </c>
      <c r="R247" s="23"/>
      <c r="S247" s="23"/>
      <c r="T247" s="23">
        <v>422.92425671658071</v>
      </c>
      <c r="U247" s="34">
        <v>422.92425671658071</v>
      </c>
      <c r="W247" s="23"/>
      <c r="X247" s="23"/>
      <c r="Y247" s="23">
        <v>17.023005431409882</v>
      </c>
      <c r="Z247" s="34">
        <v>17.023005431409882</v>
      </c>
    </row>
    <row r="248" spans="1:28">
      <c r="A248" s="44">
        <v>45657</v>
      </c>
      <c r="E248" s="23">
        <v>982.72229123792613</v>
      </c>
      <c r="F248" s="34">
        <v>982.72229123792613</v>
      </c>
      <c r="H248" s="23"/>
      <c r="I248" s="23"/>
      <c r="J248" s="23">
        <v>1499.8531955138872</v>
      </c>
      <c r="K248" s="34">
        <v>1499.8531955138872</v>
      </c>
      <c r="O248" s="23">
        <f t="shared" si="8"/>
        <v>2482.5754867518135</v>
      </c>
      <c r="P248" s="34">
        <f t="shared" si="9"/>
        <v>2482.5754867518135</v>
      </c>
      <c r="R248" s="23"/>
      <c r="S248" s="23"/>
      <c r="T248" s="23">
        <v>545.17580978877129</v>
      </c>
      <c r="U248" s="34">
        <v>545.17580978877129</v>
      </c>
      <c r="W248" s="23"/>
      <c r="X248" s="23"/>
      <c r="Y248" s="23">
        <v>13.849703636022426</v>
      </c>
      <c r="Z248" s="34">
        <v>13.849703636022426</v>
      </c>
    </row>
    <row r="249" spans="1:28">
      <c r="A249" s="44">
        <v>45688</v>
      </c>
      <c r="E249" s="23">
        <v>1116.9616621037248</v>
      </c>
      <c r="F249" s="34">
        <v>1116.9616621037248</v>
      </c>
      <c r="H249" s="23"/>
      <c r="I249" s="23"/>
      <c r="J249" s="23">
        <v>1528.6009350489696</v>
      </c>
      <c r="K249" s="34">
        <v>1528.6009350489696</v>
      </c>
      <c r="O249" s="23">
        <f t="shared" si="8"/>
        <v>2645.5625971526943</v>
      </c>
      <c r="P249" s="34">
        <f t="shared" si="9"/>
        <v>2645.5625971526943</v>
      </c>
      <c r="R249" s="23"/>
      <c r="S249" s="23"/>
      <c r="T249" s="23">
        <v>455.31394511765961</v>
      </c>
      <c r="U249" s="34">
        <v>455.31394511765961</v>
      </c>
      <c r="W249" s="23"/>
      <c r="X249" s="23"/>
      <c r="Y249" s="23">
        <v>27.335992172658937</v>
      </c>
      <c r="Z249" s="34">
        <v>27.335992172658937</v>
      </c>
    </row>
    <row r="250" spans="1:28">
      <c r="A250" s="44">
        <v>45716</v>
      </c>
      <c r="E250" s="23">
        <v>1377.1229416333501</v>
      </c>
      <c r="F250" s="34">
        <v>1377.1229416333501</v>
      </c>
      <c r="H250" s="23"/>
      <c r="I250" s="23"/>
      <c r="J250" s="23">
        <v>1771.856558815671</v>
      </c>
      <c r="K250" s="34">
        <v>1771.856558815671</v>
      </c>
      <c r="O250" s="23">
        <f t="shared" si="8"/>
        <v>3148.9795004490211</v>
      </c>
      <c r="P250" s="34">
        <f t="shared" si="9"/>
        <v>3148.9795004490211</v>
      </c>
      <c r="R250" s="23"/>
      <c r="S250" s="23"/>
      <c r="T250" s="23">
        <v>435.55187778285989</v>
      </c>
      <c r="U250" s="34">
        <v>435.55187778285989</v>
      </c>
      <c r="W250" s="23"/>
      <c r="X250" s="23"/>
      <c r="Y250" s="23">
        <v>16.879752313088314</v>
      </c>
      <c r="Z250" s="34">
        <v>16.879752313088314</v>
      </c>
    </row>
    <row r="251" spans="1:28">
      <c r="A251" s="44">
        <v>45747</v>
      </c>
      <c r="E251" s="23">
        <v>1363.0358376285949</v>
      </c>
      <c r="F251" s="34">
        <v>1363.0358376285949</v>
      </c>
      <c r="H251" s="23"/>
      <c r="I251" s="23"/>
      <c r="J251" s="23">
        <v>2074.5500466753892</v>
      </c>
      <c r="K251" s="34">
        <v>2074.5500466753892</v>
      </c>
      <c r="O251" s="23">
        <f t="shared" si="8"/>
        <v>3437.5858843039841</v>
      </c>
      <c r="P251" s="34">
        <f t="shared" si="9"/>
        <v>3437.5858843039841</v>
      </c>
      <c r="R251" s="23"/>
      <c r="S251" s="23"/>
      <c r="T251" s="23">
        <v>444.58005538861994</v>
      </c>
      <c r="U251" s="34">
        <v>444.58005538861994</v>
      </c>
      <c r="W251" s="23"/>
      <c r="X251" s="23"/>
      <c r="Y251" s="23">
        <v>14.35783400379545</v>
      </c>
      <c r="Z251" s="34">
        <v>14.35783400379545</v>
      </c>
    </row>
    <row r="252" spans="1:28">
      <c r="A252" s="44">
        <v>45777</v>
      </c>
      <c r="E252" s="23">
        <v>1093.0203233391987</v>
      </c>
      <c r="F252" s="34">
        <v>1093.0203233391987</v>
      </c>
      <c r="H252" s="23"/>
      <c r="I252" s="23"/>
      <c r="J252" s="23">
        <v>1796.428612637518</v>
      </c>
      <c r="K252" s="34">
        <v>1796.428612637518</v>
      </c>
      <c r="O252" s="23">
        <f t="shared" si="8"/>
        <v>2889.4489359767167</v>
      </c>
      <c r="P252" s="34">
        <f t="shared" si="9"/>
        <v>2889.4489359767167</v>
      </c>
      <c r="R252" s="23"/>
      <c r="S252" s="23"/>
      <c r="T252" s="23">
        <v>511.38787261559077</v>
      </c>
      <c r="U252" s="34">
        <v>511.38787261559077</v>
      </c>
      <c r="W252" s="23"/>
      <c r="X252" s="23"/>
      <c r="Y252" s="23">
        <v>15.615161803898291</v>
      </c>
      <c r="Z252" s="34">
        <v>15.615161803898291</v>
      </c>
    </row>
    <row r="253" spans="1:28">
      <c r="A253" s="44">
        <v>45808</v>
      </c>
      <c r="E253" s="23">
        <v>1329.154124941198</v>
      </c>
      <c r="F253" s="34">
        <v>1329.154124941198</v>
      </c>
      <c r="H253" s="23"/>
      <c r="I253" s="23"/>
      <c r="J253" s="23">
        <v>2121.0940790389304</v>
      </c>
      <c r="K253" s="34">
        <v>2121.0940790389304</v>
      </c>
      <c r="O253" s="23">
        <f t="shared" si="8"/>
        <v>3450.2482039801284</v>
      </c>
      <c r="P253" s="34">
        <f t="shared" si="9"/>
        <v>3450.2482039801284</v>
      </c>
      <c r="R253" s="23"/>
      <c r="S253" s="23"/>
      <c r="T253" s="23">
        <v>562.7437569717373</v>
      </c>
      <c r="U253" s="34">
        <v>562.7437569717373</v>
      </c>
      <c r="W253" s="23"/>
      <c r="X253" s="23"/>
      <c r="Y253" s="23">
        <v>17.886124473532448</v>
      </c>
      <c r="Z253" s="34">
        <v>17.886124473532448</v>
      </c>
    </row>
    <row r="254" spans="1:28" ht="15" thickBot="1">
      <c r="A254" s="136">
        <v>45838</v>
      </c>
      <c r="B254" s="132"/>
      <c r="C254" s="50"/>
      <c r="D254" s="50"/>
      <c r="E254" s="35">
        <v>1056.9530536898023</v>
      </c>
      <c r="F254" s="36">
        <v>1056.9530536898023</v>
      </c>
      <c r="G254" s="51"/>
      <c r="H254" s="35"/>
      <c r="I254" s="35"/>
      <c r="J254" s="35">
        <v>2118.5844283021756</v>
      </c>
      <c r="K254" s="36">
        <v>2118.5844283021756</v>
      </c>
      <c r="L254" s="51"/>
      <c r="M254" s="51"/>
      <c r="N254" s="51"/>
      <c r="O254" s="35">
        <f t="shared" si="8"/>
        <v>3175.537481991978</v>
      </c>
      <c r="P254" s="36">
        <f t="shared" si="9"/>
        <v>3175.537481991978</v>
      </c>
      <c r="Q254" s="51"/>
      <c r="R254" s="35"/>
      <c r="S254" s="35"/>
      <c r="T254" s="35">
        <v>404.29986505825212</v>
      </c>
      <c r="U254" s="36">
        <v>404.29986505825212</v>
      </c>
      <c r="V254" s="51"/>
      <c r="W254" s="35"/>
      <c r="X254" s="35"/>
      <c r="Y254" s="35">
        <v>19.545317377302922</v>
      </c>
      <c r="Z254" s="36">
        <v>19.545317377302922</v>
      </c>
    </row>
    <row r="255" spans="1:28" ht="15" thickTop="1"/>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23"/>
  <dimension ref="B2:R14"/>
  <sheetViews>
    <sheetView workbookViewId="0">
      <selection activeCell="O2" sqref="O2:R14"/>
    </sheetView>
  </sheetViews>
  <sheetFormatPr defaultRowHeight="14.25"/>
  <cols>
    <col min="11" max="13" width="9.625" customWidth="1"/>
    <col min="16" max="18" width="10.625" customWidth="1"/>
  </cols>
  <sheetData>
    <row r="2" spans="2:18" ht="14.45" customHeight="1">
      <c r="B2" s="143" t="s">
        <v>1</v>
      </c>
      <c r="C2" s="140" t="s">
        <v>46</v>
      </c>
      <c r="D2" s="141"/>
      <c r="E2" s="142"/>
      <c r="F2" s="140" t="s">
        <v>47</v>
      </c>
      <c r="G2" s="141"/>
      <c r="H2" s="142"/>
      <c r="J2" s="143" t="s">
        <v>1</v>
      </c>
      <c r="K2" s="140" t="s">
        <v>49</v>
      </c>
      <c r="L2" s="141"/>
      <c r="M2" s="142"/>
      <c r="O2" s="143" t="s">
        <v>1</v>
      </c>
      <c r="P2" s="137" t="s">
        <v>54</v>
      </c>
      <c r="Q2" s="138"/>
      <c r="R2" s="139"/>
    </row>
    <row r="3" spans="2:18" ht="36">
      <c r="B3" s="143"/>
      <c r="C3" s="5" t="s">
        <v>48</v>
      </c>
      <c r="D3" s="5" t="s">
        <v>2</v>
      </c>
      <c r="E3" s="5" t="s">
        <v>57</v>
      </c>
      <c r="F3" s="5" t="s">
        <v>48</v>
      </c>
      <c r="G3" s="5" t="s">
        <v>2</v>
      </c>
      <c r="H3" s="5" t="s">
        <v>57</v>
      </c>
      <c r="J3" s="143"/>
      <c r="K3" s="5" t="s">
        <v>50</v>
      </c>
      <c r="L3" s="5" t="s">
        <v>2</v>
      </c>
      <c r="M3" s="5" t="s">
        <v>57</v>
      </c>
      <c r="O3" s="143"/>
      <c r="P3" s="13" t="s">
        <v>48</v>
      </c>
      <c r="Q3" s="5" t="s">
        <v>2</v>
      </c>
      <c r="R3" s="5" t="s">
        <v>57</v>
      </c>
    </row>
    <row r="4" spans="2:18" ht="25.5">
      <c r="B4" s="6" t="s">
        <v>58</v>
      </c>
      <c r="C4" s="12">
        <f>SUM('PoI data'!B123:B134)</f>
        <v>15453</v>
      </c>
      <c r="D4" s="7">
        <f>(C4-SUM('PoI data'!B111:B122))/SUM('PoI data'!B111:B122)</f>
        <v>-1.1577331457080722E-2</v>
      </c>
      <c r="E4" s="7">
        <f>(C4-SUM('PoI data'!C123:C134))/SUM('PoI data'!C123:C134)</f>
        <v>-3.0357615055033683E-2</v>
      </c>
      <c r="F4" s="12">
        <f>SUM('PoI data'!G123:G134)</f>
        <v>24092</v>
      </c>
      <c r="G4" s="7">
        <f>(F4-SUM('PoI data'!G111:G122))/SUM('PoI data'!G111:G122)</f>
        <v>1.9465132024373732E-2</v>
      </c>
      <c r="H4" s="7">
        <f>(F4-SUM('PoI data'!H123:H134))/SUM('PoI data'!H123:H134)</f>
        <v>7.26700080607317E-3</v>
      </c>
      <c r="J4" s="6" t="s">
        <v>58</v>
      </c>
      <c r="K4" s="12">
        <f>SUM('PoI data'!Q123:Q134)</f>
        <v>5830</v>
      </c>
      <c r="L4" s="7">
        <f>(K4-SUM('PoI data'!Q111:Q122))/SUM('PoI data'!Q111:Q122)</f>
        <v>-3.7477298992900775E-2</v>
      </c>
      <c r="M4" s="7">
        <f>(K4-SUM('PoI data'!R123:R134))/SUM('PoI data'!R123:R134)</f>
        <v>-4.9446275951503561E-2</v>
      </c>
      <c r="O4" s="6" t="s">
        <v>58</v>
      </c>
      <c r="P4" s="12">
        <f>SUM('PoI data'!V123:V134)</f>
        <v>330</v>
      </c>
      <c r="Q4" s="7">
        <f>(P4-SUM('PoI data'!V111:V122))/SUM('PoI data'!V111:V122)</f>
        <v>7.4918566775244305E-2</v>
      </c>
      <c r="R4" s="7">
        <f>(P4-SUM('PoI data'!W123:W134))/SUM('PoI data'!W123:W134)</f>
        <v>-0.12128361444674655</v>
      </c>
    </row>
    <row r="5" spans="2:18">
      <c r="B5" s="6" t="s">
        <v>4</v>
      </c>
      <c r="C5" s="12">
        <f>SUM('PoI data'!E135:E146)</f>
        <v>14987.310051390012</v>
      </c>
      <c r="D5" s="7">
        <f t="shared" ref="D5:D14" si="0">(C5-C4)/C4</f>
        <v>-3.0135892616966819E-2</v>
      </c>
      <c r="E5" s="7">
        <f>(C5-SUM('PoI data'!C135:C146))/SUM('PoI data'!C135:C146)</f>
        <v>-7.1350451635074322E-2</v>
      </c>
      <c r="F5" s="12">
        <f>SUM('PoI data'!J135:J146)</f>
        <v>26241.568923498082</v>
      </c>
      <c r="G5" s="7">
        <f t="shared" ref="G5:G14" si="1">(F5-F4)/F4</f>
        <v>8.9223348974683786E-2</v>
      </c>
      <c r="H5" s="7">
        <f>(F5-SUM('PoI data'!H135:H146))/SUM('PoI data'!H135:H146)</f>
        <v>9.5395578170958742E-2</v>
      </c>
      <c r="J5" s="6" t="s">
        <v>4</v>
      </c>
      <c r="K5" s="12">
        <f>SUM('PoI data'!T135:T146)</f>
        <v>5828.977439440072</v>
      </c>
      <c r="L5" s="7">
        <f t="shared" ref="L5:L14" si="2">(K5-K4)/K4</f>
        <v>-1.7539632245763709E-4</v>
      </c>
      <c r="M5" s="7">
        <f>(K5-SUM('PoI data'!R135:R146))/SUM('PoI data'!R135:R146)</f>
        <v>-5.8450266733921639E-2</v>
      </c>
      <c r="O5" s="6" t="s">
        <v>4</v>
      </c>
      <c r="P5" s="12">
        <f>SUM('PoI data'!Y135:Y146)</f>
        <v>218.23785027823948</v>
      </c>
      <c r="Q5" s="7">
        <f t="shared" ref="Q5:Q14" si="3">(P5-P4)/P4</f>
        <v>-0.33867318097503191</v>
      </c>
      <c r="R5" s="7">
        <f>(P5-SUM('PoI data'!W135:W146))/SUM('PoI data'!W135:W146)</f>
        <v>-0.37847077216196301</v>
      </c>
    </row>
    <row r="6" spans="2:18">
      <c r="B6" s="6" t="s">
        <v>5</v>
      </c>
      <c r="C6" s="12">
        <f>SUM('PoI data'!E147:E158)</f>
        <v>15194.284631901404</v>
      </c>
      <c r="D6" s="7">
        <f t="shared" si="0"/>
        <v>1.3809988570443734E-2</v>
      </c>
      <c r="E6" s="7">
        <f>(C6-SUM('PoI data'!C147:C158))/SUM('PoI data'!C147:C158)</f>
        <v>-6.299345208958132E-2</v>
      </c>
      <c r="F6" s="12">
        <f>SUM('PoI data'!J147:J158)</f>
        <v>23902.359749188116</v>
      </c>
      <c r="G6" s="7">
        <f t="shared" si="1"/>
        <v>-8.9141361216985598E-2</v>
      </c>
      <c r="H6" s="7">
        <f>(F6-SUM('PoI data'!H147:H158))/SUM('PoI data'!H147:H158)</f>
        <v>-6.8645781089191962E-3</v>
      </c>
      <c r="J6" s="6" t="s">
        <v>5</v>
      </c>
      <c r="K6" s="12">
        <f>SUM('PoI data'!T147:T158)</f>
        <v>5827.9048104497979</v>
      </c>
      <c r="L6" s="7">
        <f t="shared" si="2"/>
        <v>-1.840166652587239E-4</v>
      </c>
      <c r="M6" s="7">
        <f>(K6-SUM('PoI data'!R147:R158))/SUM('PoI data'!R147:R158)</f>
        <v>-5.8623527576012503E-2</v>
      </c>
      <c r="O6" s="6" t="s">
        <v>5</v>
      </c>
      <c r="P6" s="12">
        <f>SUM('PoI data'!Y147:Y158)</f>
        <v>221.26632074571157</v>
      </c>
      <c r="Q6" s="7">
        <f t="shared" si="3"/>
        <v>1.3876925856862048E-2</v>
      </c>
      <c r="R6" s="7">
        <f>(P6-SUM('PoI data'!W147:W158))/SUM('PoI data'!W147:W158)</f>
        <v>-0.37015022761380256</v>
      </c>
    </row>
    <row r="7" spans="2:18">
      <c r="B7" s="6" t="s">
        <v>6</v>
      </c>
      <c r="C7" s="12">
        <f>SUM('PoI data'!E159:E170)</f>
        <v>15131.894862084402</v>
      </c>
      <c r="D7" s="7">
        <f t="shared" si="0"/>
        <v>-4.1061340713606691E-3</v>
      </c>
      <c r="E7" s="7">
        <f>(C7-SUM('PoI data'!C159:C170))/SUM('PoI data'!C159:C170)</f>
        <v>-6.4096094775019638E-2</v>
      </c>
      <c r="F7" s="12">
        <f>SUM('PoI data'!J159:J170)</f>
        <v>23678.143854394191</v>
      </c>
      <c r="G7" s="7">
        <f t="shared" si="1"/>
        <v>-9.3804920161299175E-3</v>
      </c>
      <c r="H7" s="7">
        <f>(F7-SUM('PoI data'!H159:H170))/SUM('PoI data'!H159:H170)</f>
        <v>-1.7964551496466089E-2</v>
      </c>
      <c r="J7" s="6" t="s">
        <v>6</v>
      </c>
      <c r="K7" s="12">
        <f>SUM('PoI data'!T159:T170)</f>
        <v>5827.9048104497979</v>
      </c>
      <c r="L7" s="7">
        <f t="shared" si="2"/>
        <v>0</v>
      </c>
      <c r="M7" s="7">
        <f>(K7-SUM('PoI data'!R159:R170))/SUM('PoI data'!R159:R170)</f>
        <v>-5.8623527576012503E-2</v>
      </c>
      <c r="O7" s="6" t="s">
        <v>6</v>
      </c>
      <c r="P7" s="12">
        <f>SUM('PoI data'!Y159:Y170)</f>
        <v>221.29466978929946</v>
      </c>
      <c r="Q7" s="7">
        <f t="shared" si="3"/>
        <v>1.2812181940908432E-4</v>
      </c>
      <c r="R7" s="7">
        <f>(P7-SUM('PoI data'!W159:W170))/SUM('PoI data'!W159:W170)</f>
        <v>-0.37028834595682381</v>
      </c>
    </row>
    <row r="8" spans="2:18">
      <c r="B8" s="6" t="s">
        <v>19</v>
      </c>
      <c r="C8" s="12">
        <f>SUM('PoI data'!E171:E182)</f>
        <v>15086.845317823469</v>
      </c>
      <c r="D8" s="7">
        <f t="shared" si="0"/>
        <v>-2.9771251169483752E-3</v>
      </c>
      <c r="E8" s="7">
        <f>(C8-SUM('PoI data'!C171:C182))/SUM('PoI data'!C171:C182)</f>
        <v>-6.5500383585978331E-2</v>
      </c>
      <c r="F8" s="12">
        <f>SUM('PoI data'!J171:J182)</f>
        <v>23569.824988754095</v>
      </c>
      <c r="G8" s="7">
        <f t="shared" si="1"/>
        <v>-4.5746350012141838E-3</v>
      </c>
      <c r="H8" s="7">
        <f>(F8-SUM('PoI data'!H171:H182))/SUM('PoI data'!H171:H182)</f>
        <v>-2.431556780252524E-2</v>
      </c>
      <c r="J8" s="6" t="s">
        <v>19</v>
      </c>
      <c r="K8" s="12">
        <f>SUM('PoI data'!T171:T182)</f>
        <v>5827.9048104497979</v>
      </c>
      <c r="L8" s="7">
        <f t="shared" si="2"/>
        <v>0</v>
      </c>
      <c r="M8" s="7">
        <f>(K8-SUM('PoI data'!R171:R182))/SUM('PoI data'!R171:R182)</f>
        <v>-5.8623527576012503E-2</v>
      </c>
      <c r="O8" s="6" t="s">
        <v>19</v>
      </c>
      <c r="P8" s="12">
        <f>SUM('PoI data'!Y171:Y182)</f>
        <v>221.29469258754713</v>
      </c>
      <c r="Q8" s="7">
        <f t="shared" si="3"/>
        <v>1.0302212742792008E-7</v>
      </c>
      <c r="R8" s="7">
        <f>(P8-SUM('PoI data'!W171:W182))/SUM('PoI data'!W171:W182)</f>
        <v>-0.37025054438307675</v>
      </c>
    </row>
    <row r="9" spans="2:18">
      <c r="B9" s="6" t="s">
        <v>20</v>
      </c>
      <c r="C9" s="12">
        <f>SUM('PoI data'!E183:E194)</f>
        <v>15046.639863960609</v>
      </c>
      <c r="D9" s="7">
        <f t="shared" si="0"/>
        <v>-2.6649344522251821E-3</v>
      </c>
      <c r="E9" s="7">
        <f>(C9-SUM('PoI data'!C183:C194))/SUM('PoI data'!C183:C194)</f>
        <v>-6.9907226284808457E-2</v>
      </c>
      <c r="F9" s="12">
        <f>SUM('PoI data'!J183:J194)</f>
        <v>23500.994848729351</v>
      </c>
      <c r="G9" s="7">
        <f t="shared" si="1"/>
        <v>-2.9202652144250016E-3</v>
      </c>
      <c r="H9" s="7">
        <f>(F9-SUM('PoI data'!H183:H194))/SUM('PoI data'!H183:H194)</f>
        <v>-3.0003474757507493E-2</v>
      </c>
      <c r="J9" s="6" t="s">
        <v>20</v>
      </c>
      <c r="K9" s="12">
        <f>SUM('PoI data'!T183:T194)</f>
        <v>5827.9048104497979</v>
      </c>
      <c r="L9" s="7">
        <f t="shared" si="2"/>
        <v>0</v>
      </c>
      <c r="M9" s="7">
        <f>(K9-SUM('PoI data'!R183:R194))/SUM('PoI data'!R183:R194)</f>
        <v>-5.8623527576012503E-2</v>
      </c>
      <c r="O9" s="6" t="s">
        <v>20</v>
      </c>
      <c r="P9" s="12">
        <f>SUM('PoI data'!Y183:Y194)</f>
        <v>221.29469260588141</v>
      </c>
      <c r="Q9" s="7">
        <f t="shared" si="3"/>
        <v>8.2850049881389415E-11</v>
      </c>
      <c r="R9" s="7">
        <f>(P9-SUM('PoI data'!W183:W194))/SUM('PoI data'!W183:W194)</f>
        <v>-0.37025301832331525</v>
      </c>
    </row>
    <row r="10" spans="2:18">
      <c r="B10" s="6" t="s">
        <v>23</v>
      </c>
      <c r="C10" s="12">
        <f>SUM('PoI data'!E195:E206)</f>
        <v>14990.207500752944</v>
      </c>
      <c r="D10" s="7">
        <f t="shared" si="0"/>
        <v>-3.7504960388418957E-3</v>
      </c>
      <c r="E10" s="7">
        <f>(C10-SUM('PoI data'!C195:C206))/SUM('PoI data'!C195:C206)</f>
        <v>-7.4544590308619013E-2</v>
      </c>
      <c r="F10" s="12">
        <f>SUM('PoI data'!J195:J206)</f>
        <v>23418.973117915317</v>
      </c>
      <c r="G10" s="7">
        <f t="shared" si="1"/>
        <v>-3.4901386661283945E-3</v>
      </c>
      <c r="H10" s="7">
        <f>(F10-SUM('PoI data'!H195:H206))/SUM('PoI data'!H195:H206)</f>
        <v>-3.5296917229074479E-2</v>
      </c>
      <c r="J10" s="6" t="s">
        <v>23</v>
      </c>
      <c r="K10" s="12">
        <f>SUM('PoI data'!T195:T206)</f>
        <v>5827.9048104497979</v>
      </c>
      <c r="L10" s="7">
        <f t="shared" si="2"/>
        <v>0</v>
      </c>
      <c r="M10" s="7">
        <f>(K10-SUM('PoI data'!R195:R206))/SUM('PoI data'!R195:R206)</f>
        <v>-5.8623527576012503E-2</v>
      </c>
      <c r="O10" s="6" t="s">
        <v>23</v>
      </c>
      <c r="P10" s="12">
        <f>SUM('PoI data'!Y195:Y206)</f>
        <v>221.29469260589619</v>
      </c>
      <c r="Q10" s="7">
        <f t="shared" si="3"/>
        <v>6.6785555178819909E-14</v>
      </c>
      <c r="R10" s="7">
        <f>(P10-SUM('PoI data'!W195:W206))/SUM('PoI data'!W195:W206)</f>
        <v>-0.37025323969756646</v>
      </c>
    </row>
    <row r="11" spans="2:18">
      <c r="B11" s="6" t="s">
        <v>21</v>
      </c>
      <c r="C11" s="12">
        <f>SUM('PoI data'!E207:E218)</f>
        <v>14968.451179024869</v>
      </c>
      <c r="D11" s="7">
        <f t="shared" si="0"/>
        <v>-1.4513689504953224E-3</v>
      </c>
      <c r="E11" s="7">
        <f>(C11-SUM('PoI data'!C207:C218))/SUM('PoI data'!C207:C218)</f>
        <v>-7.775329778723615E-2</v>
      </c>
      <c r="F11" s="12">
        <f>SUM('PoI data'!J207:J218)</f>
        <v>23388.354939371933</v>
      </c>
      <c r="G11" s="7">
        <f t="shared" si="1"/>
        <v>-1.3074090989908113E-3</v>
      </c>
      <c r="H11" s="7">
        <f>(F11-SUM('PoI data'!H207:H218))/SUM('PoI data'!H207:H218)</f>
        <v>-3.8441389894008138E-2</v>
      </c>
      <c r="J11" s="6" t="s">
        <v>21</v>
      </c>
      <c r="K11" s="12">
        <f>SUM('PoI data'!T207:T218)</f>
        <v>5827.9048104497979</v>
      </c>
      <c r="L11" s="7">
        <f t="shared" si="2"/>
        <v>0</v>
      </c>
      <c r="M11" s="7">
        <f>(K11-SUM('PoI data'!R207:R218))/SUM('PoI data'!R207:R218)</f>
        <v>-5.8623527576012503E-2</v>
      </c>
      <c r="O11" s="6" t="s">
        <v>21</v>
      </c>
      <c r="P11" s="12">
        <f>SUM('PoI data'!Y207:Y218)</f>
        <v>221.29469260589619</v>
      </c>
      <c r="Q11" s="7">
        <f t="shared" si="3"/>
        <v>0</v>
      </c>
      <c r="R11" s="7">
        <f>(P11-SUM('PoI data'!W207:W218))/SUM('PoI data'!W207:W218)</f>
        <v>-0.37025333582789949</v>
      </c>
    </row>
    <row r="12" spans="2:18">
      <c r="B12" s="6" t="s">
        <v>22</v>
      </c>
      <c r="C12" s="12">
        <f>SUM('PoI data'!E219:E230)</f>
        <v>14954.691134607632</v>
      </c>
      <c r="D12" s="7">
        <f t="shared" si="0"/>
        <v>-9.1926975294000473E-4</v>
      </c>
      <c r="E12" s="7">
        <f>(C12-SUM('PoI data'!C219:C230))/SUM('PoI data'!C219:C230)</f>
        <v>-8.0127271024125271E-2</v>
      </c>
      <c r="F12" s="12">
        <f>SUM('PoI data'!J219:J230)</f>
        <v>23370.012082751618</v>
      </c>
      <c r="G12" s="7">
        <f t="shared" si="1"/>
        <v>-7.8427305673544224E-4</v>
      </c>
      <c r="H12" s="7">
        <f>(F12-SUM('PoI data'!H219:H230))/SUM('PoI data'!H219:H230)</f>
        <v>-4.0632491172969833E-2</v>
      </c>
      <c r="J12" s="6" t="s">
        <v>22</v>
      </c>
      <c r="K12" s="12">
        <f>SUM('PoI data'!T219:T230)</f>
        <v>5827.9048104497979</v>
      </c>
      <c r="L12" s="7">
        <f t="shared" si="2"/>
        <v>0</v>
      </c>
      <c r="M12" s="7">
        <f>(K12-SUM('PoI data'!R219:R230))/SUM('PoI data'!R219:R230)</f>
        <v>-5.8623527576012503E-2</v>
      </c>
      <c r="O12" s="6" t="s">
        <v>22</v>
      </c>
      <c r="P12" s="12">
        <f>SUM('PoI data'!Y219:Y230)</f>
        <v>221.29469260589619</v>
      </c>
      <c r="Q12" s="7">
        <f t="shared" si="3"/>
        <v>0</v>
      </c>
      <c r="R12" s="7">
        <f>(P12-SUM('PoI data'!W219:W230))/SUM('PoI data'!W219:W230)</f>
        <v>-0.37025332045948567</v>
      </c>
    </row>
    <row r="13" spans="2:18">
      <c r="B13" s="38" t="s">
        <v>52</v>
      </c>
      <c r="C13" s="12">
        <f>SUM('PoI data'!E231:E242)</f>
        <v>14945.17276875254</v>
      </c>
      <c r="D13" s="7">
        <f t="shared" si="0"/>
        <v>-6.3648027026550857E-4</v>
      </c>
      <c r="E13" s="7">
        <f>(C13-SUM('PoI data'!C231:C242))/SUM('PoI data'!C231:C242)</f>
        <v>-8.2167818956119937E-2</v>
      </c>
      <c r="F13" s="12">
        <f>SUM('PoI data'!J231:J242)</f>
        <v>23357.964681299472</v>
      </c>
      <c r="G13" s="7">
        <f t="shared" si="1"/>
        <v>-5.1550685594371878E-4</v>
      </c>
      <c r="H13" s="7">
        <f>(F13-SUM('PoI data'!H231:H242))/SUM('PoI data'!H231:H242)</f>
        <v>-4.2334362568423843E-2</v>
      </c>
      <c r="J13" s="38" t="s">
        <v>52</v>
      </c>
      <c r="K13" s="12">
        <f>SUM('PoI data'!T231:T242)</f>
        <v>5827.9048104497979</v>
      </c>
      <c r="L13" s="7">
        <f t="shared" si="2"/>
        <v>0</v>
      </c>
      <c r="M13" s="7">
        <f>(K13-SUM('PoI data'!R231:R242))/SUM('PoI data'!R231:R242)</f>
        <v>-5.8623527576012503E-2</v>
      </c>
      <c r="O13" s="38" t="s">
        <v>52</v>
      </c>
      <c r="P13" s="12">
        <f>SUM('PoI data'!Y231:Y242)</f>
        <v>221.29469260589619</v>
      </c>
      <c r="Q13" s="7">
        <f t="shared" si="3"/>
        <v>0</v>
      </c>
      <c r="R13" s="7">
        <f>(P13-SUM('PoI data'!W231:W242))/SUM('PoI data'!W231:W242)</f>
        <v>-0.37025332222884977</v>
      </c>
    </row>
    <row r="14" spans="2:18">
      <c r="B14" s="38" t="s">
        <v>59</v>
      </c>
      <c r="C14" s="12">
        <f>SUM('PoI data'!E243:E254)</f>
        <v>14899.441428653889</v>
      </c>
      <c r="D14" s="7">
        <f t="shared" si="0"/>
        <v>-3.0599405444322941E-3</v>
      </c>
      <c r="E14" s="7" t="s">
        <v>24</v>
      </c>
      <c r="F14" s="12">
        <f>SUM('PoI data'!J243:J254)</f>
        <v>23295.681436194947</v>
      </c>
      <c r="G14" s="7">
        <f t="shared" si="1"/>
        <v>-2.6664671324890506E-3</v>
      </c>
      <c r="H14" s="7" t="s">
        <v>24</v>
      </c>
      <c r="J14" s="38" t="s">
        <v>59</v>
      </c>
      <c r="K14" s="12">
        <f>SUM('PoI data'!T243:T254)</f>
        <v>5827.9048104497979</v>
      </c>
      <c r="L14" s="7">
        <f t="shared" si="2"/>
        <v>0</v>
      </c>
      <c r="M14" s="7" t="s">
        <v>24</v>
      </c>
      <c r="O14" s="38" t="s">
        <v>59</v>
      </c>
      <c r="P14" s="12">
        <f>SUM('PoI data'!Y243:Y254)</f>
        <v>221.29469260589619</v>
      </c>
      <c r="Q14" s="7">
        <f t="shared" si="3"/>
        <v>0</v>
      </c>
      <c r="R14" s="7" t="s">
        <v>24</v>
      </c>
    </row>
  </sheetData>
  <mergeCells count="7">
    <mergeCell ref="B2:B3"/>
    <mergeCell ref="C2:E2"/>
    <mergeCell ref="F2:H2"/>
    <mergeCell ref="P2:R2"/>
    <mergeCell ref="J2:J3"/>
    <mergeCell ref="K2:M2"/>
    <mergeCell ref="O2:O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5"/>
  <dimension ref="A1:AE255"/>
  <sheetViews>
    <sheetView workbookViewId="0">
      <pane xSplit="1" ySplit="1" topLeftCell="B113" activePane="bottomRight" state="frozen"/>
      <selection pane="topRight" activeCell="B1" sqref="B1"/>
      <selection pane="bottomLeft" activeCell="A2" sqref="A2"/>
      <selection pane="bottomRight" activeCell="F135" sqref="F135"/>
    </sheetView>
  </sheetViews>
  <sheetFormatPr defaultColWidth="8.75" defaultRowHeight="14.25"/>
  <cols>
    <col min="1" max="1" width="8.75" style="14"/>
    <col min="2" max="2" width="13.125" style="8" customWidth="1"/>
    <col min="3" max="4" width="11.625" style="8" customWidth="1"/>
    <col min="5" max="6" width="11.625" style="10" customWidth="1"/>
    <col min="7" max="7" width="17.625" style="10" customWidth="1"/>
    <col min="8" max="11" width="11.625" style="10" customWidth="1"/>
    <col min="12" max="12" width="17.625" style="10" customWidth="1"/>
    <col min="13" max="16" width="11.625" style="10" customWidth="1"/>
    <col min="17" max="17" width="15.625" style="10" customWidth="1"/>
    <col min="18" max="21" width="11.625" style="10" customWidth="1"/>
    <col min="22" max="22" width="10.625" style="10" customWidth="1"/>
    <col min="23" max="26" width="11.625" style="10" customWidth="1"/>
    <col min="27" max="27" width="10.625" style="10" customWidth="1"/>
    <col min="28" max="30" width="11.625" style="10" customWidth="1"/>
    <col min="31" max="16384" width="8.75" style="10"/>
  </cols>
  <sheetData>
    <row r="1" spans="1:31" s="82" customFormat="1" ht="43.5" thickBot="1">
      <c r="A1" s="86" t="s">
        <v>0</v>
      </c>
      <c r="B1" s="87" t="s">
        <v>8</v>
      </c>
      <c r="C1" s="87" t="s">
        <v>53</v>
      </c>
      <c r="D1" s="88" t="s">
        <v>51</v>
      </c>
      <c r="E1" s="87" t="s">
        <v>55</v>
      </c>
      <c r="F1" s="88" t="s">
        <v>56</v>
      </c>
      <c r="G1" s="87" t="s">
        <v>9</v>
      </c>
      <c r="H1" s="87" t="s">
        <v>53</v>
      </c>
      <c r="I1" s="88" t="s">
        <v>51</v>
      </c>
      <c r="J1" s="87" t="s">
        <v>55</v>
      </c>
      <c r="K1" s="88" t="s">
        <v>56</v>
      </c>
      <c r="L1" s="87" t="s">
        <v>10</v>
      </c>
      <c r="M1" s="87" t="s">
        <v>53</v>
      </c>
      <c r="N1" s="88" t="s">
        <v>51</v>
      </c>
      <c r="O1" s="87" t="s">
        <v>55</v>
      </c>
      <c r="P1" s="88" t="s">
        <v>56</v>
      </c>
      <c r="Q1" s="87" t="s">
        <v>11</v>
      </c>
      <c r="R1" s="87" t="s">
        <v>53</v>
      </c>
      <c r="S1" s="88" t="s">
        <v>51</v>
      </c>
      <c r="T1" s="87" t="s">
        <v>55</v>
      </c>
      <c r="U1" s="88" t="s">
        <v>56</v>
      </c>
      <c r="V1" s="87" t="s">
        <v>12</v>
      </c>
      <c r="W1" s="87" t="s">
        <v>53</v>
      </c>
      <c r="X1" s="88" t="s">
        <v>51</v>
      </c>
      <c r="Y1" s="87" t="s">
        <v>55</v>
      </c>
      <c r="Z1" s="88" t="s">
        <v>56</v>
      </c>
      <c r="AA1" s="87" t="s">
        <v>7</v>
      </c>
      <c r="AB1" s="87" t="s">
        <v>53</v>
      </c>
      <c r="AC1" s="88" t="s">
        <v>51</v>
      </c>
      <c r="AD1" s="87" t="s">
        <v>55</v>
      </c>
      <c r="AE1" s="88" t="s">
        <v>56</v>
      </c>
    </row>
    <row r="2" spans="1:31">
      <c r="A2" s="16">
        <v>38139</v>
      </c>
      <c r="B2" s="23"/>
      <c r="C2" s="23"/>
      <c r="D2" s="23"/>
      <c r="E2" s="23"/>
      <c r="F2" s="34"/>
      <c r="G2" s="23"/>
      <c r="H2" s="23"/>
      <c r="I2" s="23"/>
      <c r="J2" s="23"/>
      <c r="K2" s="34"/>
      <c r="L2" s="23"/>
      <c r="M2" s="23"/>
      <c r="N2" s="23"/>
      <c r="O2" s="23"/>
      <c r="P2" s="34"/>
      <c r="Q2" s="23">
        <v>2488</v>
      </c>
      <c r="R2" s="23"/>
      <c r="S2" s="23"/>
      <c r="T2" s="23"/>
      <c r="U2" s="34"/>
      <c r="V2" s="23">
        <v>446</v>
      </c>
      <c r="W2" s="23"/>
      <c r="X2" s="23"/>
      <c r="Y2" s="89"/>
      <c r="Z2" s="34"/>
      <c r="AA2" s="23">
        <f>B2+G2+L2+Q2+V2</f>
        <v>2934</v>
      </c>
      <c r="AB2" s="23"/>
      <c r="AC2" s="23"/>
      <c r="AD2" s="89"/>
      <c r="AE2" s="75"/>
    </row>
    <row r="3" spans="1:31">
      <c r="A3" s="16">
        <v>38169</v>
      </c>
      <c r="B3" s="23"/>
      <c r="C3" s="23"/>
      <c r="D3" s="23"/>
      <c r="E3" s="23"/>
      <c r="F3" s="34"/>
      <c r="G3" s="23"/>
      <c r="H3" s="23"/>
      <c r="I3" s="23"/>
      <c r="J3" s="23"/>
      <c r="K3" s="34"/>
      <c r="L3" s="23"/>
      <c r="M3" s="23"/>
      <c r="N3" s="23"/>
      <c r="O3" s="23"/>
      <c r="P3" s="34"/>
      <c r="Q3" s="23">
        <v>2485</v>
      </c>
      <c r="R3" s="23"/>
      <c r="S3" s="23"/>
      <c r="T3" s="23"/>
      <c r="U3" s="34"/>
      <c r="V3" s="23">
        <v>444</v>
      </c>
      <c r="W3" s="23"/>
      <c r="X3" s="23"/>
      <c r="Y3" s="23"/>
      <c r="Z3" s="34"/>
      <c r="AA3" s="23">
        <f t="shared" ref="AA3:AA66" si="0">B3+G3+L3+Q3+V3</f>
        <v>2929</v>
      </c>
      <c r="AB3" s="23"/>
      <c r="AC3" s="23"/>
      <c r="AD3" s="23"/>
      <c r="AE3" s="75"/>
    </row>
    <row r="4" spans="1:31">
      <c r="A4" s="16">
        <v>38200</v>
      </c>
      <c r="B4" s="23"/>
      <c r="C4" s="23"/>
      <c r="D4" s="23"/>
      <c r="E4" s="23"/>
      <c r="F4" s="34"/>
      <c r="G4" s="23"/>
      <c r="H4" s="23"/>
      <c r="I4" s="23"/>
      <c r="J4" s="23"/>
      <c r="K4" s="34"/>
      <c r="L4" s="23"/>
      <c r="M4" s="23"/>
      <c r="N4" s="23"/>
      <c r="O4" s="23"/>
      <c r="P4" s="34"/>
      <c r="Q4" s="23">
        <v>2492</v>
      </c>
      <c r="R4" s="23"/>
      <c r="S4" s="23"/>
      <c r="T4" s="23"/>
      <c r="U4" s="34"/>
      <c r="V4" s="23">
        <v>426</v>
      </c>
      <c r="W4" s="23"/>
      <c r="X4" s="23"/>
      <c r="Y4" s="23"/>
      <c r="Z4" s="34"/>
      <c r="AA4" s="23">
        <f t="shared" si="0"/>
        <v>2918</v>
      </c>
      <c r="AB4" s="23"/>
      <c r="AC4" s="23"/>
      <c r="AD4" s="23"/>
      <c r="AE4" s="75"/>
    </row>
    <row r="5" spans="1:31">
      <c r="A5" s="16">
        <v>38231</v>
      </c>
      <c r="B5" s="23"/>
      <c r="C5" s="23"/>
      <c r="D5" s="23"/>
      <c r="E5" s="23"/>
      <c r="F5" s="34"/>
      <c r="G5" s="23"/>
      <c r="H5" s="23"/>
      <c r="I5" s="23"/>
      <c r="J5" s="23"/>
      <c r="K5" s="34"/>
      <c r="L5" s="23"/>
      <c r="M5" s="23"/>
      <c r="N5" s="23"/>
      <c r="O5" s="23"/>
      <c r="P5" s="34"/>
      <c r="Q5" s="23">
        <v>2586</v>
      </c>
      <c r="R5" s="23"/>
      <c r="S5" s="23"/>
      <c r="T5" s="23"/>
      <c r="U5" s="34"/>
      <c r="V5" s="23">
        <v>434</v>
      </c>
      <c r="W5" s="23"/>
      <c r="X5" s="23"/>
      <c r="Y5" s="23"/>
      <c r="Z5" s="34"/>
      <c r="AA5" s="23">
        <f t="shared" si="0"/>
        <v>3020</v>
      </c>
      <c r="AB5" s="23"/>
      <c r="AC5" s="23"/>
      <c r="AD5" s="23"/>
      <c r="AE5" s="75"/>
    </row>
    <row r="6" spans="1:31">
      <c r="A6" s="16">
        <v>38261</v>
      </c>
      <c r="B6" s="23"/>
      <c r="C6" s="23"/>
      <c r="D6" s="23"/>
      <c r="E6" s="23"/>
      <c r="F6" s="34"/>
      <c r="G6" s="23"/>
      <c r="H6" s="23"/>
      <c r="I6" s="23"/>
      <c r="J6" s="23"/>
      <c r="K6" s="34"/>
      <c r="L6" s="23"/>
      <c r="M6" s="23"/>
      <c r="N6" s="23"/>
      <c r="O6" s="23"/>
      <c r="P6" s="34"/>
      <c r="Q6" s="23">
        <v>2253</v>
      </c>
      <c r="R6" s="23"/>
      <c r="S6" s="23"/>
      <c r="T6" s="23"/>
      <c r="U6" s="34"/>
      <c r="V6" s="23">
        <v>392</v>
      </c>
      <c r="W6" s="23"/>
      <c r="X6" s="23"/>
      <c r="Y6" s="23"/>
      <c r="Z6" s="34"/>
      <c r="AA6" s="23">
        <f t="shared" si="0"/>
        <v>2645</v>
      </c>
      <c r="AB6" s="23"/>
      <c r="AC6" s="23"/>
      <c r="AD6" s="23"/>
      <c r="AE6" s="75"/>
    </row>
    <row r="7" spans="1:31">
      <c r="A7" s="16">
        <v>38292</v>
      </c>
      <c r="B7" s="23"/>
      <c r="C7" s="23"/>
      <c r="D7" s="23"/>
      <c r="E7" s="23"/>
      <c r="F7" s="34"/>
      <c r="G7" s="23"/>
      <c r="H7" s="23"/>
      <c r="I7" s="23"/>
      <c r="J7" s="23"/>
      <c r="K7" s="34"/>
      <c r="L7" s="23"/>
      <c r="M7" s="23"/>
      <c r="N7" s="23"/>
      <c r="O7" s="23"/>
      <c r="P7" s="34"/>
      <c r="Q7" s="23">
        <v>2494</v>
      </c>
      <c r="R7" s="23"/>
      <c r="S7" s="23"/>
      <c r="T7" s="23"/>
      <c r="U7" s="34"/>
      <c r="V7" s="23">
        <v>466</v>
      </c>
      <c r="W7" s="23"/>
      <c r="X7" s="23"/>
      <c r="Y7" s="23"/>
      <c r="Z7" s="34"/>
      <c r="AA7" s="23">
        <f t="shared" si="0"/>
        <v>2960</v>
      </c>
      <c r="AB7" s="23"/>
      <c r="AC7" s="23"/>
      <c r="AD7" s="23"/>
      <c r="AE7" s="75"/>
    </row>
    <row r="8" spans="1:31">
      <c r="A8" s="16">
        <v>38322</v>
      </c>
      <c r="B8" s="23"/>
      <c r="C8" s="23"/>
      <c r="D8" s="23"/>
      <c r="E8" s="23"/>
      <c r="F8" s="34"/>
      <c r="G8" s="23"/>
      <c r="H8" s="23"/>
      <c r="I8" s="23"/>
      <c r="J8" s="23"/>
      <c r="K8" s="34"/>
      <c r="L8" s="23"/>
      <c r="M8" s="23"/>
      <c r="N8" s="23"/>
      <c r="O8" s="23"/>
      <c r="P8" s="34"/>
      <c r="Q8" s="23">
        <v>2084</v>
      </c>
      <c r="R8" s="23"/>
      <c r="S8" s="23"/>
      <c r="T8" s="23"/>
      <c r="U8" s="34"/>
      <c r="V8" s="23">
        <v>395</v>
      </c>
      <c r="W8" s="23"/>
      <c r="X8" s="23"/>
      <c r="Y8" s="23"/>
      <c r="Z8" s="34"/>
      <c r="AA8" s="23">
        <f t="shared" si="0"/>
        <v>2479</v>
      </c>
      <c r="AB8" s="23"/>
      <c r="AC8" s="23"/>
      <c r="AD8" s="23"/>
      <c r="AE8" s="75"/>
    </row>
    <row r="9" spans="1:31">
      <c r="A9" s="16">
        <v>38353</v>
      </c>
      <c r="B9" s="23"/>
      <c r="C9" s="23"/>
      <c r="D9" s="23"/>
      <c r="E9" s="23"/>
      <c r="F9" s="34"/>
      <c r="G9" s="23"/>
      <c r="H9" s="23"/>
      <c r="I9" s="23"/>
      <c r="J9" s="23"/>
      <c r="K9" s="34"/>
      <c r="L9" s="23"/>
      <c r="M9" s="23"/>
      <c r="N9" s="23"/>
      <c r="O9" s="23"/>
      <c r="P9" s="34"/>
      <c r="Q9" s="23">
        <v>1726</v>
      </c>
      <c r="R9" s="23"/>
      <c r="S9" s="23"/>
      <c r="T9" s="23"/>
      <c r="U9" s="34"/>
      <c r="V9" s="23">
        <v>304</v>
      </c>
      <c r="W9" s="23"/>
      <c r="X9" s="23"/>
      <c r="Y9" s="23"/>
      <c r="Z9" s="34"/>
      <c r="AA9" s="23">
        <f t="shared" si="0"/>
        <v>2030</v>
      </c>
      <c r="AB9" s="23"/>
      <c r="AC9" s="23"/>
      <c r="AD9" s="23"/>
      <c r="AE9" s="75"/>
    </row>
    <row r="10" spans="1:31">
      <c r="A10" s="16">
        <v>38384</v>
      </c>
      <c r="B10" s="23"/>
      <c r="C10" s="23"/>
      <c r="D10" s="23"/>
      <c r="E10" s="23"/>
      <c r="F10" s="34"/>
      <c r="G10" s="23"/>
      <c r="H10" s="23"/>
      <c r="I10" s="23"/>
      <c r="J10" s="23"/>
      <c r="K10" s="34"/>
      <c r="L10" s="23"/>
      <c r="M10" s="23"/>
      <c r="N10" s="23"/>
      <c r="O10" s="23"/>
      <c r="P10" s="34"/>
      <c r="Q10" s="23">
        <v>2382</v>
      </c>
      <c r="R10" s="23"/>
      <c r="S10" s="23"/>
      <c r="T10" s="23"/>
      <c r="U10" s="34"/>
      <c r="V10" s="23">
        <v>446</v>
      </c>
      <c r="W10" s="23"/>
      <c r="X10" s="23"/>
      <c r="Y10" s="23"/>
      <c r="Z10" s="34"/>
      <c r="AA10" s="23">
        <f t="shared" si="0"/>
        <v>2828</v>
      </c>
      <c r="AB10" s="23"/>
      <c r="AC10" s="23"/>
      <c r="AD10" s="23"/>
      <c r="AE10" s="75"/>
    </row>
    <row r="11" spans="1:31">
      <c r="A11" s="16">
        <v>38412</v>
      </c>
      <c r="B11" s="23"/>
      <c r="C11" s="23"/>
      <c r="D11" s="23"/>
      <c r="E11" s="23"/>
      <c r="F11" s="34"/>
      <c r="G11" s="23"/>
      <c r="H11" s="23"/>
      <c r="I11" s="23"/>
      <c r="J11" s="23"/>
      <c r="K11" s="34"/>
      <c r="L11" s="23"/>
      <c r="M11" s="23"/>
      <c r="N11" s="23"/>
      <c r="O11" s="23"/>
      <c r="P11" s="34"/>
      <c r="Q11" s="23">
        <v>2382</v>
      </c>
      <c r="R11" s="23"/>
      <c r="S11" s="23"/>
      <c r="T11" s="23"/>
      <c r="U11" s="34"/>
      <c r="V11" s="23">
        <v>484</v>
      </c>
      <c r="W11" s="23"/>
      <c r="X11" s="23"/>
      <c r="Y11" s="23"/>
      <c r="Z11" s="34"/>
      <c r="AA11" s="23">
        <f t="shared" si="0"/>
        <v>2866</v>
      </c>
      <c r="AB11" s="23"/>
      <c r="AC11" s="23"/>
      <c r="AD11" s="23"/>
      <c r="AE11" s="75"/>
    </row>
    <row r="12" spans="1:31">
      <c r="A12" s="16">
        <v>38443</v>
      </c>
      <c r="B12" s="23"/>
      <c r="C12" s="23"/>
      <c r="D12" s="23"/>
      <c r="E12" s="23"/>
      <c r="F12" s="34"/>
      <c r="G12" s="23"/>
      <c r="H12" s="23"/>
      <c r="I12" s="23"/>
      <c r="J12" s="23"/>
      <c r="K12" s="34"/>
      <c r="L12" s="23"/>
      <c r="M12" s="23"/>
      <c r="N12" s="23"/>
      <c r="O12" s="23"/>
      <c r="P12" s="34"/>
      <c r="Q12" s="23">
        <v>2261</v>
      </c>
      <c r="R12" s="23"/>
      <c r="S12" s="23"/>
      <c r="T12" s="23"/>
      <c r="U12" s="34"/>
      <c r="V12" s="23">
        <v>506</v>
      </c>
      <c r="W12" s="23"/>
      <c r="X12" s="23"/>
      <c r="Y12" s="23"/>
      <c r="Z12" s="34"/>
      <c r="AA12" s="23">
        <f t="shared" si="0"/>
        <v>2767</v>
      </c>
      <c r="AB12" s="23"/>
      <c r="AC12" s="23"/>
      <c r="AD12" s="23"/>
      <c r="AE12" s="75"/>
    </row>
    <row r="13" spans="1:31">
      <c r="A13" s="16">
        <v>38473</v>
      </c>
      <c r="B13" s="23"/>
      <c r="C13" s="23"/>
      <c r="D13" s="23"/>
      <c r="E13" s="23"/>
      <c r="F13" s="34"/>
      <c r="G13" s="23"/>
      <c r="H13" s="23"/>
      <c r="I13" s="23"/>
      <c r="J13" s="23"/>
      <c r="K13" s="34"/>
      <c r="L13" s="23"/>
      <c r="M13" s="23"/>
      <c r="N13" s="23"/>
      <c r="O13" s="23"/>
      <c r="P13" s="34"/>
      <c r="Q13" s="23">
        <v>2530</v>
      </c>
      <c r="R13" s="23"/>
      <c r="S13" s="23"/>
      <c r="T13" s="23"/>
      <c r="U13" s="34"/>
      <c r="V13" s="23">
        <v>499</v>
      </c>
      <c r="W13" s="23"/>
      <c r="X13" s="23"/>
      <c r="Y13" s="23"/>
      <c r="Z13" s="34"/>
      <c r="AA13" s="23">
        <f t="shared" si="0"/>
        <v>3029</v>
      </c>
      <c r="AB13" s="23"/>
      <c r="AC13" s="23"/>
      <c r="AD13" s="23"/>
      <c r="AE13" s="75"/>
    </row>
    <row r="14" spans="1:31">
      <c r="A14" s="16">
        <v>38504</v>
      </c>
      <c r="B14" s="23"/>
      <c r="C14" s="23"/>
      <c r="D14" s="23"/>
      <c r="E14" s="23"/>
      <c r="F14" s="34"/>
      <c r="G14" s="23"/>
      <c r="H14" s="23"/>
      <c r="I14" s="23"/>
      <c r="J14" s="23"/>
      <c r="K14" s="34"/>
      <c r="L14" s="23"/>
      <c r="M14" s="23"/>
      <c r="N14" s="23"/>
      <c r="O14" s="23"/>
      <c r="P14" s="34"/>
      <c r="Q14" s="23">
        <v>2300</v>
      </c>
      <c r="R14" s="23"/>
      <c r="S14" s="23"/>
      <c r="T14" s="23"/>
      <c r="U14" s="34"/>
      <c r="V14" s="23">
        <v>509</v>
      </c>
      <c r="W14" s="23"/>
      <c r="X14" s="23"/>
      <c r="Y14" s="23"/>
      <c r="Z14" s="34"/>
      <c r="AA14" s="23">
        <f t="shared" si="0"/>
        <v>2809</v>
      </c>
      <c r="AB14" s="23"/>
      <c r="AC14" s="23"/>
      <c r="AD14" s="23"/>
      <c r="AE14" s="75"/>
    </row>
    <row r="15" spans="1:31">
      <c r="A15" s="16">
        <v>38534</v>
      </c>
      <c r="B15" s="23"/>
      <c r="C15" s="23"/>
      <c r="D15" s="23"/>
      <c r="E15" s="23"/>
      <c r="F15" s="34"/>
      <c r="G15" s="23"/>
      <c r="H15" s="23"/>
      <c r="I15" s="23"/>
      <c r="J15" s="23"/>
      <c r="K15" s="34"/>
      <c r="L15" s="23"/>
      <c r="M15" s="23"/>
      <c r="N15" s="23"/>
      <c r="O15" s="23"/>
      <c r="P15" s="34"/>
      <c r="Q15" s="23">
        <v>2298</v>
      </c>
      <c r="R15" s="23"/>
      <c r="S15" s="23"/>
      <c r="T15" s="23"/>
      <c r="U15" s="34"/>
      <c r="V15" s="23">
        <v>490</v>
      </c>
      <c r="W15" s="23"/>
      <c r="X15" s="23"/>
      <c r="Y15" s="23"/>
      <c r="Z15" s="34"/>
      <c r="AA15" s="23">
        <f t="shared" si="0"/>
        <v>2788</v>
      </c>
      <c r="AB15" s="23"/>
      <c r="AC15" s="23"/>
      <c r="AD15" s="23"/>
      <c r="AE15" s="75"/>
    </row>
    <row r="16" spans="1:31">
      <c r="A16" s="16">
        <v>38565</v>
      </c>
      <c r="B16" s="23"/>
      <c r="C16" s="23"/>
      <c r="D16" s="23"/>
      <c r="E16" s="23"/>
      <c r="F16" s="34"/>
      <c r="G16" s="23"/>
      <c r="H16" s="23"/>
      <c r="I16" s="23"/>
      <c r="J16" s="23"/>
      <c r="K16" s="34"/>
      <c r="L16" s="23"/>
      <c r="M16" s="23"/>
      <c r="N16" s="23"/>
      <c r="O16" s="23"/>
      <c r="P16" s="34"/>
      <c r="Q16" s="23">
        <v>2528</v>
      </c>
      <c r="R16" s="23"/>
      <c r="S16" s="23"/>
      <c r="T16" s="23"/>
      <c r="U16" s="34"/>
      <c r="V16" s="23">
        <v>521</v>
      </c>
      <c r="W16" s="23"/>
      <c r="X16" s="23"/>
      <c r="Y16" s="23"/>
      <c r="Z16" s="34"/>
      <c r="AA16" s="23">
        <f t="shared" si="0"/>
        <v>3049</v>
      </c>
      <c r="AB16" s="23"/>
      <c r="AC16" s="23"/>
      <c r="AD16" s="23"/>
      <c r="AE16" s="75"/>
    </row>
    <row r="17" spans="1:31">
      <c r="A17" s="16">
        <v>38596</v>
      </c>
      <c r="B17" s="23"/>
      <c r="C17" s="23"/>
      <c r="D17" s="23"/>
      <c r="E17" s="23"/>
      <c r="F17" s="34"/>
      <c r="G17" s="23"/>
      <c r="H17" s="23"/>
      <c r="I17" s="23"/>
      <c r="J17" s="23"/>
      <c r="K17" s="34"/>
      <c r="L17" s="23"/>
      <c r="M17" s="23"/>
      <c r="N17" s="23"/>
      <c r="O17" s="23"/>
      <c r="P17" s="34"/>
      <c r="Q17" s="23">
        <v>2396</v>
      </c>
      <c r="R17" s="23"/>
      <c r="S17" s="23"/>
      <c r="T17" s="23"/>
      <c r="U17" s="34"/>
      <c r="V17" s="23">
        <v>524</v>
      </c>
      <c r="W17" s="23"/>
      <c r="X17" s="23"/>
      <c r="Y17" s="23"/>
      <c r="Z17" s="34"/>
      <c r="AA17" s="23">
        <f t="shared" si="0"/>
        <v>2920</v>
      </c>
      <c r="AB17" s="23"/>
      <c r="AC17" s="23"/>
      <c r="AD17" s="23"/>
      <c r="AE17" s="75"/>
    </row>
    <row r="18" spans="1:31">
      <c r="A18" s="16">
        <v>38626</v>
      </c>
      <c r="B18" s="23"/>
      <c r="C18" s="23"/>
      <c r="D18" s="23"/>
      <c r="E18" s="23"/>
      <c r="F18" s="34"/>
      <c r="G18" s="23"/>
      <c r="H18" s="23"/>
      <c r="I18" s="23"/>
      <c r="J18" s="23"/>
      <c r="K18" s="34"/>
      <c r="L18" s="23"/>
      <c r="M18" s="23"/>
      <c r="N18" s="23"/>
      <c r="O18" s="23"/>
      <c r="P18" s="34"/>
      <c r="Q18" s="23">
        <v>2217</v>
      </c>
      <c r="R18" s="23"/>
      <c r="S18" s="23"/>
      <c r="T18" s="23"/>
      <c r="U18" s="34"/>
      <c r="V18" s="23">
        <v>413</v>
      </c>
      <c r="W18" s="23"/>
      <c r="X18" s="23"/>
      <c r="Y18" s="23"/>
      <c r="Z18" s="34"/>
      <c r="AA18" s="23">
        <f t="shared" si="0"/>
        <v>2630</v>
      </c>
      <c r="AB18" s="23"/>
      <c r="AC18" s="23"/>
      <c r="AD18" s="23"/>
      <c r="AE18" s="75"/>
    </row>
    <row r="19" spans="1:31">
      <c r="A19" s="16">
        <v>38657</v>
      </c>
      <c r="B19" s="23"/>
      <c r="C19" s="23"/>
      <c r="D19" s="23"/>
      <c r="E19" s="23"/>
      <c r="F19" s="34"/>
      <c r="G19" s="23"/>
      <c r="H19" s="23"/>
      <c r="I19" s="23"/>
      <c r="J19" s="23"/>
      <c r="K19" s="34"/>
      <c r="L19" s="23"/>
      <c r="M19" s="23"/>
      <c r="N19" s="23"/>
      <c r="O19" s="23"/>
      <c r="P19" s="34"/>
      <c r="Q19" s="23">
        <v>2546</v>
      </c>
      <c r="R19" s="23"/>
      <c r="S19" s="23"/>
      <c r="T19" s="23"/>
      <c r="U19" s="34"/>
      <c r="V19" s="23">
        <v>490</v>
      </c>
      <c r="W19" s="23"/>
      <c r="X19" s="23"/>
      <c r="Y19" s="23"/>
      <c r="Z19" s="34"/>
      <c r="AA19" s="23">
        <f t="shared" si="0"/>
        <v>3036</v>
      </c>
      <c r="AB19" s="23"/>
      <c r="AC19" s="23"/>
      <c r="AD19" s="23"/>
      <c r="AE19" s="75"/>
    </row>
    <row r="20" spans="1:31">
      <c r="A20" s="16">
        <v>38687</v>
      </c>
      <c r="B20" s="23"/>
      <c r="C20" s="23"/>
      <c r="D20" s="23"/>
      <c r="E20" s="23"/>
      <c r="F20" s="34"/>
      <c r="G20" s="23"/>
      <c r="H20" s="23"/>
      <c r="I20" s="23"/>
      <c r="J20" s="23"/>
      <c r="K20" s="34"/>
      <c r="L20" s="23"/>
      <c r="M20" s="23"/>
      <c r="N20" s="23"/>
      <c r="O20" s="23"/>
      <c r="P20" s="34"/>
      <c r="Q20" s="23">
        <v>1997</v>
      </c>
      <c r="R20" s="23"/>
      <c r="S20" s="23"/>
      <c r="T20" s="23"/>
      <c r="U20" s="34"/>
      <c r="V20" s="23">
        <v>415</v>
      </c>
      <c r="W20" s="23"/>
      <c r="X20" s="23"/>
      <c r="Y20" s="23"/>
      <c r="Z20" s="34"/>
      <c r="AA20" s="23">
        <f t="shared" si="0"/>
        <v>2412</v>
      </c>
      <c r="AB20" s="23"/>
      <c r="AC20" s="23"/>
      <c r="AD20" s="23"/>
      <c r="AE20" s="75"/>
    </row>
    <row r="21" spans="1:31">
      <c r="A21" s="16">
        <v>38718</v>
      </c>
      <c r="B21" s="23"/>
      <c r="C21" s="23"/>
      <c r="D21" s="23"/>
      <c r="E21" s="23"/>
      <c r="F21" s="34"/>
      <c r="G21" s="23"/>
      <c r="H21" s="23"/>
      <c r="I21" s="23"/>
      <c r="J21" s="23"/>
      <c r="K21" s="34"/>
      <c r="L21" s="23"/>
      <c r="M21" s="23"/>
      <c r="N21" s="23"/>
      <c r="O21" s="23"/>
      <c r="P21" s="34"/>
      <c r="Q21" s="23">
        <v>1886</v>
      </c>
      <c r="R21" s="23"/>
      <c r="S21" s="23"/>
      <c r="T21" s="23"/>
      <c r="U21" s="34"/>
      <c r="V21" s="23">
        <v>272</v>
      </c>
      <c r="W21" s="23"/>
      <c r="X21" s="23"/>
      <c r="Y21" s="23"/>
      <c r="Z21" s="34"/>
      <c r="AA21" s="23">
        <f t="shared" si="0"/>
        <v>2158</v>
      </c>
      <c r="AB21" s="23"/>
      <c r="AC21" s="23"/>
      <c r="AD21" s="23"/>
      <c r="AE21" s="75"/>
    </row>
    <row r="22" spans="1:31">
      <c r="A22" s="16">
        <v>38749</v>
      </c>
      <c r="B22" s="23"/>
      <c r="C22" s="23"/>
      <c r="D22" s="23"/>
      <c r="E22" s="23"/>
      <c r="F22" s="34"/>
      <c r="G22" s="23"/>
      <c r="H22" s="23"/>
      <c r="I22" s="23"/>
      <c r="J22" s="23"/>
      <c r="K22" s="34"/>
      <c r="L22" s="23"/>
      <c r="M22" s="23"/>
      <c r="N22" s="23"/>
      <c r="O22" s="23"/>
      <c r="P22" s="34"/>
      <c r="Q22" s="23">
        <v>2490</v>
      </c>
      <c r="R22" s="23"/>
      <c r="S22" s="23"/>
      <c r="T22" s="23"/>
      <c r="U22" s="34"/>
      <c r="V22" s="23">
        <v>461</v>
      </c>
      <c r="W22" s="23"/>
      <c r="X22" s="23"/>
      <c r="Y22" s="23"/>
      <c r="Z22" s="34"/>
      <c r="AA22" s="23">
        <f t="shared" si="0"/>
        <v>2951</v>
      </c>
      <c r="AB22" s="23"/>
      <c r="AC22" s="23"/>
      <c r="AD22" s="23"/>
      <c r="AE22" s="75"/>
    </row>
    <row r="23" spans="1:31">
      <c r="A23" s="16">
        <v>38777</v>
      </c>
      <c r="B23" s="23"/>
      <c r="C23" s="23"/>
      <c r="D23" s="23"/>
      <c r="E23" s="23"/>
      <c r="F23" s="34"/>
      <c r="G23" s="23"/>
      <c r="H23" s="23"/>
      <c r="I23" s="23"/>
      <c r="J23" s="23"/>
      <c r="K23" s="34"/>
      <c r="L23" s="23"/>
      <c r="M23" s="23"/>
      <c r="N23" s="23"/>
      <c r="O23" s="23"/>
      <c r="P23" s="34"/>
      <c r="Q23" s="23">
        <v>2381</v>
      </c>
      <c r="R23" s="23"/>
      <c r="S23" s="23"/>
      <c r="T23" s="23"/>
      <c r="U23" s="34"/>
      <c r="V23" s="23">
        <v>498</v>
      </c>
      <c r="W23" s="23"/>
      <c r="X23" s="23"/>
      <c r="Y23" s="23"/>
      <c r="Z23" s="34"/>
      <c r="AA23" s="23">
        <f t="shared" si="0"/>
        <v>2879</v>
      </c>
      <c r="AB23" s="23"/>
      <c r="AC23" s="23"/>
      <c r="AD23" s="23"/>
      <c r="AE23" s="75"/>
    </row>
    <row r="24" spans="1:31">
      <c r="A24" s="16">
        <v>38808</v>
      </c>
      <c r="B24" s="23"/>
      <c r="C24" s="23"/>
      <c r="D24" s="23"/>
      <c r="E24" s="23"/>
      <c r="F24" s="34"/>
      <c r="G24" s="23"/>
      <c r="H24" s="23"/>
      <c r="I24" s="23"/>
      <c r="J24" s="23"/>
      <c r="K24" s="34"/>
      <c r="L24" s="23"/>
      <c r="M24" s="23"/>
      <c r="N24" s="23"/>
      <c r="O24" s="23"/>
      <c r="P24" s="34"/>
      <c r="Q24" s="23">
        <v>2086</v>
      </c>
      <c r="R24" s="23"/>
      <c r="S24" s="23"/>
      <c r="T24" s="23"/>
      <c r="U24" s="34"/>
      <c r="V24" s="23">
        <v>431</v>
      </c>
      <c r="W24" s="23"/>
      <c r="X24" s="23"/>
      <c r="Y24" s="23"/>
      <c r="Z24" s="34"/>
      <c r="AA24" s="23">
        <f t="shared" si="0"/>
        <v>2517</v>
      </c>
      <c r="AB24" s="23"/>
      <c r="AC24" s="23"/>
      <c r="AD24" s="23"/>
      <c r="AE24" s="75"/>
    </row>
    <row r="25" spans="1:31">
      <c r="A25" s="16">
        <v>38838</v>
      </c>
      <c r="B25" s="23"/>
      <c r="C25" s="23"/>
      <c r="D25" s="23"/>
      <c r="E25" s="23"/>
      <c r="F25" s="34"/>
      <c r="G25" s="23"/>
      <c r="H25" s="23"/>
      <c r="I25" s="23"/>
      <c r="J25" s="23"/>
      <c r="K25" s="34"/>
      <c r="L25" s="23"/>
      <c r="M25" s="23"/>
      <c r="N25" s="23"/>
      <c r="O25" s="23"/>
      <c r="P25" s="34"/>
      <c r="Q25" s="23">
        <v>2906</v>
      </c>
      <c r="R25" s="23"/>
      <c r="S25" s="23"/>
      <c r="T25" s="23"/>
      <c r="U25" s="34"/>
      <c r="V25" s="23">
        <v>576</v>
      </c>
      <c r="W25" s="23"/>
      <c r="X25" s="23"/>
      <c r="Y25" s="23"/>
      <c r="Z25" s="34"/>
      <c r="AA25" s="23">
        <f t="shared" si="0"/>
        <v>3482</v>
      </c>
      <c r="AB25" s="23"/>
      <c r="AC25" s="23"/>
      <c r="AD25" s="23"/>
      <c r="AE25" s="75"/>
    </row>
    <row r="26" spans="1:31">
      <c r="A26" s="16">
        <v>38869</v>
      </c>
      <c r="B26" s="23"/>
      <c r="C26" s="23"/>
      <c r="D26" s="23"/>
      <c r="E26" s="23"/>
      <c r="F26" s="34"/>
      <c r="G26" s="23"/>
      <c r="H26" s="23"/>
      <c r="I26" s="23"/>
      <c r="J26" s="23"/>
      <c r="K26" s="34"/>
      <c r="L26" s="23"/>
      <c r="M26" s="23"/>
      <c r="N26" s="23"/>
      <c r="O26" s="23"/>
      <c r="P26" s="34"/>
      <c r="Q26" s="23">
        <v>2623</v>
      </c>
      <c r="R26" s="23"/>
      <c r="S26" s="23"/>
      <c r="T26" s="23"/>
      <c r="U26" s="34"/>
      <c r="V26" s="23">
        <v>466</v>
      </c>
      <c r="W26" s="23"/>
      <c r="X26" s="23"/>
      <c r="Y26" s="23"/>
      <c r="Z26" s="34"/>
      <c r="AA26" s="23">
        <f t="shared" si="0"/>
        <v>3089</v>
      </c>
      <c r="AB26" s="23"/>
      <c r="AC26" s="23"/>
      <c r="AD26" s="23"/>
      <c r="AE26" s="75"/>
    </row>
    <row r="27" spans="1:31">
      <c r="A27" s="16">
        <v>38899</v>
      </c>
      <c r="B27" s="23"/>
      <c r="C27" s="23"/>
      <c r="D27" s="23"/>
      <c r="E27" s="23"/>
      <c r="F27" s="34"/>
      <c r="G27" s="23"/>
      <c r="H27" s="23"/>
      <c r="I27" s="23"/>
      <c r="J27" s="23"/>
      <c r="K27" s="34"/>
      <c r="L27" s="23"/>
      <c r="M27" s="23"/>
      <c r="N27" s="23"/>
      <c r="O27" s="23"/>
      <c r="P27" s="34"/>
      <c r="Q27" s="23">
        <v>2568</v>
      </c>
      <c r="R27" s="23"/>
      <c r="S27" s="23"/>
      <c r="T27" s="23"/>
      <c r="U27" s="34"/>
      <c r="V27" s="23">
        <v>454</v>
      </c>
      <c r="W27" s="23"/>
      <c r="X27" s="23"/>
      <c r="Y27" s="23"/>
      <c r="Z27" s="34"/>
      <c r="AA27" s="23">
        <f t="shared" si="0"/>
        <v>3022</v>
      </c>
      <c r="AB27" s="23"/>
      <c r="AC27" s="23"/>
      <c r="AD27" s="23"/>
      <c r="AE27" s="75"/>
    </row>
    <row r="28" spans="1:31">
      <c r="A28" s="16">
        <v>38930</v>
      </c>
      <c r="B28" s="23"/>
      <c r="C28" s="23"/>
      <c r="D28" s="23"/>
      <c r="E28" s="23"/>
      <c r="F28" s="34"/>
      <c r="G28" s="23"/>
      <c r="H28" s="23"/>
      <c r="I28" s="23"/>
      <c r="J28" s="23"/>
      <c r="K28" s="34"/>
      <c r="L28" s="23"/>
      <c r="M28" s="23"/>
      <c r="N28" s="23"/>
      <c r="O28" s="23"/>
      <c r="P28" s="34"/>
      <c r="Q28" s="23">
        <v>2946</v>
      </c>
      <c r="R28" s="23"/>
      <c r="S28" s="23"/>
      <c r="T28" s="23"/>
      <c r="U28" s="34"/>
      <c r="V28" s="23">
        <v>589</v>
      </c>
      <c r="W28" s="23"/>
      <c r="X28" s="23"/>
      <c r="Y28" s="23"/>
      <c r="Z28" s="34"/>
      <c r="AA28" s="23">
        <f t="shared" si="0"/>
        <v>3535</v>
      </c>
      <c r="AB28" s="23"/>
      <c r="AC28" s="23"/>
      <c r="AD28" s="23"/>
      <c r="AE28" s="75"/>
    </row>
    <row r="29" spans="1:31">
      <c r="A29" s="16">
        <v>38961</v>
      </c>
      <c r="B29" s="23"/>
      <c r="C29" s="23"/>
      <c r="D29" s="23"/>
      <c r="E29" s="23"/>
      <c r="F29" s="34"/>
      <c r="G29" s="23"/>
      <c r="H29" s="23"/>
      <c r="I29" s="23"/>
      <c r="J29" s="23"/>
      <c r="K29" s="34"/>
      <c r="L29" s="23"/>
      <c r="M29" s="23"/>
      <c r="N29" s="23"/>
      <c r="O29" s="23"/>
      <c r="P29" s="34"/>
      <c r="Q29" s="23">
        <v>2477</v>
      </c>
      <c r="R29" s="23"/>
      <c r="S29" s="23"/>
      <c r="T29" s="23"/>
      <c r="U29" s="34"/>
      <c r="V29" s="23">
        <v>532</v>
      </c>
      <c r="W29" s="23"/>
      <c r="X29" s="23"/>
      <c r="Y29" s="23"/>
      <c r="Z29" s="34"/>
      <c r="AA29" s="23">
        <f t="shared" si="0"/>
        <v>3009</v>
      </c>
      <c r="AB29" s="23"/>
      <c r="AC29" s="23"/>
      <c r="AD29" s="23"/>
      <c r="AE29" s="75"/>
    </row>
    <row r="30" spans="1:31">
      <c r="A30" s="16">
        <v>38991</v>
      </c>
      <c r="B30" s="23"/>
      <c r="C30" s="23"/>
      <c r="D30" s="23"/>
      <c r="E30" s="23"/>
      <c r="F30" s="34"/>
      <c r="G30" s="23"/>
      <c r="H30" s="23"/>
      <c r="I30" s="23"/>
      <c r="J30" s="23"/>
      <c r="K30" s="34"/>
      <c r="L30" s="23"/>
      <c r="M30" s="23"/>
      <c r="N30" s="23"/>
      <c r="O30" s="23"/>
      <c r="P30" s="34"/>
      <c r="Q30" s="23">
        <v>2561</v>
      </c>
      <c r="R30" s="23"/>
      <c r="S30" s="23"/>
      <c r="T30" s="23"/>
      <c r="U30" s="34"/>
      <c r="V30" s="23">
        <v>526</v>
      </c>
      <c r="W30" s="23"/>
      <c r="X30" s="23"/>
      <c r="Y30" s="23"/>
      <c r="Z30" s="34"/>
      <c r="AA30" s="23">
        <f t="shared" si="0"/>
        <v>3087</v>
      </c>
      <c r="AB30" s="23"/>
      <c r="AC30" s="23"/>
      <c r="AD30" s="23"/>
      <c r="AE30" s="75"/>
    </row>
    <row r="31" spans="1:31" ht="14.45" customHeight="1">
      <c r="A31" s="16">
        <v>39022</v>
      </c>
      <c r="B31" s="23"/>
      <c r="C31" s="23"/>
      <c r="D31" s="23"/>
      <c r="E31" s="23"/>
      <c r="F31" s="34"/>
      <c r="G31" s="23"/>
      <c r="H31" s="23"/>
      <c r="I31" s="23"/>
      <c r="J31" s="23"/>
      <c r="K31" s="34"/>
      <c r="L31" s="23"/>
      <c r="M31" s="23"/>
      <c r="N31" s="23"/>
      <c r="O31" s="23"/>
      <c r="P31" s="34"/>
      <c r="Q31" s="23">
        <v>2765</v>
      </c>
      <c r="R31" s="23"/>
      <c r="S31" s="23"/>
      <c r="T31" s="23"/>
      <c r="U31" s="34"/>
      <c r="V31" s="23">
        <v>528</v>
      </c>
      <c r="W31" s="23"/>
      <c r="X31" s="23"/>
      <c r="Y31" s="23"/>
      <c r="Z31" s="34"/>
      <c r="AA31" s="23">
        <f t="shared" si="0"/>
        <v>3293</v>
      </c>
      <c r="AB31" s="23"/>
      <c r="AC31" s="23"/>
      <c r="AD31" s="23"/>
      <c r="AE31" s="75"/>
    </row>
    <row r="32" spans="1:31">
      <c r="A32" s="16">
        <v>39052</v>
      </c>
      <c r="B32" s="23"/>
      <c r="C32" s="23"/>
      <c r="D32" s="23"/>
      <c r="E32" s="23"/>
      <c r="F32" s="34"/>
      <c r="G32" s="23"/>
      <c r="H32" s="23"/>
      <c r="I32" s="23"/>
      <c r="J32" s="23"/>
      <c r="K32" s="34"/>
      <c r="L32" s="23"/>
      <c r="M32" s="23"/>
      <c r="N32" s="23"/>
      <c r="O32" s="23"/>
      <c r="P32" s="34"/>
      <c r="Q32" s="23">
        <v>2168</v>
      </c>
      <c r="R32" s="23"/>
      <c r="S32" s="23"/>
      <c r="T32" s="23"/>
      <c r="U32" s="34"/>
      <c r="V32" s="23">
        <v>445</v>
      </c>
      <c r="W32" s="23"/>
      <c r="X32" s="23"/>
      <c r="Y32" s="23"/>
      <c r="Z32" s="34"/>
      <c r="AA32" s="23">
        <f t="shared" si="0"/>
        <v>2613</v>
      </c>
      <c r="AB32" s="23"/>
      <c r="AC32" s="23"/>
      <c r="AD32" s="23"/>
      <c r="AE32" s="75"/>
    </row>
    <row r="33" spans="1:31">
      <c r="A33" s="16">
        <v>39083</v>
      </c>
      <c r="B33" s="23"/>
      <c r="C33" s="23"/>
      <c r="D33" s="23"/>
      <c r="E33" s="23"/>
      <c r="F33" s="34"/>
      <c r="G33" s="23"/>
      <c r="H33" s="23"/>
      <c r="I33" s="23"/>
      <c r="J33" s="23"/>
      <c r="K33" s="34"/>
      <c r="L33" s="23"/>
      <c r="M33" s="23"/>
      <c r="N33" s="23"/>
      <c r="O33" s="23"/>
      <c r="P33" s="34"/>
      <c r="Q33" s="23">
        <v>2205</v>
      </c>
      <c r="R33" s="23"/>
      <c r="S33" s="23"/>
      <c r="T33" s="23"/>
      <c r="U33" s="34"/>
      <c r="V33" s="23">
        <v>371</v>
      </c>
      <c r="W33" s="23"/>
      <c r="X33" s="23"/>
      <c r="Y33" s="23"/>
      <c r="Z33" s="34"/>
      <c r="AA33" s="23">
        <f t="shared" si="0"/>
        <v>2576</v>
      </c>
      <c r="AB33" s="23"/>
      <c r="AC33" s="23"/>
      <c r="AD33" s="23"/>
      <c r="AE33" s="75"/>
    </row>
    <row r="34" spans="1:31">
      <c r="A34" s="16">
        <v>39114</v>
      </c>
      <c r="B34" s="23"/>
      <c r="C34" s="23"/>
      <c r="D34" s="23"/>
      <c r="E34" s="23"/>
      <c r="F34" s="34"/>
      <c r="G34" s="23"/>
      <c r="H34" s="23"/>
      <c r="I34" s="23"/>
      <c r="J34" s="23"/>
      <c r="K34" s="34"/>
      <c r="L34" s="23"/>
      <c r="M34" s="23"/>
      <c r="N34" s="23"/>
      <c r="O34" s="23"/>
      <c r="P34" s="34"/>
      <c r="Q34" s="23">
        <v>2458</v>
      </c>
      <c r="R34" s="23"/>
      <c r="S34" s="23"/>
      <c r="T34" s="23"/>
      <c r="U34" s="34"/>
      <c r="V34" s="23">
        <v>496</v>
      </c>
      <c r="W34" s="23"/>
      <c r="X34" s="23"/>
      <c r="Y34" s="23"/>
      <c r="Z34" s="34"/>
      <c r="AA34" s="23">
        <f t="shared" si="0"/>
        <v>2954</v>
      </c>
      <c r="AB34" s="23"/>
      <c r="AC34" s="23"/>
      <c r="AD34" s="23"/>
      <c r="AE34" s="75"/>
    </row>
    <row r="35" spans="1:31">
      <c r="A35" s="16">
        <v>39142</v>
      </c>
      <c r="B35" s="23"/>
      <c r="C35" s="23"/>
      <c r="D35" s="23"/>
      <c r="E35" s="23"/>
      <c r="F35" s="34"/>
      <c r="G35" s="23"/>
      <c r="H35" s="23"/>
      <c r="I35" s="23"/>
      <c r="J35" s="23"/>
      <c r="K35" s="34"/>
      <c r="L35" s="23"/>
      <c r="M35" s="23"/>
      <c r="N35" s="23"/>
      <c r="O35" s="23"/>
      <c r="P35" s="34"/>
      <c r="Q35" s="23">
        <v>2891</v>
      </c>
      <c r="R35" s="23"/>
      <c r="S35" s="23"/>
      <c r="T35" s="23"/>
      <c r="U35" s="34"/>
      <c r="V35" s="23">
        <v>617</v>
      </c>
      <c r="W35" s="23"/>
      <c r="X35" s="23"/>
      <c r="Y35" s="23"/>
      <c r="Z35" s="34"/>
      <c r="AA35" s="23">
        <f t="shared" si="0"/>
        <v>3508</v>
      </c>
      <c r="AB35" s="23"/>
      <c r="AC35" s="23"/>
      <c r="AD35" s="23"/>
      <c r="AE35" s="75"/>
    </row>
    <row r="36" spans="1:31">
      <c r="A36" s="16">
        <v>39173</v>
      </c>
      <c r="B36" s="23"/>
      <c r="C36" s="23"/>
      <c r="D36" s="23"/>
      <c r="E36" s="23"/>
      <c r="F36" s="34"/>
      <c r="G36" s="23"/>
      <c r="H36" s="23"/>
      <c r="I36" s="23"/>
      <c r="J36" s="23"/>
      <c r="K36" s="34"/>
      <c r="L36" s="23"/>
      <c r="M36" s="23"/>
      <c r="N36" s="23"/>
      <c r="O36" s="23"/>
      <c r="P36" s="34"/>
      <c r="Q36" s="23">
        <v>2402</v>
      </c>
      <c r="R36" s="23"/>
      <c r="S36" s="23"/>
      <c r="T36" s="23"/>
      <c r="U36" s="34"/>
      <c r="V36" s="23">
        <v>504</v>
      </c>
      <c r="W36" s="23"/>
      <c r="X36" s="23"/>
      <c r="Y36" s="23"/>
      <c r="Z36" s="34"/>
      <c r="AA36" s="23">
        <f t="shared" si="0"/>
        <v>2906</v>
      </c>
      <c r="AB36" s="23"/>
      <c r="AC36" s="23"/>
      <c r="AD36" s="23"/>
      <c r="AE36" s="75"/>
    </row>
    <row r="37" spans="1:31">
      <c r="A37" s="16">
        <v>39203</v>
      </c>
      <c r="B37" s="23"/>
      <c r="C37" s="23"/>
      <c r="D37" s="23"/>
      <c r="E37" s="23"/>
      <c r="F37" s="34"/>
      <c r="G37" s="23"/>
      <c r="H37" s="23"/>
      <c r="I37" s="23"/>
      <c r="J37" s="23"/>
      <c r="K37" s="34"/>
      <c r="L37" s="23"/>
      <c r="M37" s="23"/>
      <c r="N37" s="23"/>
      <c r="O37" s="23"/>
      <c r="P37" s="34"/>
      <c r="Q37" s="23">
        <v>3098</v>
      </c>
      <c r="R37" s="23"/>
      <c r="S37" s="23"/>
      <c r="T37" s="23"/>
      <c r="U37" s="34"/>
      <c r="V37" s="23">
        <v>670</v>
      </c>
      <c r="W37" s="23"/>
      <c r="X37" s="23"/>
      <c r="Y37" s="23"/>
      <c r="Z37" s="34"/>
      <c r="AA37" s="23">
        <f t="shared" si="0"/>
        <v>3768</v>
      </c>
      <c r="AB37" s="23"/>
      <c r="AC37" s="23"/>
      <c r="AD37" s="23"/>
      <c r="AE37" s="75"/>
    </row>
    <row r="38" spans="1:31">
      <c r="A38" s="16">
        <v>39234</v>
      </c>
      <c r="B38" s="23"/>
      <c r="C38" s="23"/>
      <c r="D38" s="23"/>
      <c r="E38" s="23"/>
      <c r="F38" s="34"/>
      <c r="G38" s="23"/>
      <c r="H38" s="23"/>
      <c r="I38" s="23"/>
      <c r="J38" s="23"/>
      <c r="K38" s="34"/>
      <c r="L38" s="23"/>
      <c r="M38" s="23"/>
      <c r="N38" s="23"/>
      <c r="O38" s="23"/>
      <c r="P38" s="34"/>
      <c r="Q38" s="23">
        <v>2704</v>
      </c>
      <c r="R38" s="23"/>
      <c r="S38" s="23"/>
      <c r="T38" s="23"/>
      <c r="U38" s="34"/>
      <c r="V38" s="23">
        <v>621</v>
      </c>
      <c r="W38" s="23"/>
      <c r="X38" s="23"/>
      <c r="Y38" s="23"/>
      <c r="Z38" s="34"/>
      <c r="AA38" s="23">
        <f t="shared" si="0"/>
        <v>3325</v>
      </c>
      <c r="AB38" s="23"/>
      <c r="AC38" s="23"/>
      <c r="AD38" s="23"/>
      <c r="AE38" s="75"/>
    </row>
    <row r="39" spans="1:31">
      <c r="A39" s="16">
        <v>39264</v>
      </c>
      <c r="B39" s="23"/>
      <c r="C39" s="23"/>
      <c r="D39" s="23"/>
      <c r="E39" s="23"/>
      <c r="F39" s="34"/>
      <c r="G39" s="23"/>
      <c r="H39" s="23"/>
      <c r="I39" s="23"/>
      <c r="J39" s="23"/>
      <c r="K39" s="34"/>
      <c r="L39" s="23"/>
      <c r="M39" s="23"/>
      <c r="N39" s="23"/>
      <c r="O39" s="23"/>
      <c r="P39" s="34"/>
      <c r="Q39" s="23">
        <v>2990</v>
      </c>
      <c r="R39" s="23"/>
      <c r="S39" s="23"/>
      <c r="T39" s="23"/>
      <c r="U39" s="34"/>
      <c r="V39" s="23">
        <v>619</v>
      </c>
      <c r="W39" s="23"/>
      <c r="X39" s="23"/>
      <c r="Y39" s="23"/>
      <c r="Z39" s="34"/>
      <c r="AA39" s="23">
        <f t="shared" si="0"/>
        <v>3609</v>
      </c>
      <c r="AB39" s="23"/>
      <c r="AC39" s="23"/>
      <c r="AD39" s="23"/>
      <c r="AE39" s="75"/>
    </row>
    <row r="40" spans="1:31">
      <c r="A40" s="16">
        <v>39295</v>
      </c>
      <c r="B40" s="23"/>
      <c r="C40" s="23"/>
      <c r="D40" s="23"/>
      <c r="E40" s="23"/>
      <c r="F40" s="34"/>
      <c r="G40" s="23"/>
      <c r="H40" s="23"/>
      <c r="I40" s="23"/>
      <c r="J40" s="23"/>
      <c r="K40" s="34"/>
      <c r="L40" s="23"/>
      <c r="M40" s="23"/>
      <c r="N40" s="23"/>
      <c r="O40" s="23"/>
      <c r="P40" s="34"/>
      <c r="Q40" s="23">
        <v>3237</v>
      </c>
      <c r="R40" s="23"/>
      <c r="S40" s="23"/>
      <c r="T40" s="23"/>
      <c r="U40" s="34"/>
      <c r="V40" s="23">
        <v>711</v>
      </c>
      <c r="W40" s="23"/>
      <c r="X40" s="23"/>
      <c r="Y40" s="23"/>
      <c r="Z40" s="34"/>
      <c r="AA40" s="23">
        <f t="shared" si="0"/>
        <v>3948</v>
      </c>
      <c r="AB40" s="23"/>
      <c r="AC40" s="23"/>
      <c r="AD40" s="23"/>
      <c r="AE40" s="75"/>
    </row>
    <row r="41" spans="1:31">
      <c r="A41" s="16">
        <v>39326</v>
      </c>
      <c r="B41" s="23"/>
      <c r="C41" s="23"/>
      <c r="D41" s="23"/>
      <c r="E41" s="23"/>
      <c r="F41" s="34"/>
      <c r="G41" s="23"/>
      <c r="H41" s="23"/>
      <c r="I41" s="23"/>
      <c r="J41" s="23"/>
      <c r="K41" s="34"/>
      <c r="L41" s="23"/>
      <c r="M41" s="23"/>
      <c r="N41" s="23"/>
      <c r="O41" s="23"/>
      <c r="P41" s="34"/>
      <c r="Q41" s="23">
        <v>2736</v>
      </c>
      <c r="R41" s="23"/>
      <c r="S41" s="23"/>
      <c r="T41" s="23"/>
      <c r="U41" s="34"/>
      <c r="V41" s="23">
        <v>583</v>
      </c>
      <c r="W41" s="23"/>
      <c r="X41" s="23"/>
      <c r="Y41" s="23"/>
      <c r="Z41" s="34"/>
      <c r="AA41" s="23">
        <f t="shared" si="0"/>
        <v>3319</v>
      </c>
      <c r="AB41" s="23"/>
      <c r="AC41" s="23"/>
      <c r="AD41" s="23"/>
      <c r="AE41" s="75"/>
    </row>
    <row r="42" spans="1:31">
      <c r="A42" s="16">
        <v>39356</v>
      </c>
      <c r="B42" s="23"/>
      <c r="C42" s="23"/>
      <c r="D42" s="23"/>
      <c r="E42" s="23"/>
      <c r="F42" s="34"/>
      <c r="G42" s="23"/>
      <c r="H42" s="23"/>
      <c r="I42" s="23"/>
      <c r="J42" s="23"/>
      <c r="K42" s="34"/>
      <c r="L42" s="23"/>
      <c r="M42" s="23"/>
      <c r="N42" s="23"/>
      <c r="O42" s="23"/>
      <c r="P42" s="34"/>
      <c r="Q42" s="23">
        <v>3101</v>
      </c>
      <c r="R42" s="23"/>
      <c r="S42" s="23"/>
      <c r="T42" s="23"/>
      <c r="U42" s="34"/>
      <c r="V42" s="23">
        <v>656</v>
      </c>
      <c r="W42" s="23"/>
      <c r="X42" s="23"/>
      <c r="Y42" s="23"/>
      <c r="Z42" s="34"/>
      <c r="AA42" s="23">
        <f t="shared" si="0"/>
        <v>3757</v>
      </c>
      <c r="AB42" s="23"/>
      <c r="AC42" s="23"/>
      <c r="AD42" s="23"/>
      <c r="AE42" s="75"/>
    </row>
    <row r="43" spans="1:31">
      <c r="A43" s="16">
        <v>39387</v>
      </c>
      <c r="B43" s="29">
        <v>188</v>
      </c>
      <c r="C43" s="23"/>
      <c r="D43" s="23"/>
      <c r="E43" s="23"/>
      <c r="F43" s="34"/>
      <c r="G43" s="23">
        <v>129</v>
      </c>
      <c r="H43" s="23"/>
      <c r="I43" s="23"/>
      <c r="J43" s="23"/>
      <c r="K43" s="34"/>
      <c r="L43" s="23">
        <v>150</v>
      </c>
      <c r="M43" s="23"/>
      <c r="N43" s="23"/>
      <c r="O43" s="23"/>
      <c r="P43" s="34"/>
      <c r="Q43" s="23">
        <v>2993</v>
      </c>
      <c r="R43" s="23"/>
      <c r="S43" s="23"/>
      <c r="T43" s="23"/>
      <c r="U43" s="34"/>
      <c r="V43" s="23">
        <v>716</v>
      </c>
      <c r="W43" s="23"/>
      <c r="X43" s="23"/>
      <c r="Y43" s="23"/>
      <c r="Z43" s="34"/>
      <c r="AA43" s="23">
        <f t="shared" si="0"/>
        <v>4176</v>
      </c>
      <c r="AB43" s="23"/>
      <c r="AC43" s="23"/>
      <c r="AD43" s="23"/>
      <c r="AE43" s="75"/>
    </row>
    <row r="44" spans="1:31">
      <c r="A44" s="16">
        <v>39417</v>
      </c>
      <c r="B44" s="29">
        <v>189</v>
      </c>
      <c r="C44" s="23"/>
      <c r="D44" s="23"/>
      <c r="E44" s="23"/>
      <c r="F44" s="34"/>
      <c r="G44" s="23">
        <v>145</v>
      </c>
      <c r="H44" s="23"/>
      <c r="I44" s="23"/>
      <c r="J44" s="23"/>
      <c r="K44" s="34"/>
      <c r="L44" s="23">
        <v>121</v>
      </c>
      <c r="M44" s="23"/>
      <c r="N44" s="23"/>
      <c r="O44" s="23"/>
      <c r="P44" s="34"/>
      <c r="Q44" s="23">
        <v>2315</v>
      </c>
      <c r="R44" s="23"/>
      <c r="S44" s="23"/>
      <c r="T44" s="23"/>
      <c r="U44" s="34"/>
      <c r="V44" s="23">
        <v>596</v>
      </c>
      <c r="W44" s="23"/>
      <c r="X44" s="23"/>
      <c r="Y44" s="23"/>
      <c r="Z44" s="34"/>
      <c r="AA44" s="23">
        <f t="shared" si="0"/>
        <v>3366</v>
      </c>
      <c r="AB44" s="23"/>
      <c r="AC44" s="23"/>
      <c r="AD44" s="23"/>
      <c r="AE44" s="75"/>
    </row>
    <row r="45" spans="1:31">
      <c r="A45" s="16">
        <v>39448</v>
      </c>
      <c r="B45" s="29">
        <v>172</v>
      </c>
      <c r="C45" s="23"/>
      <c r="D45" s="23"/>
      <c r="E45" s="23"/>
      <c r="F45" s="34"/>
      <c r="G45" s="23">
        <v>136</v>
      </c>
      <c r="H45" s="23"/>
      <c r="I45" s="23"/>
      <c r="J45" s="23"/>
      <c r="K45" s="34"/>
      <c r="L45" s="23">
        <v>100</v>
      </c>
      <c r="M45" s="23"/>
      <c r="N45" s="23"/>
      <c r="O45" s="23"/>
      <c r="P45" s="34"/>
      <c r="Q45" s="23">
        <v>2580</v>
      </c>
      <c r="R45" s="23"/>
      <c r="S45" s="23"/>
      <c r="T45" s="23"/>
      <c r="U45" s="34"/>
      <c r="V45" s="23">
        <v>557</v>
      </c>
      <c r="W45" s="23"/>
      <c r="X45" s="23"/>
      <c r="Y45" s="23"/>
      <c r="Z45" s="34"/>
      <c r="AA45" s="23">
        <f t="shared" si="0"/>
        <v>3545</v>
      </c>
      <c r="AB45" s="23"/>
      <c r="AC45" s="23"/>
      <c r="AD45" s="23"/>
      <c r="AE45" s="75"/>
    </row>
    <row r="46" spans="1:31">
      <c r="A46" s="16">
        <v>39479</v>
      </c>
      <c r="B46" s="29">
        <v>237</v>
      </c>
      <c r="C46" s="23"/>
      <c r="D46" s="23"/>
      <c r="E46" s="23"/>
      <c r="F46" s="34"/>
      <c r="G46" s="23">
        <v>152</v>
      </c>
      <c r="H46" s="23"/>
      <c r="I46" s="23"/>
      <c r="J46" s="23"/>
      <c r="K46" s="34"/>
      <c r="L46" s="23">
        <v>111</v>
      </c>
      <c r="M46" s="23"/>
      <c r="N46" s="23"/>
      <c r="O46" s="23"/>
      <c r="P46" s="34"/>
      <c r="Q46" s="23">
        <v>2920</v>
      </c>
      <c r="R46" s="23"/>
      <c r="S46" s="23"/>
      <c r="T46" s="23"/>
      <c r="U46" s="34"/>
      <c r="V46" s="23">
        <v>731</v>
      </c>
      <c r="W46" s="23"/>
      <c r="X46" s="23"/>
      <c r="Y46" s="23"/>
      <c r="Z46" s="34"/>
      <c r="AA46" s="23">
        <f t="shared" si="0"/>
        <v>4151</v>
      </c>
      <c r="AB46" s="23"/>
      <c r="AC46" s="23"/>
      <c r="AD46" s="23"/>
      <c r="AE46" s="75"/>
    </row>
    <row r="47" spans="1:31">
      <c r="A47" s="16">
        <v>39508</v>
      </c>
      <c r="B47" s="29">
        <v>227</v>
      </c>
      <c r="C47" s="23"/>
      <c r="D47" s="23"/>
      <c r="E47" s="23"/>
      <c r="F47" s="34"/>
      <c r="G47" s="23">
        <v>141</v>
      </c>
      <c r="H47" s="23"/>
      <c r="I47" s="23"/>
      <c r="J47" s="23"/>
      <c r="K47" s="34"/>
      <c r="L47" s="23">
        <v>114</v>
      </c>
      <c r="M47" s="23"/>
      <c r="N47" s="23"/>
      <c r="O47" s="23"/>
      <c r="P47" s="34"/>
      <c r="Q47" s="23">
        <v>2895</v>
      </c>
      <c r="R47" s="23"/>
      <c r="S47" s="23"/>
      <c r="T47" s="23"/>
      <c r="U47" s="34"/>
      <c r="V47" s="23">
        <v>731</v>
      </c>
      <c r="W47" s="23"/>
      <c r="X47" s="23"/>
      <c r="Y47" s="23"/>
      <c r="Z47" s="34"/>
      <c r="AA47" s="23">
        <f t="shared" si="0"/>
        <v>4108</v>
      </c>
      <c r="AB47" s="23"/>
      <c r="AC47" s="23"/>
      <c r="AD47" s="23"/>
      <c r="AE47" s="75"/>
    </row>
    <row r="48" spans="1:31">
      <c r="A48" s="16">
        <v>39539</v>
      </c>
      <c r="B48" s="29">
        <v>276</v>
      </c>
      <c r="C48" s="23"/>
      <c r="D48" s="23"/>
      <c r="E48" s="23"/>
      <c r="F48" s="34"/>
      <c r="G48" s="23">
        <v>209</v>
      </c>
      <c r="H48" s="23"/>
      <c r="I48" s="23"/>
      <c r="J48" s="23"/>
      <c r="K48" s="34"/>
      <c r="L48" s="23">
        <v>154</v>
      </c>
      <c r="M48" s="23"/>
      <c r="N48" s="23"/>
      <c r="O48" s="23"/>
      <c r="P48" s="34"/>
      <c r="Q48" s="23">
        <v>3288</v>
      </c>
      <c r="R48" s="23"/>
      <c r="S48" s="23"/>
      <c r="T48" s="23"/>
      <c r="U48" s="34"/>
      <c r="V48" s="23">
        <v>837</v>
      </c>
      <c r="W48" s="23"/>
      <c r="X48" s="23"/>
      <c r="Y48" s="23"/>
      <c r="Z48" s="34"/>
      <c r="AA48" s="23">
        <f t="shared" si="0"/>
        <v>4764</v>
      </c>
      <c r="AB48" s="23"/>
      <c r="AC48" s="23"/>
      <c r="AD48" s="23"/>
      <c r="AE48" s="75"/>
    </row>
    <row r="49" spans="1:31">
      <c r="A49" s="16">
        <v>39569</v>
      </c>
      <c r="B49" s="29">
        <v>264</v>
      </c>
      <c r="C49" s="23"/>
      <c r="D49" s="23"/>
      <c r="E49" s="23"/>
      <c r="F49" s="34"/>
      <c r="G49" s="23">
        <v>214</v>
      </c>
      <c r="H49" s="23"/>
      <c r="I49" s="23"/>
      <c r="J49" s="23"/>
      <c r="K49" s="34"/>
      <c r="L49" s="23">
        <v>175</v>
      </c>
      <c r="M49" s="23"/>
      <c r="N49" s="23"/>
      <c r="O49" s="23"/>
      <c r="P49" s="34"/>
      <c r="Q49" s="23">
        <v>3305</v>
      </c>
      <c r="R49" s="23"/>
      <c r="S49" s="23"/>
      <c r="T49" s="23"/>
      <c r="U49" s="34"/>
      <c r="V49" s="23">
        <v>764</v>
      </c>
      <c r="W49" s="23"/>
      <c r="X49" s="23"/>
      <c r="Y49" s="23"/>
      <c r="Z49" s="34"/>
      <c r="AA49" s="23">
        <f t="shared" si="0"/>
        <v>4722</v>
      </c>
      <c r="AB49" s="23"/>
      <c r="AC49" s="23"/>
      <c r="AD49" s="23"/>
      <c r="AE49" s="75"/>
    </row>
    <row r="50" spans="1:31">
      <c r="A50" s="16">
        <v>39600</v>
      </c>
      <c r="B50" s="29">
        <v>272</v>
      </c>
      <c r="C50" s="23"/>
      <c r="D50" s="23"/>
      <c r="E50" s="23"/>
      <c r="F50" s="34"/>
      <c r="G50" s="23">
        <v>224</v>
      </c>
      <c r="H50" s="23"/>
      <c r="I50" s="23"/>
      <c r="J50" s="23"/>
      <c r="K50" s="34"/>
      <c r="L50" s="23">
        <v>202</v>
      </c>
      <c r="M50" s="23"/>
      <c r="N50" s="23"/>
      <c r="O50" s="23"/>
      <c r="P50" s="34"/>
      <c r="Q50" s="23">
        <v>3289</v>
      </c>
      <c r="R50" s="23"/>
      <c r="S50" s="23"/>
      <c r="T50" s="23"/>
      <c r="U50" s="34"/>
      <c r="V50" s="23">
        <v>799</v>
      </c>
      <c r="W50" s="23"/>
      <c r="X50" s="23"/>
      <c r="Y50" s="23"/>
      <c r="Z50" s="34"/>
      <c r="AA50" s="23">
        <f t="shared" si="0"/>
        <v>4786</v>
      </c>
      <c r="AB50" s="23"/>
      <c r="AC50" s="23"/>
      <c r="AD50" s="23"/>
      <c r="AE50" s="75"/>
    </row>
    <row r="51" spans="1:31">
      <c r="A51" s="16">
        <v>39630</v>
      </c>
      <c r="B51" s="29">
        <v>318</v>
      </c>
      <c r="C51" s="23"/>
      <c r="D51" s="23"/>
      <c r="E51" s="23"/>
      <c r="F51" s="34"/>
      <c r="G51" s="23">
        <v>287</v>
      </c>
      <c r="H51" s="23"/>
      <c r="I51" s="23"/>
      <c r="J51" s="23"/>
      <c r="K51" s="34"/>
      <c r="L51" s="23">
        <v>214</v>
      </c>
      <c r="M51" s="23"/>
      <c r="N51" s="23"/>
      <c r="O51" s="23"/>
      <c r="P51" s="34"/>
      <c r="Q51" s="23">
        <v>3547</v>
      </c>
      <c r="R51" s="23"/>
      <c r="S51" s="23"/>
      <c r="T51" s="23"/>
      <c r="U51" s="34"/>
      <c r="V51" s="23">
        <v>883</v>
      </c>
      <c r="W51" s="23"/>
      <c r="X51" s="23"/>
      <c r="Y51" s="23"/>
      <c r="Z51" s="34"/>
      <c r="AA51" s="23">
        <f t="shared" si="0"/>
        <v>5249</v>
      </c>
      <c r="AB51" s="23"/>
      <c r="AC51" s="23"/>
      <c r="AD51" s="23"/>
      <c r="AE51" s="75"/>
    </row>
    <row r="52" spans="1:31">
      <c r="A52" s="16">
        <v>39661</v>
      </c>
      <c r="B52" s="29">
        <v>261</v>
      </c>
      <c r="C52" s="23"/>
      <c r="D52" s="23"/>
      <c r="E52" s="23"/>
      <c r="F52" s="34"/>
      <c r="G52" s="23">
        <v>267</v>
      </c>
      <c r="H52" s="23"/>
      <c r="I52" s="23"/>
      <c r="J52" s="23"/>
      <c r="K52" s="34"/>
      <c r="L52" s="23">
        <v>194</v>
      </c>
      <c r="M52" s="23"/>
      <c r="N52" s="23"/>
      <c r="O52" s="23"/>
      <c r="P52" s="34"/>
      <c r="Q52" s="23">
        <v>3075</v>
      </c>
      <c r="R52" s="23"/>
      <c r="S52" s="23"/>
      <c r="T52" s="23"/>
      <c r="U52" s="34"/>
      <c r="V52" s="23">
        <v>742</v>
      </c>
      <c r="W52" s="23"/>
      <c r="X52" s="23"/>
      <c r="Y52" s="23"/>
      <c r="Z52" s="34"/>
      <c r="AA52" s="23">
        <f t="shared" si="0"/>
        <v>4539</v>
      </c>
      <c r="AB52" s="23"/>
      <c r="AC52" s="23"/>
      <c r="AD52" s="23"/>
      <c r="AE52" s="75"/>
    </row>
    <row r="53" spans="1:31">
      <c r="A53" s="16">
        <v>39692</v>
      </c>
      <c r="B53" s="29">
        <v>321</v>
      </c>
      <c r="C53" s="23"/>
      <c r="D53" s="23"/>
      <c r="E53" s="23"/>
      <c r="F53" s="34"/>
      <c r="G53" s="23">
        <v>272</v>
      </c>
      <c r="H53" s="23"/>
      <c r="I53" s="23"/>
      <c r="J53" s="23"/>
      <c r="K53" s="34"/>
      <c r="L53" s="23">
        <v>194</v>
      </c>
      <c r="M53" s="23"/>
      <c r="N53" s="23"/>
      <c r="O53" s="23"/>
      <c r="P53" s="34"/>
      <c r="Q53" s="23">
        <v>3344</v>
      </c>
      <c r="R53" s="23"/>
      <c r="S53" s="23"/>
      <c r="T53" s="23"/>
      <c r="U53" s="34"/>
      <c r="V53" s="23">
        <v>807</v>
      </c>
      <c r="W53" s="23"/>
      <c r="X53" s="23"/>
      <c r="Y53" s="23"/>
      <c r="Z53" s="34"/>
      <c r="AA53" s="23">
        <f t="shared" si="0"/>
        <v>4938</v>
      </c>
      <c r="AB53" s="23"/>
      <c r="AC53" s="23"/>
      <c r="AD53" s="23"/>
      <c r="AE53" s="75"/>
    </row>
    <row r="54" spans="1:31">
      <c r="A54" s="16">
        <v>39722</v>
      </c>
      <c r="B54" s="29">
        <v>237</v>
      </c>
      <c r="C54" s="23"/>
      <c r="D54" s="23"/>
      <c r="E54" s="23"/>
      <c r="F54" s="34"/>
      <c r="G54" s="23">
        <v>264</v>
      </c>
      <c r="H54" s="23"/>
      <c r="I54" s="23"/>
      <c r="J54" s="23"/>
      <c r="K54" s="34"/>
      <c r="L54" s="23">
        <v>205</v>
      </c>
      <c r="M54" s="23"/>
      <c r="N54" s="23"/>
      <c r="O54" s="23"/>
      <c r="P54" s="34"/>
      <c r="Q54" s="23">
        <v>3294</v>
      </c>
      <c r="R54" s="23"/>
      <c r="S54" s="23"/>
      <c r="T54" s="23"/>
      <c r="U54" s="34"/>
      <c r="V54" s="23">
        <v>766</v>
      </c>
      <c r="W54" s="23"/>
      <c r="X54" s="23"/>
      <c r="Y54" s="23"/>
      <c r="Z54" s="34"/>
      <c r="AA54" s="23">
        <f t="shared" si="0"/>
        <v>4766</v>
      </c>
      <c r="AB54" s="23"/>
      <c r="AC54" s="23"/>
      <c r="AD54" s="23"/>
      <c r="AE54" s="75"/>
    </row>
    <row r="55" spans="1:31">
      <c r="A55" s="16">
        <v>39753</v>
      </c>
      <c r="B55" s="29">
        <v>244</v>
      </c>
      <c r="C55" s="23"/>
      <c r="D55" s="23"/>
      <c r="E55" s="23"/>
      <c r="F55" s="34"/>
      <c r="G55" s="23">
        <v>237</v>
      </c>
      <c r="H55" s="23"/>
      <c r="I55" s="23"/>
      <c r="J55" s="23"/>
      <c r="K55" s="34"/>
      <c r="L55" s="23">
        <v>211</v>
      </c>
      <c r="M55" s="23"/>
      <c r="N55" s="23"/>
      <c r="O55" s="23"/>
      <c r="P55" s="34"/>
      <c r="Q55" s="23">
        <v>3083</v>
      </c>
      <c r="R55" s="23"/>
      <c r="S55" s="23"/>
      <c r="T55" s="23"/>
      <c r="U55" s="34"/>
      <c r="V55" s="23">
        <v>753</v>
      </c>
      <c r="W55" s="23"/>
      <c r="X55" s="23"/>
      <c r="Y55" s="23"/>
      <c r="Z55" s="34"/>
      <c r="AA55" s="23">
        <f t="shared" si="0"/>
        <v>4528</v>
      </c>
      <c r="AB55" s="23"/>
      <c r="AC55" s="23"/>
      <c r="AD55" s="23"/>
      <c r="AE55" s="75"/>
    </row>
    <row r="56" spans="1:31">
      <c r="A56" s="16">
        <v>39783</v>
      </c>
      <c r="B56" s="29">
        <v>266</v>
      </c>
      <c r="C56" s="23"/>
      <c r="D56" s="23"/>
      <c r="E56" s="23"/>
      <c r="F56" s="34"/>
      <c r="G56" s="23">
        <v>259</v>
      </c>
      <c r="H56" s="23"/>
      <c r="I56" s="23"/>
      <c r="J56" s="23"/>
      <c r="K56" s="34"/>
      <c r="L56" s="23">
        <v>213</v>
      </c>
      <c r="M56" s="23"/>
      <c r="N56" s="23"/>
      <c r="O56" s="23"/>
      <c r="P56" s="34"/>
      <c r="Q56" s="23">
        <v>3031</v>
      </c>
      <c r="R56" s="23"/>
      <c r="S56" s="23"/>
      <c r="T56" s="23"/>
      <c r="U56" s="34"/>
      <c r="V56" s="23">
        <v>745</v>
      </c>
      <c r="W56" s="23"/>
      <c r="X56" s="23"/>
      <c r="Y56" s="23"/>
      <c r="Z56" s="34"/>
      <c r="AA56" s="23">
        <f t="shared" si="0"/>
        <v>4514</v>
      </c>
      <c r="AB56" s="23"/>
      <c r="AC56" s="23"/>
      <c r="AD56" s="23"/>
      <c r="AE56" s="75"/>
    </row>
    <row r="57" spans="1:31">
      <c r="A57" s="16">
        <v>39814</v>
      </c>
      <c r="B57" s="29">
        <v>166</v>
      </c>
      <c r="C57" s="23"/>
      <c r="D57" s="23"/>
      <c r="E57" s="23"/>
      <c r="F57" s="34"/>
      <c r="G57" s="23">
        <v>182</v>
      </c>
      <c r="H57" s="23"/>
      <c r="I57" s="23"/>
      <c r="J57" s="23"/>
      <c r="K57" s="34"/>
      <c r="L57" s="23">
        <v>127</v>
      </c>
      <c r="M57" s="23"/>
      <c r="N57" s="23"/>
      <c r="O57" s="23"/>
      <c r="P57" s="34"/>
      <c r="Q57" s="23">
        <v>2784</v>
      </c>
      <c r="R57" s="23"/>
      <c r="S57" s="23"/>
      <c r="T57" s="23"/>
      <c r="U57" s="34"/>
      <c r="V57" s="23">
        <v>697</v>
      </c>
      <c r="W57" s="23"/>
      <c r="X57" s="23"/>
      <c r="Y57" s="23"/>
      <c r="Z57" s="34"/>
      <c r="AA57" s="23">
        <f t="shared" si="0"/>
        <v>3956</v>
      </c>
      <c r="AB57" s="23"/>
      <c r="AC57" s="23"/>
      <c r="AD57" s="23"/>
      <c r="AE57" s="75"/>
    </row>
    <row r="58" spans="1:31">
      <c r="A58" s="16">
        <v>39845</v>
      </c>
      <c r="B58" s="29">
        <v>270</v>
      </c>
      <c r="C58" s="23"/>
      <c r="D58" s="23"/>
      <c r="E58" s="23"/>
      <c r="F58" s="34"/>
      <c r="G58" s="23">
        <v>225</v>
      </c>
      <c r="H58" s="23"/>
      <c r="I58" s="23"/>
      <c r="J58" s="23"/>
      <c r="K58" s="34"/>
      <c r="L58" s="23">
        <v>186</v>
      </c>
      <c r="M58" s="23"/>
      <c r="N58" s="23"/>
      <c r="O58" s="23"/>
      <c r="P58" s="34"/>
      <c r="Q58" s="23">
        <v>3498</v>
      </c>
      <c r="R58" s="23"/>
      <c r="S58" s="23"/>
      <c r="T58" s="23"/>
      <c r="U58" s="34"/>
      <c r="V58" s="23">
        <v>845</v>
      </c>
      <c r="W58" s="23"/>
      <c r="X58" s="23"/>
      <c r="Y58" s="23"/>
      <c r="Z58" s="34"/>
      <c r="AA58" s="23">
        <f t="shared" si="0"/>
        <v>5024</v>
      </c>
      <c r="AB58" s="23"/>
      <c r="AC58" s="23"/>
      <c r="AD58" s="23"/>
      <c r="AE58" s="75"/>
    </row>
    <row r="59" spans="1:31">
      <c r="A59" s="16">
        <v>39873</v>
      </c>
      <c r="B59" s="29">
        <v>248</v>
      </c>
      <c r="C59" s="23"/>
      <c r="D59" s="23"/>
      <c r="E59" s="23"/>
      <c r="F59" s="34"/>
      <c r="G59" s="23">
        <v>254</v>
      </c>
      <c r="H59" s="23"/>
      <c r="I59" s="23"/>
      <c r="J59" s="23"/>
      <c r="K59" s="34"/>
      <c r="L59" s="23">
        <v>213</v>
      </c>
      <c r="M59" s="23"/>
      <c r="N59" s="23"/>
      <c r="O59" s="23"/>
      <c r="P59" s="34"/>
      <c r="Q59" s="23">
        <v>3550</v>
      </c>
      <c r="R59" s="23"/>
      <c r="S59" s="23"/>
      <c r="T59" s="23"/>
      <c r="U59" s="34"/>
      <c r="V59" s="23">
        <v>884</v>
      </c>
      <c r="W59" s="23"/>
      <c r="X59" s="23"/>
      <c r="Y59" s="23"/>
      <c r="Z59" s="34"/>
      <c r="AA59" s="23">
        <f t="shared" si="0"/>
        <v>5149</v>
      </c>
      <c r="AB59" s="23"/>
      <c r="AC59" s="23"/>
      <c r="AD59" s="23"/>
      <c r="AE59" s="75"/>
    </row>
    <row r="60" spans="1:31">
      <c r="A60" s="16">
        <v>39904</v>
      </c>
      <c r="B60" s="29">
        <v>229</v>
      </c>
      <c r="C60" s="23"/>
      <c r="D60" s="23"/>
      <c r="E60" s="23"/>
      <c r="F60" s="34"/>
      <c r="G60" s="23">
        <v>286</v>
      </c>
      <c r="H60" s="23"/>
      <c r="I60" s="23"/>
      <c r="J60" s="23"/>
      <c r="K60" s="34"/>
      <c r="L60" s="23">
        <v>242</v>
      </c>
      <c r="M60" s="23"/>
      <c r="N60" s="23"/>
      <c r="O60" s="23"/>
      <c r="P60" s="34"/>
      <c r="Q60" s="23">
        <v>3684</v>
      </c>
      <c r="R60" s="23"/>
      <c r="S60" s="23"/>
      <c r="T60" s="23"/>
      <c r="U60" s="34"/>
      <c r="V60" s="23">
        <v>790</v>
      </c>
      <c r="W60" s="23"/>
      <c r="X60" s="23"/>
      <c r="Y60" s="23"/>
      <c r="Z60" s="34"/>
      <c r="AA60" s="23">
        <f t="shared" si="0"/>
        <v>5231</v>
      </c>
      <c r="AB60" s="23"/>
      <c r="AC60" s="23"/>
      <c r="AD60" s="23"/>
      <c r="AE60" s="75"/>
    </row>
    <row r="61" spans="1:31">
      <c r="A61" s="16">
        <v>39934</v>
      </c>
      <c r="B61" s="29">
        <v>292</v>
      </c>
      <c r="C61" s="23"/>
      <c r="D61" s="23"/>
      <c r="E61" s="23"/>
      <c r="F61" s="34"/>
      <c r="G61" s="23">
        <v>295</v>
      </c>
      <c r="H61" s="23"/>
      <c r="I61" s="23"/>
      <c r="J61" s="23"/>
      <c r="K61" s="34"/>
      <c r="L61" s="23">
        <v>218</v>
      </c>
      <c r="M61" s="23"/>
      <c r="N61" s="23"/>
      <c r="O61" s="23"/>
      <c r="P61" s="34"/>
      <c r="Q61" s="23">
        <v>3724</v>
      </c>
      <c r="R61" s="23"/>
      <c r="S61" s="23"/>
      <c r="T61" s="23"/>
      <c r="U61" s="34"/>
      <c r="V61" s="23">
        <v>892</v>
      </c>
      <c r="W61" s="23"/>
      <c r="X61" s="23"/>
      <c r="Y61" s="23"/>
      <c r="Z61" s="34"/>
      <c r="AA61" s="23">
        <f t="shared" si="0"/>
        <v>5421</v>
      </c>
      <c r="AB61" s="23"/>
      <c r="AC61" s="23"/>
      <c r="AD61" s="23"/>
      <c r="AE61" s="75"/>
    </row>
    <row r="62" spans="1:31">
      <c r="A62" s="16">
        <v>39965</v>
      </c>
      <c r="B62" s="29">
        <v>303</v>
      </c>
      <c r="C62" s="23"/>
      <c r="D62" s="23"/>
      <c r="E62" s="23"/>
      <c r="F62" s="34"/>
      <c r="G62" s="23">
        <v>365</v>
      </c>
      <c r="H62" s="23"/>
      <c r="I62" s="23"/>
      <c r="J62" s="23"/>
      <c r="K62" s="34"/>
      <c r="L62" s="23">
        <v>242</v>
      </c>
      <c r="M62" s="23"/>
      <c r="N62" s="23"/>
      <c r="O62" s="23"/>
      <c r="P62" s="34"/>
      <c r="Q62" s="23">
        <v>3768</v>
      </c>
      <c r="R62" s="23"/>
      <c r="S62" s="23"/>
      <c r="T62" s="23"/>
      <c r="U62" s="34"/>
      <c r="V62" s="23">
        <v>863</v>
      </c>
      <c r="W62" s="23"/>
      <c r="X62" s="23"/>
      <c r="Y62" s="23"/>
      <c r="Z62" s="34"/>
      <c r="AA62" s="23">
        <f t="shared" si="0"/>
        <v>5541</v>
      </c>
      <c r="AB62" s="23"/>
      <c r="AC62" s="23"/>
      <c r="AD62" s="23"/>
      <c r="AE62" s="75"/>
    </row>
    <row r="63" spans="1:31">
      <c r="A63" s="16">
        <v>39995</v>
      </c>
      <c r="B63" s="29">
        <v>298</v>
      </c>
      <c r="C63" s="23"/>
      <c r="D63" s="23"/>
      <c r="E63" s="23"/>
      <c r="F63" s="34"/>
      <c r="G63" s="23">
        <v>365</v>
      </c>
      <c r="H63" s="23"/>
      <c r="I63" s="23"/>
      <c r="J63" s="23"/>
      <c r="K63" s="34"/>
      <c r="L63" s="23">
        <v>257</v>
      </c>
      <c r="M63" s="23"/>
      <c r="N63" s="23"/>
      <c r="O63" s="23"/>
      <c r="P63" s="34"/>
      <c r="Q63" s="23">
        <v>3984</v>
      </c>
      <c r="R63" s="23"/>
      <c r="S63" s="23"/>
      <c r="T63" s="23"/>
      <c r="U63" s="34"/>
      <c r="V63" s="23">
        <v>976</v>
      </c>
      <c r="W63" s="23"/>
      <c r="X63" s="23"/>
      <c r="Y63" s="23"/>
      <c r="Z63" s="34"/>
      <c r="AA63" s="23">
        <f t="shared" si="0"/>
        <v>5880</v>
      </c>
      <c r="AB63" s="23"/>
      <c r="AC63" s="23"/>
      <c r="AD63" s="23"/>
      <c r="AE63" s="75"/>
    </row>
    <row r="64" spans="1:31">
      <c r="A64" s="16">
        <v>40026</v>
      </c>
      <c r="B64" s="29">
        <v>271</v>
      </c>
      <c r="C64" s="23"/>
      <c r="D64" s="23"/>
      <c r="E64" s="23"/>
      <c r="F64" s="34"/>
      <c r="G64" s="23">
        <v>381</v>
      </c>
      <c r="H64" s="23"/>
      <c r="I64" s="23"/>
      <c r="J64" s="23"/>
      <c r="K64" s="34"/>
      <c r="L64" s="23">
        <v>230</v>
      </c>
      <c r="M64" s="23"/>
      <c r="N64" s="23"/>
      <c r="O64" s="23"/>
      <c r="P64" s="34"/>
      <c r="Q64" s="23">
        <v>3828</v>
      </c>
      <c r="R64" s="23"/>
      <c r="S64" s="23"/>
      <c r="T64" s="23"/>
      <c r="U64" s="34"/>
      <c r="V64" s="23">
        <v>830</v>
      </c>
      <c r="W64" s="23"/>
      <c r="X64" s="23"/>
      <c r="Y64" s="23"/>
      <c r="Z64" s="34"/>
      <c r="AA64" s="23">
        <f t="shared" si="0"/>
        <v>5540</v>
      </c>
      <c r="AB64" s="23"/>
      <c r="AC64" s="23"/>
      <c r="AD64" s="23"/>
      <c r="AE64" s="75"/>
    </row>
    <row r="65" spans="1:31">
      <c r="A65" s="16">
        <v>40057</v>
      </c>
      <c r="B65" s="29">
        <v>286</v>
      </c>
      <c r="C65" s="23"/>
      <c r="D65" s="23"/>
      <c r="E65" s="23"/>
      <c r="F65" s="34"/>
      <c r="G65" s="23">
        <v>367</v>
      </c>
      <c r="H65" s="23"/>
      <c r="I65" s="23"/>
      <c r="J65" s="23"/>
      <c r="K65" s="34"/>
      <c r="L65" s="23">
        <v>235</v>
      </c>
      <c r="M65" s="23"/>
      <c r="N65" s="23"/>
      <c r="O65" s="23"/>
      <c r="P65" s="34"/>
      <c r="Q65" s="23">
        <v>3940</v>
      </c>
      <c r="R65" s="23"/>
      <c r="S65" s="23"/>
      <c r="T65" s="23"/>
      <c r="U65" s="34"/>
      <c r="V65" s="23">
        <v>906</v>
      </c>
      <c r="W65" s="23"/>
      <c r="X65" s="23"/>
      <c r="Y65" s="23"/>
      <c r="Z65" s="34"/>
      <c r="AA65" s="23">
        <f t="shared" si="0"/>
        <v>5734</v>
      </c>
      <c r="AB65" s="23"/>
      <c r="AC65" s="23"/>
      <c r="AD65" s="23"/>
      <c r="AE65" s="75"/>
    </row>
    <row r="66" spans="1:31">
      <c r="A66" s="16">
        <v>40087</v>
      </c>
      <c r="B66" s="29">
        <v>274</v>
      </c>
      <c r="C66" s="23"/>
      <c r="D66" s="23"/>
      <c r="E66" s="23"/>
      <c r="F66" s="34"/>
      <c r="G66" s="23">
        <v>353</v>
      </c>
      <c r="H66" s="23"/>
      <c r="I66" s="23"/>
      <c r="J66" s="23"/>
      <c r="K66" s="34"/>
      <c r="L66" s="23">
        <v>211</v>
      </c>
      <c r="M66" s="23"/>
      <c r="N66" s="23"/>
      <c r="O66" s="23"/>
      <c r="P66" s="34"/>
      <c r="Q66" s="23">
        <v>3643</v>
      </c>
      <c r="R66" s="23"/>
      <c r="S66" s="23"/>
      <c r="T66" s="23"/>
      <c r="U66" s="34"/>
      <c r="V66" s="23">
        <v>904</v>
      </c>
      <c r="W66" s="23"/>
      <c r="X66" s="23"/>
      <c r="Y66" s="23"/>
      <c r="Z66" s="34"/>
      <c r="AA66" s="23">
        <f t="shared" si="0"/>
        <v>5385</v>
      </c>
      <c r="AB66" s="23"/>
      <c r="AC66" s="23"/>
      <c r="AD66" s="23"/>
      <c r="AE66" s="75"/>
    </row>
    <row r="67" spans="1:31">
      <c r="A67" s="16">
        <v>40118</v>
      </c>
      <c r="B67" s="29">
        <v>303</v>
      </c>
      <c r="C67" s="23"/>
      <c r="D67" s="23"/>
      <c r="E67" s="23"/>
      <c r="F67" s="34"/>
      <c r="G67" s="23">
        <v>393</v>
      </c>
      <c r="H67" s="23"/>
      <c r="I67" s="23"/>
      <c r="J67" s="23"/>
      <c r="K67" s="34"/>
      <c r="L67" s="23">
        <v>223</v>
      </c>
      <c r="M67" s="23"/>
      <c r="N67" s="23"/>
      <c r="O67" s="23"/>
      <c r="P67" s="34"/>
      <c r="Q67" s="23">
        <v>3796</v>
      </c>
      <c r="R67" s="23"/>
      <c r="S67" s="23"/>
      <c r="T67" s="23"/>
      <c r="U67" s="34"/>
      <c r="V67" s="23">
        <v>965</v>
      </c>
      <c r="W67" s="23"/>
      <c r="X67" s="23"/>
      <c r="Y67" s="23"/>
      <c r="Z67" s="34"/>
      <c r="AA67" s="23">
        <f t="shared" ref="AA67:AA130" si="1">B67+G67+L67+Q67+V67</f>
        <v>5680</v>
      </c>
      <c r="AB67" s="23"/>
      <c r="AC67" s="23"/>
      <c r="AD67" s="23"/>
      <c r="AE67" s="75"/>
    </row>
    <row r="68" spans="1:31">
      <c r="A68" s="16">
        <v>40148</v>
      </c>
      <c r="B68" s="29">
        <v>282</v>
      </c>
      <c r="C68" s="23"/>
      <c r="D68" s="23"/>
      <c r="E68" s="23"/>
      <c r="F68" s="34"/>
      <c r="G68" s="23">
        <v>392</v>
      </c>
      <c r="H68" s="23"/>
      <c r="I68" s="23"/>
      <c r="J68" s="23"/>
      <c r="K68" s="34"/>
      <c r="L68" s="23">
        <v>232</v>
      </c>
      <c r="M68" s="23"/>
      <c r="N68" s="23"/>
      <c r="O68" s="23"/>
      <c r="P68" s="34"/>
      <c r="Q68" s="23">
        <v>3318</v>
      </c>
      <c r="R68" s="23"/>
      <c r="S68" s="23"/>
      <c r="T68" s="23"/>
      <c r="U68" s="34"/>
      <c r="V68" s="23">
        <v>818</v>
      </c>
      <c r="W68" s="23"/>
      <c r="X68" s="23"/>
      <c r="Y68" s="23"/>
      <c r="Z68" s="34"/>
      <c r="AA68" s="23">
        <f t="shared" si="1"/>
        <v>5042</v>
      </c>
      <c r="AB68" s="23"/>
      <c r="AC68" s="23"/>
      <c r="AD68" s="23"/>
      <c r="AE68" s="75"/>
    </row>
    <row r="69" spans="1:31">
      <c r="A69" s="16">
        <v>40179</v>
      </c>
      <c r="B69" s="29">
        <v>192</v>
      </c>
      <c r="C69" s="23"/>
      <c r="D69" s="23"/>
      <c r="E69" s="23"/>
      <c r="F69" s="34"/>
      <c r="G69" s="23">
        <v>265</v>
      </c>
      <c r="H69" s="23"/>
      <c r="I69" s="23"/>
      <c r="J69" s="23"/>
      <c r="K69" s="34"/>
      <c r="L69" s="23">
        <v>169</v>
      </c>
      <c r="M69" s="23"/>
      <c r="N69" s="23"/>
      <c r="O69" s="23"/>
      <c r="P69" s="34"/>
      <c r="Q69" s="23">
        <v>2753</v>
      </c>
      <c r="R69" s="23"/>
      <c r="S69" s="23"/>
      <c r="T69" s="23"/>
      <c r="U69" s="34"/>
      <c r="V69" s="23">
        <v>666</v>
      </c>
      <c r="W69" s="23"/>
      <c r="X69" s="23"/>
      <c r="Y69" s="23"/>
      <c r="Z69" s="34"/>
      <c r="AA69" s="23">
        <f t="shared" si="1"/>
        <v>4045</v>
      </c>
      <c r="AB69" s="23"/>
      <c r="AC69" s="23"/>
      <c r="AD69" s="23"/>
      <c r="AE69" s="75"/>
    </row>
    <row r="70" spans="1:31">
      <c r="A70" s="16">
        <v>40210</v>
      </c>
      <c r="B70" s="29">
        <v>258</v>
      </c>
      <c r="C70" s="23"/>
      <c r="D70" s="23"/>
      <c r="E70" s="23"/>
      <c r="F70" s="34"/>
      <c r="G70" s="23">
        <v>335</v>
      </c>
      <c r="H70" s="23"/>
      <c r="I70" s="23"/>
      <c r="J70" s="23"/>
      <c r="K70" s="34"/>
      <c r="L70" s="23">
        <v>183</v>
      </c>
      <c r="M70" s="23"/>
      <c r="N70" s="23"/>
      <c r="O70" s="23"/>
      <c r="P70" s="34"/>
      <c r="Q70" s="23">
        <v>3456</v>
      </c>
      <c r="R70" s="23"/>
      <c r="S70" s="23"/>
      <c r="T70" s="23"/>
      <c r="U70" s="34"/>
      <c r="V70" s="23">
        <v>880</v>
      </c>
      <c r="W70" s="23"/>
      <c r="X70" s="23"/>
      <c r="Y70" s="23"/>
      <c r="Z70" s="34"/>
      <c r="AA70" s="23">
        <f t="shared" si="1"/>
        <v>5112</v>
      </c>
      <c r="AB70" s="23"/>
      <c r="AC70" s="23"/>
      <c r="AD70" s="23"/>
      <c r="AE70" s="75"/>
    </row>
    <row r="71" spans="1:31">
      <c r="A71" s="16">
        <v>40238</v>
      </c>
      <c r="B71" s="29">
        <v>340</v>
      </c>
      <c r="C71" s="23"/>
      <c r="D71" s="23"/>
      <c r="E71" s="23"/>
      <c r="F71" s="34"/>
      <c r="G71" s="23">
        <v>468</v>
      </c>
      <c r="H71" s="23"/>
      <c r="I71" s="23"/>
      <c r="J71" s="23"/>
      <c r="K71" s="34"/>
      <c r="L71" s="23">
        <v>265</v>
      </c>
      <c r="M71" s="23"/>
      <c r="N71" s="23"/>
      <c r="O71" s="23"/>
      <c r="P71" s="34"/>
      <c r="Q71" s="23">
        <v>4253</v>
      </c>
      <c r="R71" s="23"/>
      <c r="S71" s="23"/>
      <c r="T71" s="23"/>
      <c r="U71" s="34"/>
      <c r="V71" s="23">
        <v>1051</v>
      </c>
      <c r="W71" s="23"/>
      <c r="X71" s="23"/>
      <c r="Y71" s="23"/>
      <c r="Z71" s="34"/>
      <c r="AA71" s="23">
        <f t="shared" si="1"/>
        <v>6377</v>
      </c>
      <c r="AB71" s="23"/>
      <c r="AC71" s="23"/>
      <c r="AD71" s="23"/>
      <c r="AE71" s="75"/>
    </row>
    <row r="72" spans="1:31">
      <c r="A72" s="16">
        <v>40269</v>
      </c>
      <c r="B72" s="29">
        <v>283</v>
      </c>
      <c r="C72" s="23"/>
      <c r="D72" s="23"/>
      <c r="E72" s="23"/>
      <c r="F72" s="34"/>
      <c r="G72" s="23">
        <v>386</v>
      </c>
      <c r="H72" s="23"/>
      <c r="I72" s="23"/>
      <c r="J72" s="23"/>
      <c r="K72" s="34"/>
      <c r="L72" s="23">
        <v>220</v>
      </c>
      <c r="M72" s="23"/>
      <c r="N72" s="23"/>
      <c r="O72" s="23"/>
      <c r="P72" s="34"/>
      <c r="Q72" s="23">
        <v>3391</v>
      </c>
      <c r="R72" s="23"/>
      <c r="S72" s="23"/>
      <c r="T72" s="23"/>
      <c r="U72" s="34"/>
      <c r="V72" s="23">
        <v>896</v>
      </c>
      <c r="W72" s="23"/>
      <c r="X72" s="23"/>
      <c r="Y72" s="23"/>
      <c r="Z72" s="34"/>
      <c r="AA72" s="23">
        <f t="shared" si="1"/>
        <v>5176</v>
      </c>
      <c r="AB72" s="23"/>
      <c r="AC72" s="23"/>
      <c r="AD72" s="23"/>
      <c r="AE72" s="75"/>
    </row>
    <row r="73" spans="1:31">
      <c r="A73" s="16">
        <v>40299</v>
      </c>
      <c r="B73" s="29">
        <v>337</v>
      </c>
      <c r="C73" s="23"/>
      <c r="D73" s="23"/>
      <c r="E73" s="23"/>
      <c r="F73" s="34"/>
      <c r="G73" s="23">
        <v>489</v>
      </c>
      <c r="H73" s="23"/>
      <c r="I73" s="23"/>
      <c r="J73" s="23"/>
      <c r="K73" s="34"/>
      <c r="L73" s="23">
        <v>261</v>
      </c>
      <c r="M73" s="23"/>
      <c r="N73" s="23"/>
      <c r="O73" s="23"/>
      <c r="P73" s="34"/>
      <c r="Q73" s="23">
        <v>3586</v>
      </c>
      <c r="R73" s="23"/>
      <c r="S73" s="23"/>
      <c r="T73" s="23"/>
      <c r="U73" s="34"/>
      <c r="V73" s="23">
        <v>944</v>
      </c>
      <c r="W73" s="23"/>
      <c r="X73" s="23"/>
      <c r="Y73" s="23"/>
      <c r="Z73" s="34"/>
      <c r="AA73" s="23">
        <f t="shared" si="1"/>
        <v>5617</v>
      </c>
      <c r="AB73" s="23"/>
      <c r="AC73" s="23"/>
      <c r="AD73" s="23"/>
      <c r="AE73" s="75"/>
    </row>
    <row r="74" spans="1:31">
      <c r="A74" s="16">
        <v>40330</v>
      </c>
      <c r="B74" s="29">
        <v>361</v>
      </c>
      <c r="C74" s="23"/>
      <c r="D74" s="23"/>
      <c r="E74" s="23"/>
      <c r="F74" s="34"/>
      <c r="G74" s="23">
        <v>496</v>
      </c>
      <c r="H74" s="23"/>
      <c r="I74" s="23"/>
      <c r="J74" s="23"/>
      <c r="K74" s="34"/>
      <c r="L74" s="23">
        <v>246</v>
      </c>
      <c r="M74" s="23"/>
      <c r="N74" s="23"/>
      <c r="O74" s="23"/>
      <c r="P74" s="34"/>
      <c r="Q74" s="23">
        <v>3970</v>
      </c>
      <c r="R74" s="23"/>
      <c r="S74" s="23"/>
      <c r="T74" s="23"/>
      <c r="U74" s="34"/>
      <c r="V74" s="23">
        <v>970</v>
      </c>
      <c r="W74" s="23"/>
      <c r="X74" s="23"/>
      <c r="Y74" s="23"/>
      <c r="Z74" s="34"/>
      <c r="AA74" s="23">
        <f t="shared" si="1"/>
        <v>6043</v>
      </c>
      <c r="AB74" s="23"/>
      <c r="AC74" s="23"/>
      <c r="AD74" s="23"/>
      <c r="AE74" s="75"/>
    </row>
    <row r="75" spans="1:31">
      <c r="A75" s="16">
        <v>40360</v>
      </c>
      <c r="B75" s="29">
        <v>402</v>
      </c>
      <c r="C75" s="23"/>
      <c r="D75" s="23"/>
      <c r="E75" s="23"/>
      <c r="F75" s="34"/>
      <c r="G75" s="23">
        <v>524</v>
      </c>
      <c r="H75" s="23"/>
      <c r="I75" s="23"/>
      <c r="J75" s="23"/>
      <c r="K75" s="34"/>
      <c r="L75" s="23">
        <v>268</v>
      </c>
      <c r="M75" s="23"/>
      <c r="N75" s="23"/>
      <c r="O75" s="23"/>
      <c r="P75" s="34"/>
      <c r="Q75" s="23">
        <v>3932</v>
      </c>
      <c r="R75" s="23"/>
      <c r="S75" s="23"/>
      <c r="T75" s="23"/>
      <c r="U75" s="34"/>
      <c r="V75" s="23">
        <v>980</v>
      </c>
      <c r="W75" s="23"/>
      <c r="X75" s="23"/>
      <c r="Y75" s="23"/>
      <c r="Z75" s="34"/>
      <c r="AA75" s="23">
        <f t="shared" si="1"/>
        <v>6106</v>
      </c>
      <c r="AB75" s="23"/>
      <c r="AC75" s="23"/>
      <c r="AD75" s="23"/>
      <c r="AE75" s="75"/>
    </row>
    <row r="76" spans="1:31">
      <c r="A76" s="16">
        <v>40391</v>
      </c>
      <c r="B76" s="29">
        <v>378</v>
      </c>
      <c r="C76" s="23"/>
      <c r="D76" s="23"/>
      <c r="E76" s="23"/>
      <c r="F76" s="34"/>
      <c r="G76" s="23">
        <v>498</v>
      </c>
      <c r="H76" s="23"/>
      <c r="I76" s="23"/>
      <c r="J76" s="23"/>
      <c r="K76" s="34"/>
      <c r="L76" s="23">
        <v>252</v>
      </c>
      <c r="M76" s="23"/>
      <c r="N76" s="23"/>
      <c r="O76" s="23"/>
      <c r="P76" s="34"/>
      <c r="Q76" s="23">
        <v>4061</v>
      </c>
      <c r="R76" s="23"/>
      <c r="S76" s="23"/>
      <c r="T76" s="23"/>
      <c r="U76" s="34"/>
      <c r="V76" s="23">
        <v>931</v>
      </c>
      <c r="W76" s="23"/>
      <c r="X76" s="23"/>
      <c r="Y76" s="23"/>
      <c r="Z76" s="34"/>
      <c r="AA76" s="23">
        <f t="shared" si="1"/>
        <v>6120</v>
      </c>
      <c r="AB76" s="23"/>
      <c r="AC76" s="23"/>
      <c r="AD76" s="23"/>
      <c r="AE76" s="75"/>
    </row>
    <row r="77" spans="1:31">
      <c r="A77" s="16">
        <v>40422</v>
      </c>
      <c r="B77" s="29">
        <v>338</v>
      </c>
      <c r="C77" s="23"/>
      <c r="D77" s="23"/>
      <c r="E77" s="23"/>
      <c r="F77" s="34"/>
      <c r="G77" s="23">
        <v>479</v>
      </c>
      <c r="H77" s="23"/>
      <c r="I77" s="23"/>
      <c r="J77" s="23"/>
      <c r="K77" s="34"/>
      <c r="L77" s="23">
        <v>210</v>
      </c>
      <c r="M77" s="23"/>
      <c r="N77" s="23"/>
      <c r="O77" s="23"/>
      <c r="P77" s="34"/>
      <c r="Q77" s="23">
        <v>3757</v>
      </c>
      <c r="R77" s="23"/>
      <c r="S77" s="23"/>
      <c r="T77" s="23"/>
      <c r="U77" s="34"/>
      <c r="V77" s="23">
        <v>969</v>
      </c>
      <c r="W77" s="23"/>
      <c r="X77" s="23"/>
      <c r="Y77" s="23"/>
      <c r="Z77" s="34"/>
      <c r="AA77" s="23">
        <f t="shared" si="1"/>
        <v>5753</v>
      </c>
      <c r="AB77" s="23"/>
      <c r="AC77" s="23"/>
      <c r="AD77" s="23"/>
      <c r="AE77" s="75"/>
    </row>
    <row r="78" spans="1:31">
      <c r="A78" s="16">
        <v>40452</v>
      </c>
      <c r="B78" s="29">
        <v>324</v>
      </c>
      <c r="C78" s="23"/>
      <c r="D78" s="23"/>
      <c r="E78" s="23"/>
      <c r="F78" s="34"/>
      <c r="G78" s="23">
        <v>410</v>
      </c>
      <c r="H78" s="23"/>
      <c r="I78" s="23"/>
      <c r="J78" s="23"/>
      <c r="K78" s="34"/>
      <c r="L78" s="23">
        <v>185</v>
      </c>
      <c r="M78" s="23"/>
      <c r="N78" s="23"/>
      <c r="O78" s="23"/>
      <c r="P78" s="34"/>
      <c r="Q78" s="23">
        <v>3335</v>
      </c>
      <c r="R78" s="23"/>
      <c r="S78" s="23"/>
      <c r="T78" s="23"/>
      <c r="U78" s="34"/>
      <c r="V78" s="23">
        <v>845</v>
      </c>
      <c r="W78" s="23"/>
      <c r="X78" s="23"/>
      <c r="Y78" s="23"/>
      <c r="Z78" s="34"/>
      <c r="AA78" s="23">
        <f t="shared" si="1"/>
        <v>5099</v>
      </c>
      <c r="AB78" s="23"/>
      <c r="AC78" s="23"/>
      <c r="AD78" s="23"/>
      <c r="AE78" s="75"/>
    </row>
    <row r="79" spans="1:31">
      <c r="A79" s="16">
        <v>40483</v>
      </c>
      <c r="B79" s="29">
        <v>329</v>
      </c>
      <c r="C79" s="23"/>
      <c r="D79" s="23"/>
      <c r="E79" s="23"/>
      <c r="F79" s="34"/>
      <c r="G79" s="23">
        <v>520</v>
      </c>
      <c r="H79" s="23"/>
      <c r="I79" s="23"/>
      <c r="J79" s="23"/>
      <c r="K79" s="34"/>
      <c r="L79" s="23">
        <v>261</v>
      </c>
      <c r="M79" s="23"/>
      <c r="N79" s="23"/>
      <c r="O79" s="23"/>
      <c r="P79" s="34"/>
      <c r="Q79" s="23">
        <v>3655</v>
      </c>
      <c r="R79" s="23"/>
      <c r="S79" s="23"/>
      <c r="T79" s="23"/>
      <c r="U79" s="34"/>
      <c r="V79" s="23">
        <v>981</v>
      </c>
      <c r="W79" s="23"/>
      <c r="X79" s="23"/>
      <c r="Y79" s="23"/>
      <c r="Z79" s="34"/>
      <c r="AA79" s="23">
        <f t="shared" si="1"/>
        <v>5746</v>
      </c>
      <c r="AB79" s="23"/>
      <c r="AC79" s="23"/>
      <c r="AD79" s="23"/>
      <c r="AE79" s="75"/>
    </row>
    <row r="80" spans="1:31">
      <c r="A80" s="16">
        <v>40513</v>
      </c>
      <c r="B80" s="29">
        <v>343</v>
      </c>
      <c r="C80" s="23"/>
      <c r="D80" s="23"/>
      <c r="E80" s="23"/>
      <c r="F80" s="34"/>
      <c r="G80" s="23">
        <v>471</v>
      </c>
      <c r="H80" s="23"/>
      <c r="I80" s="23"/>
      <c r="J80" s="23"/>
      <c r="K80" s="34"/>
      <c r="L80" s="23">
        <v>235</v>
      </c>
      <c r="M80" s="23"/>
      <c r="N80" s="23"/>
      <c r="O80" s="23"/>
      <c r="P80" s="34"/>
      <c r="Q80" s="23">
        <v>3044</v>
      </c>
      <c r="R80" s="23"/>
      <c r="S80" s="23"/>
      <c r="T80" s="23"/>
      <c r="U80" s="34"/>
      <c r="V80" s="23">
        <v>854</v>
      </c>
      <c r="W80" s="23"/>
      <c r="X80" s="23"/>
      <c r="Y80" s="23"/>
      <c r="Z80" s="34"/>
      <c r="AA80" s="23">
        <f t="shared" si="1"/>
        <v>4947</v>
      </c>
      <c r="AB80" s="23"/>
      <c r="AC80" s="23"/>
      <c r="AD80" s="23"/>
      <c r="AE80" s="75"/>
    </row>
    <row r="81" spans="1:31">
      <c r="A81" s="16">
        <v>40544</v>
      </c>
      <c r="B81" s="29">
        <v>167</v>
      </c>
      <c r="C81" s="23"/>
      <c r="D81" s="23"/>
      <c r="E81" s="23"/>
      <c r="F81" s="34"/>
      <c r="G81" s="23">
        <v>285</v>
      </c>
      <c r="H81" s="23"/>
      <c r="I81" s="23"/>
      <c r="J81" s="23"/>
      <c r="K81" s="34"/>
      <c r="L81" s="23">
        <v>154</v>
      </c>
      <c r="M81" s="23"/>
      <c r="N81" s="23"/>
      <c r="O81" s="23"/>
      <c r="P81" s="34"/>
      <c r="Q81" s="23">
        <v>2639</v>
      </c>
      <c r="R81" s="23"/>
      <c r="S81" s="23"/>
      <c r="T81" s="23"/>
      <c r="U81" s="34"/>
      <c r="V81" s="23">
        <v>648</v>
      </c>
      <c r="W81" s="23"/>
      <c r="X81" s="23"/>
      <c r="Y81" s="23"/>
      <c r="Z81" s="34"/>
      <c r="AA81" s="23">
        <f t="shared" si="1"/>
        <v>3893</v>
      </c>
      <c r="AB81" s="23"/>
      <c r="AC81" s="23"/>
      <c r="AD81" s="23"/>
      <c r="AE81" s="75"/>
    </row>
    <row r="82" spans="1:31">
      <c r="A82" s="16">
        <v>40575</v>
      </c>
      <c r="B82" s="29">
        <v>277</v>
      </c>
      <c r="C82" s="23"/>
      <c r="D82" s="23"/>
      <c r="E82" s="23"/>
      <c r="F82" s="34"/>
      <c r="G82" s="23">
        <v>447</v>
      </c>
      <c r="H82" s="23"/>
      <c r="I82" s="23"/>
      <c r="J82" s="23"/>
      <c r="K82" s="34"/>
      <c r="L82" s="23">
        <v>203</v>
      </c>
      <c r="M82" s="23"/>
      <c r="N82" s="23"/>
      <c r="O82" s="23"/>
      <c r="P82" s="34"/>
      <c r="Q82" s="23">
        <v>3421</v>
      </c>
      <c r="R82" s="23"/>
      <c r="S82" s="23"/>
      <c r="T82" s="23"/>
      <c r="U82" s="34"/>
      <c r="V82" s="23">
        <v>926</v>
      </c>
      <c r="W82" s="23"/>
      <c r="X82" s="23"/>
      <c r="Y82" s="23"/>
      <c r="Z82" s="34"/>
      <c r="AA82" s="23">
        <f t="shared" si="1"/>
        <v>5274</v>
      </c>
      <c r="AB82" s="23"/>
      <c r="AC82" s="23"/>
      <c r="AD82" s="23"/>
      <c r="AE82" s="75"/>
    </row>
    <row r="83" spans="1:31">
      <c r="A83" s="16">
        <v>40603</v>
      </c>
      <c r="B83" s="29">
        <v>303</v>
      </c>
      <c r="C83" s="23"/>
      <c r="D83" s="23"/>
      <c r="E83" s="23"/>
      <c r="F83" s="34"/>
      <c r="G83" s="23">
        <v>480</v>
      </c>
      <c r="H83" s="23"/>
      <c r="I83" s="23"/>
      <c r="J83" s="23"/>
      <c r="K83" s="34"/>
      <c r="L83" s="23">
        <v>232</v>
      </c>
      <c r="M83" s="23"/>
      <c r="N83" s="23"/>
      <c r="O83" s="23"/>
      <c r="P83" s="34"/>
      <c r="Q83" s="23">
        <v>3635</v>
      </c>
      <c r="R83" s="23"/>
      <c r="S83" s="23"/>
      <c r="T83" s="23"/>
      <c r="U83" s="34"/>
      <c r="V83" s="23">
        <v>1112</v>
      </c>
      <c r="W83" s="23"/>
      <c r="X83" s="23"/>
      <c r="Y83" s="23"/>
      <c r="Z83" s="34"/>
      <c r="AA83" s="23">
        <f t="shared" si="1"/>
        <v>5762</v>
      </c>
      <c r="AB83" s="23"/>
      <c r="AC83" s="23"/>
      <c r="AD83" s="23"/>
      <c r="AE83" s="75"/>
    </row>
    <row r="84" spans="1:31">
      <c r="A84" s="16">
        <v>40634</v>
      </c>
      <c r="B84" s="29">
        <v>245</v>
      </c>
      <c r="C84" s="23"/>
      <c r="D84" s="23"/>
      <c r="E84" s="23"/>
      <c r="F84" s="34"/>
      <c r="G84" s="23">
        <v>405</v>
      </c>
      <c r="H84" s="23"/>
      <c r="I84" s="23"/>
      <c r="J84" s="23"/>
      <c r="K84" s="34"/>
      <c r="L84" s="23">
        <v>205</v>
      </c>
      <c r="M84" s="23"/>
      <c r="N84" s="23"/>
      <c r="O84" s="23"/>
      <c r="P84" s="34"/>
      <c r="Q84" s="23">
        <v>2940</v>
      </c>
      <c r="R84" s="23"/>
      <c r="S84" s="23"/>
      <c r="T84" s="23"/>
      <c r="U84" s="34"/>
      <c r="V84" s="23">
        <v>880</v>
      </c>
      <c r="W84" s="23"/>
      <c r="X84" s="23"/>
      <c r="Y84" s="23"/>
      <c r="Z84" s="34"/>
      <c r="AA84" s="23">
        <f t="shared" si="1"/>
        <v>4675</v>
      </c>
      <c r="AB84" s="23"/>
      <c r="AC84" s="23"/>
      <c r="AD84" s="23"/>
      <c r="AE84" s="75"/>
    </row>
    <row r="85" spans="1:31">
      <c r="A85" s="16">
        <v>40664</v>
      </c>
      <c r="B85" s="29">
        <v>285</v>
      </c>
      <c r="C85" s="23"/>
      <c r="D85" s="23"/>
      <c r="E85" s="23"/>
      <c r="F85" s="34"/>
      <c r="G85" s="23">
        <v>519</v>
      </c>
      <c r="H85" s="23"/>
      <c r="I85" s="23"/>
      <c r="J85" s="23"/>
      <c r="K85" s="34"/>
      <c r="L85" s="23">
        <v>245</v>
      </c>
      <c r="M85" s="23"/>
      <c r="N85" s="23"/>
      <c r="O85" s="23"/>
      <c r="P85" s="34"/>
      <c r="Q85" s="23">
        <v>3697</v>
      </c>
      <c r="R85" s="23"/>
      <c r="S85" s="23"/>
      <c r="T85" s="23"/>
      <c r="U85" s="34"/>
      <c r="V85" s="23">
        <v>1089</v>
      </c>
      <c r="W85" s="23"/>
      <c r="X85" s="23"/>
      <c r="Y85" s="23"/>
      <c r="Z85" s="34"/>
      <c r="AA85" s="23">
        <f t="shared" si="1"/>
        <v>5835</v>
      </c>
      <c r="AB85" s="23"/>
      <c r="AC85" s="23"/>
      <c r="AD85" s="23"/>
      <c r="AE85" s="75"/>
    </row>
    <row r="86" spans="1:31">
      <c r="A86" s="16">
        <v>40695</v>
      </c>
      <c r="B86" s="29">
        <v>250</v>
      </c>
      <c r="C86" s="23"/>
      <c r="D86" s="23"/>
      <c r="E86" s="23"/>
      <c r="F86" s="34"/>
      <c r="G86" s="23">
        <v>462</v>
      </c>
      <c r="H86" s="23"/>
      <c r="I86" s="23"/>
      <c r="J86" s="23"/>
      <c r="K86" s="34"/>
      <c r="L86" s="23">
        <v>222</v>
      </c>
      <c r="M86" s="23"/>
      <c r="N86" s="23"/>
      <c r="O86" s="23"/>
      <c r="P86" s="34"/>
      <c r="Q86" s="23">
        <v>3389</v>
      </c>
      <c r="R86" s="23"/>
      <c r="S86" s="23"/>
      <c r="T86" s="23"/>
      <c r="U86" s="34"/>
      <c r="V86" s="23">
        <v>931</v>
      </c>
      <c r="W86" s="23"/>
      <c r="X86" s="23"/>
      <c r="Y86" s="23"/>
      <c r="Z86" s="34"/>
      <c r="AA86" s="23">
        <f t="shared" si="1"/>
        <v>5254</v>
      </c>
      <c r="AB86" s="23"/>
      <c r="AC86" s="23"/>
      <c r="AD86" s="23"/>
      <c r="AE86" s="75"/>
    </row>
    <row r="87" spans="1:31">
      <c r="A87" s="16">
        <v>40725</v>
      </c>
      <c r="B87" s="29">
        <v>271</v>
      </c>
      <c r="C87" s="23"/>
      <c r="D87" s="23"/>
      <c r="E87" s="23"/>
      <c r="F87" s="34"/>
      <c r="G87" s="23">
        <v>472</v>
      </c>
      <c r="H87" s="23"/>
      <c r="I87" s="23"/>
      <c r="J87" s="23"/>
      <c r="K87" s="34"/>
      <c r="L87" s="23">
        <v>188</v>
      </c>
      <c r="M87" s="23"/>
      <c r="N87" s="23"/>
      <c r="O87" s="23"/>
      <c r="P87" s="34"/>
      <c r="Q87" s="23">
        <v>3258</v>
      </c>
      <c r="R87" s="23"/>
      <c r="S87" s="23"/>
      <c r="T87" s="23"/>
      <c r="U87" s="34"/>
      <c r="V87" s="23">
        <v>967</v>
      </c>
      <c r="W87" s="23"/>
      <c r="X87" s="23"/>
      <c r="Y87" s="23"/>
      <c r="Z87" s="34"/>
      <c r="AA87" s="23">
        <f t="shared" si="1"/>
        <v>5156</v>
      </c>
      <c r="AB87" s="23"/>
      <c r="AC87" s="23"/>
      <c r="AD87" s="23"/>
      <c r="AE87" s="75"/>
    </row>
    <row r="88" spans="1:31">
      <c r="A88" s="16">
        <v>40756</v>
      </c>
      <c r="B88" s="29">
        <v>318</v>
      </c>
      <c r="C88" s="23"/>
      <c r="D88" s="23"/>
      <c r="E88" s="23"/>
      <c r="F88" s="34"/>
      <c r="G88" s="23">
        <v>502</v>
      </c>
      <c r="H88" s="23"/>
      <c r="I88" s="23"/>
      <c r="J88" s="23"/>
      <c r="K88" s="34"/>
      <c r="L88" s="23">
        <v>223</v>
      </c>
      <c r="M88" s="23"/>
      <c r="N88" s="23"/>
      <c r="O88" s="23"/>
      <c r="P88" s="34"/>
      <c r="Q88" s="23">
        <v>3544</v>
      </c>
      <c r="R88" s="23"/>
      <c r="S88" s="23"/>
      <c r="T88" s="23"/>
      <c r="U88" s="34"/>
      <c r="V88" s="23">
        <v>1030</v>
      </c>
      <c r="W88" s="23"/>
      <c r="X88" s="23"/>
      <c r="Y88" s="23"/>
      <c r="Z88" s="34"/>
      <c r="AA88" s="23">
        <f t="shared" si="1"/>
        <v>5617</v>
      </c>
      <c r="AB88" s="23"/>
      <c r="AC88" s="23"/>
      <c r="AD88" s="23"/>
      <c r="AE88" s="75"/>
    </row>
    <row r="89" spans="1:31">
      <c r="A89" s="16">
        <v>40787</v>
      </c>
      <c r="B89" s="29">
        <v>286</v>
      </c>
      <c r="C89" s="23"/>
      <c r="D89" s="23"/>
      <c r="E89" s="23"/>
      <c r="F89" s="34"/>
      <c r="G89" s="23">
        <v>536</v>
      </c>
      <c r="H89" s="23"/>
      <c r="I89" s="23"/>
      <c r="J89" s="23"/>
      <c r="K89" s="34"/>
      <c r="L89" s="23">
        <v>235</v>
      </c>
      <c r="M89" s="23"/>
      <c r="N89" s="23"/>
      <c r="O89" s="23"/>
      <c r="P89" s="34"/>
      <c r="Q89" s="23">
        <v>3551</v>
      </c>
      <c r="R89" s="23"/>
      <c r="S89" s="23"/>
      <c r="T89" s="23"/>
      <c r="U89" s="34"/>
      <c r="V89" s="23">
        <v>960</v>
      </c>
      <c r="W89" s="23"/>
      <c r="X89" s="23"/>
      <c r="Y89" s="23"/>
      <c r="Z89" s="34"/>
      <c r="AA89" s="23">
        <f t="shared" si="1"/>
        <v>5568</v>
      </c>
      <c r="AB89" s="23"/>
      <c r="AC89" s="23"/>
      <c r="AD89" s="23"/>
      <c r="AE89" s="75"/>
    </row>
    <row r="90" spans="1:31">
      <c r="A90" s="16">
        <v>40817</v>
      </c>
      <c r="B90" s="29">
        <v>281</v>
      </c>
      <c r="C90" s="23"/>
      <c r="D90" s="23"/>
      <c r="E90" s="23"/>
      <c r="F90" s="34"/>
      <c r="G90" s="23">
        <v>502</v>
      </c>
      <c r="H90" s="23"/>
      <c r="I90" s="23"/>
      <c r="J90" s="23"/>
      <c r="K90" s="34"/>
      <c r="L90" s="23">
        <v>221</v>
      </c>
      <c r="M90" s="23"/>
      <c r="N90" s="23"/>
      <c r="O90" s="23"/>
      <c r="P90" s="34"/>
      <c r="Q90" s="23">
        <v>3177</v>
      </c>
      <c r="R90" s="23"/>
      <c r="S90" s="23"/>
      <c r="T90" s="23"/>
      <c r="U90" s="34"/>
      <c r="V90" s="23">
        <v>974</v>
      </c>
      <c r="W90" s="23"/>
      <c r="X90" s="23"/>
      <c r="Y90" s="23"/>
      <c r="Z90" s="34"/>
      <c r="AA90" s="23">
        <f t="shared" si="1"/>
        <v>5155</v>
      </c>
      <c r="AB90" s="23"/>
      <c r="AC90" s="23"/>
      <c r="AD90" s="23"/>
      <c r="AE90" s="75"/>
    </row>
    <row r="91" spans="1:31">
      <c r="A91" s="16">
        <v>40848</v>
      </c>
      <c r="B91" s="29">
        <v>299</v>
      </c>
      <c r="C91" s="23"/>
      <c r="D91" s="23"/>
      <c r="E91" s="23"/>
      <c r="F91" s="34"/>
      <c r="G91" s="23">
        <v>561</v>
      </c>
      <c r="H91" s="23"/>
      <c r="I91" s="23"/>
      <c r="J91" s="23"/>
      <c r="K91" s="34"/>
      <c r="L91" s="23">
        <v>253</v>
      </c>
      <c r="M91" s="23"/>
      <c r="N91" s="23"/>
      <c r="O91" s="23"/>
      <c r="P91" s="34"/>
      <c r="Q91" s="23">
        <v>3384</v>
      </c>
      <c r="R91" s="23"/>
      <c r="S91" s="23"/>
      <c r="T91" s="23"/>
      <c r="U91" s="34"/>
      <c r="V91" s="23">
        <v>1011</v>
      </c>
      <c r="W91" s="23"/>
      <c r="X91" s="23"/>
      <c r="Y91" s="23"/>
      <c r="Z91" s="34"/>
      <c r="AA91" s="23">
        <f t="shared" si="1"/>
        <v>5508</v>
      </c>
      <c r="AB91" s="23"/>
      <c r="AC91" s="23"/>
      <c r="AD91" s="23"/>
      <c r="AE91" s="75"/>
    </row>
    <row r="92" spans="1:31">
      <c r="A92" s="16">
        <v>40878</v>
      </c>
      <c r="B92" s="29">
        <v>274</v>
      </c>
      <c r="C92" s="23"/>
      <c r="D92" s="23"/>
      <c r="E92" s="23"/>
      <c r="F92" s="34"/>
      <c r="G92" s="23">
        <v>412</v>
      </c>
      <c r="H92" s="23"/>
      <c r="I92" s="23"/>
      <c r="J92" s="23"/>
      <c r="K92" s="34"/>
      <c r="L92" s="23">
        <v>191</v>
      </c>
      <c r="M92" s="23"/>
      <c r="N92" s="23"/>
      <c r="O92" s="23"/>
      <c r="P92" s="34"/>
      <c r="Q92" s="23">
        <v>2700</v>
      </c>
      <c r="R92" s="23"/>
      <c r="S92" s="23"/>
      <c r="T92" s="23"/>
      <c r="U92" s="34"/>
      <c r="V92" s="23">
        <v>805</v>
      </c>
      <c r="W92" s="23"/>
      <c r="X92" s="23"/>
      <c r="Y92" s="23"/>
      <c r="Z92" s="34"/>
      <c r="AA92" s="23">
        <f t="shared" si="1"/>
        <v>4382</v>
      </c>
      <c r="AB92" s="23"/>
      <c r="AC92" s="23"/>
      <c r="AD92" s="23"/>
      <c r="AE92" s="75"/>
    </row>
    <row r="93" spans="1:31">
      <c r="A93" s="16">
        <v>40909</v>
      </c>
      <c r="B93" s="29">
        <v>186</v>
      </c>
      <c r="C93" s="23"/>
      <c r="D93" s="23"/>
      <c r="E93" s="23"/>
      <c r="F93" s="34"/>
      <c r="G93" s="23">
        <v>354</v>
      </c>
      <c r="H93" s="23"/>
      <c r="I93" s="23"/>
      <c r="J93" s="23"/>
      <c r="K93" s="34"/>
      <c r="L93" s="23">
        <v>164</v>
      </c>
      <c r="M93" s="23"/>
      <c r="N93" s="23"/>
      <c r="O93" s="23"/>
      <c r="P93" s="34"/>
      <c r="Q93" s="23">
        <v>2604</v>
      </c>
      <c r="R93" s="23"/>
      <c r="S93" s="23"/>
      <c r="T93" s="23"/>
      <c r="U93" s="34"/>
      <c r="V93" s="23">
        <v>746</v>
      </c>
      <c r="W93" s="23"/>
      <c r="X93" s="23"/>
      <c r="Y93" s="23"/>
      <c r="Z93" s="34"/>
      <c r="AA93" s="23">
        <f t="shared" si="1"/>
        <v>4054</v>
      </c>
      <c r="AB93" s="23"/>
      <c r="AC93" s="23"/>
      <c r="AD93" s="23"/>
      <c r="AE93" s="75"/>
    </row>
    <row r="94" spans="1:31">
      <c r="A94" s="16">
        <v>40940</v>
      </c>
      <c r="B94" s="29">
        <v>290</v>
      </c>
      <c r="C94" s="23"/>
      <c r="D94" s="23"/>
      <c r="E94" s="23"/>
      <c r="F94" s="34"/>
      <c r="G94" s="23">
        <v>481</v>
      </c>
      <c r="H94" s="23"/>
      <c r="I94" s="23"/>
      <c r="J94" s="23"/>
      <c r="K94" s="34"/>
      <c r="L94" s="23">
        <v>190</v>
      </c>
      <c r="M94" s="23"/>
      <c r="N94" s="23"/>
      <c r="O94" s="23"/>
      <c r="P94" s="34"/>
      <c r="Q94" s="23">
        <v>3409</v>
      </c>
      <c r="R94" s="23"/>
      <c r="S94" s="23"/>
      <c r="T94" s="23"/>
      <c r="U94" s="34"/>
      <c r="V94" s="23">
        <v>981</v>
      </c>
      <c r="W94" s="23"/>
      <c r="X94" s="23"/>
      <c r="Y94" s="23"/>
      <c r="Z94" s="34"/>
      <c r="AA94" s="23">
        <f t="shared" si="1"/>
        <v>5351</v>
      </c>
      <c r="AB94" s="23"/>
      <c r="AC94" s="23"/>
      <c r="AD94" s="23"/>
      <c r="AE94" s="75"/>
    </row>
    <row r="95" spans="1:31">
      <c r="A95" s="16">
        <v>40969</v>
      </c>
      <c r="B95" s="29">
        <v>298</v>
      </c>
      <c r="C95" s="23"/>
      <c r="D95" s="23"/>
      <c r="E95" s="23"/>
      <c r="F95" s="34"/>
      <c r="G95" s="23">
        <v>544</v>
      </c>
      <c r="H95" s="23"/>
      <c r="I95" s="23"/>
      <c r="J95" s="23"/>
      <c r="K95" s="34"/>
      <c r="L95" s="23">
        <v>222</v>
      </c>
      <c r="M95" s="23"/>
      <c r="N95" s="23"/>
      <c r="O95" s="23"/>
      <c r="P95" s="34"/>
      <c r="Q95" s="23">
        <v>3562</v>
      </c>
      <c r="R95" s="23"/>
      <c r="S95" s="23"/>
      <c r="T95" s="23"/>
      <c r="U95" s="34"/>
      <c r="V95" s="23">
        <v>1155</v>
      </c>
      <c r="W95" s="23"/>
      <c r="X95" s="23"/>
      <c r="Y95" s="23"/>
      <c r="Z95" s="34"/>
      <c r="AA95" s="23">
        <f t="shared" si="1"/>
        <v>5781</v>
      </c>
      <c r="AB95" s="23"/>
      <c r="AC95" s="23"/>
      <c r="AD95" s="23"/>
      <c r="AE95" s="75"/>
    </row>
    <row r="96" spans="1:31">
      <c r="A96" s="16">
        <v>41000</v>
      </c>
      <c r="B96" s="29">
        <v>220</v>
      </c>
      <c r="C96" s="23"/>
      <c r="D96" s="23"/>
      <c r="E96" s="23"/>
      <c r="F96" s="34"/>
      <c r="G96" s="23">
        <v>397</v>
      </c>
      <c r="H96" s="23"/>
      <c r="I96" s="23"/>
      <c r="J96" s="23"/>
      <c r="K96" s="34"/>
      <c r="L96" s="23">
        <v>145</v>
      </c>
      <c r="M96" s="23"/>
      <c r="N96" s="23"/>
      <c r="O96" s="23"/>
      <c r="P96" s="34"/>
      <c r="Q96" s="23">
        <v>2565</v>
      </c>
      <c r="R96" s="23"/>
      <c r="S96" s="23"/>
      <c r="T96" s="23"/>
      <c r="U96" s="34"/>
      <c r="V96" s="23">
        <v>813</v>
      </c>
      <c r="W96" s="23"/>
      <c r="X96" s="23"/>
      <c r="Y96" s="23"/>
      <c r="Z96" s="34"/>
      <c r="AA96" s="23">
        <f t="shared" si="1"/>
        <v>4140</v>
      </c>
      <c r="AB96" s="23"/>
      <c r="AC96" s="23"/>
      <c r="AD96" s="23"/>
      <c r="AE96" s="75"/>
    </row>
    <row r="97" spans="1:31">
      <c r="A97" s="16">
        <v>41030</v>
      </c>
      <c r="B97" s="29">
        <v>345</v>
      </c>
      <c r="C97" s="23"/>
      <c r="D97" s="23"/>
      <c r="E97" s="23"/>
      <c r="F97" s="34"/>
      <c r="G97" s="23">
        <v>708</v>
      </c>
      <c r="H97" s="23"/>
      <c r="I97" s="23"/>
      <c r="J97" s="23"/>
      <c r="K97" s="34"/>
      <c r="L97" s="23">
        <v>252</v>
      </c>
      <c r="M97" s="23"/>
      <c r="N97" s="23"/>
      <c r="O97" s="23"/>
      <c r="P97" s="34"/>
      <c r="Q97" s="23">
        <v>3864</v>
      </c>
      <c r="R97" s="23"/>
      <c r="S97" s="23"/>
      <c r="T97" s="23"/>
      <c r="U97" s="34"/>
      <c r="V97" s="23">
        <v>1242</v>
      </c>
      <c r="W97" s="23"/>
      <c r="X97" s="23"/>
      <c r="Y97" s="23"/>
      <c r="Z97" s="34"/>
      <c r="AA97" s="23">
        <f t="shared" si="1"/>
        <v>6411</v>
      </c>
      <c r="AB97" s="23"/>
      <c r="AC97" s="23"/>
      <c r="AD97" s="23"/>
      <c r="AE97" s="75"/>
    </row>
    <row r="98" spans="1:31">
      <c r="A98" s="16">
        <v>41061</v>
      </c>
      <c r="B98" s="29">
        <v>297</v>
      </c>
      <c r="C98" s="23"/>
      <c r="D98" s="23"/>
      <c r="E98" s="23"/>
      <c r="F98" s="34"/>
      <c r="G98" s="23">
        <v>506</v>
      </c>
      <c r="H98" s="23"/>
      <c r="I98" s="23"/>
      <c r="J98" s="23"/>
      <c r="K98" s="34"/>
      <c r="L98" s="23">
        <v>212</v>
      </c>
      <c r="M98" s="23"/>
      <c r="N98" s="23"/>
      <c r="O98" s="23"/>
      <c r="P98" s="34"/>
      <c r="Q98" s="23">
        <v>3053</v>
      </c>
      <c r="R98" s="23"/>
      <c r="S98" s="23"/>
      <c r="T98" s="23"/>
      <c r="U98" s="34"/>
      <c r="V98" s="23">
        <v>984</v>
      </c>
      <c r="W98" s="23"/>
      <c r="X98" s="23"/>
      <c r="Y98" s="23"/>
      <c r="Z98" s="34"/>
      <c r="AA98" s="23">
        <f t="shared" si="1"/>
        <v>5052</v>
      </c>
      <c r="AB98" s="23"/>
      <c r="AC98" s="23"/>
      <c r="AD98" s="23"/>
      <c r="AE98" s="75"/>
    </row>
    <row r="99" spans="1:31">
      <c r="A99" s="16">
        <v>41091</v>
      </c>
      <c r="B99" s="29">
        <v>292</v>
      </c>
      <c r="C99" s="23"/>
      <c r="D99" s="23"/>
      <c r="E99" s="23"/>
      <c r="F99" s="34"/>
      <c r="G99" s="23">
        <v>568</v>
      </c>
      <c r="H99" s="23"/>
      <c r="I99" s="23"/>
      <c r="J99" s="23"/>
      <c r="K99" s="34"/>
      <c r="L99" s="23">
        <v>248</v>
      </c>
      <c r="M99" s="23"/>
      <c r="N99" s="23"/>
      <c r="O99" s="23"/>
      <c r="P99" s="34"/>
      <c r="Q99" s="23">
        <v>2996</v>
      </c>
      <c r="R99" s="23"/>
      <c r="S99" s="23"/>
      <c r="T99" s="23"/>
      <c r="U99" s="34"/>
      <c r="V99" s="23">
        <v>992</v>
      </c>
      <c r="W99" s="23"/>
      <c r="X99" s="23"/>
      <c r="Y99" s="23"/>
      <c r="Z99" s="34"/>
      <c r="AA99" s="23">
        <f t="shared" si="1"/>
        <v>5096</v>
      </c>
      <c r="AB99" s="23"/>
      <c r="AC99" s="23"/>
      <c r="AD99" s="23"/>
      <c r="AE99" s="75"/>
    </row>
    <row r="100" spans="1:31">
      <c r="A100" s="16">
        <v>41122</v>
      </c>
      <c r="B100" s="29">
        <v>334</v>
      </c>
      <c r="C100" s="23"/>
      <c r="D100" s="23"/>
      <c r="E100" s="23"/>
      <c r="F100" s="34"/>
      <c r="G100" s="23">
        <v>710</v>
      </c>
      <c r="H100" s="23"/>
      <c r="I100" s="23"/>
      <c r="J100" s="23"/>
      <c r="K100" s="34"/>
      <c r="L100" s="23">
        <v>243</v>
      </c>
      <c r="M100" s="23"/>
      <c r="N100" s="23"/>
      <c r="O100" s="23"/>
      <c r="P100" s="34"/>
      <c r="Q100" s="23">
        <v>3532</v>
      </c>
      <c r="R100" s="23"/>
      <c r="S100" s="23"/>
      <c r="T100" s="23"/>
      <c r="U100" s="34"/>
      <c r="V100" s="23">
        <v>1244</v>
      </c>
      <c r="W100" s="23"/>
      <c r="X100" s="23"/>
      <c r="Y100" s="23"/>
      <c r="Z100" s="34"/>
      <c r="AA100" s="23">
        <f t="shared" si="1"/>
        <v>6063</v>
      </c>
      <c r="AB100" s="23"/>
      <c r="AC100" s="23"/>
      <c r="AD100" s="23"/>
      <c r="AE100" s="75"/>
    </row>
    <row r="101" spans="1:31">
      <c r="A101" s="16">
        <v>41153</v>
      </c>
      <c r="B101" s="29">
        <v>307</v>
      </c>
      <c r="C101" s="23"/>
      <c r="D101" s="23"/>
      <c r="E101" s="23"/>
      <c r="F101" s="34"/>
      <c r="G101" s="23">
        <v>541</v>
      </c>
      <c r="H101" s="23"/>
      <c r="I101" s="23"/>
      <c r="J101" s="23"/>
      <c r="K101" s="34"/>
      <c r="L101" s="23">
        <v>174</v>
      </c>
      <c r="M101" s="23"/>
      <c r="N101" s="23"/>
      <c r="O101" s="23"/>
      <c r="P101" s="34"/>
      <c r="Q101" s="23">
        <v>3161</v>
      </c>
      <c r="R101" s="23"/>
      <c r="S101" s="23"/>
      <c r="T101" s="23"/>
      <c r="U101" s="34"/>
      <c r="V101" s="23">
        <v>1012</v>
      </c>
      <c r="W101" s="23"/>
      <c r="X101" s="23"/>
      <c r="Y101" s="23"/>
      <c r="Z101" s="34"/>
      <c r="AA101" s="23">
        <f t="shared" si="1"/>
        <v>5195</v>
      </c>
      <c r="AB101" s="23"/>
      <c r="AC101" s="23"/>
      <c r="AD101" s="23"/>
      <c r="AE101" s="75"/>
    </row>
    <row r="102" spans="1:31">
      <c r="A102" s="16">
        <v>41183</v>
      </c>
      <c r="B102" s="29">
        <v>329</v>
      </c>
      <c r="C102" s="23"/>
      <c r="D102" s="23"/>
      <c r="E102" s="23"/>
      <c r="F102" s="34"/>
      <c r="G102" s="23">
        <v>547</v>
      </c>
      <c r="H102" s="23"/>
      <c r="I102" s="23"/>
      <c r="J102" s="23"/>
      <c r="K102" s="34"/>
      <c r="L102" s="23">
        <v>221</v>
      </c>
      <c r="M102" s="23"/>
      <c r="N102" s="23"/>
      <c r="O102" s="23"/>
      <c r="P102" s="34"/>
      <c r="Q102" s="23">
        <v>3087</v>
      </c>
      <c r="R102" s="23"/>
      <c r="S102" s="23"/>
      <c r="T102" s="23"/>
      <c r="U102" s="34"/>
      <c r="V102" s="23">
        <v>1034</v>
      </c>
      <c r="W102" s="23"/>
      <c r="X102" s="23"/>
      <c r="Y102" s="23"/>
      <c r="Z102" s="34"/>
      <c r="AA102" s="23">
        <f t="shared" si="1"/>
        <v>5218</v>
      </c>
      <c r="AB102" s="23"/>
      <c r="AC102" s="23"/>
      <c r="AD102" s="23"/>
      <c r="AE102" s="75"/>
    </row>
    <row r="103" spans="1:31">
      <c r="A103" s="16">
        <v>41214</v>
      </c>
      <c r="B103" s="29">
        <v>352</v>
      </c>
      <c r="C103" s="23"/>
      <c r="D103" s="23"/>
      <c r="E103" s="23"/>
      <c r="F103" s="34"/>
      <c r="G103" s="23">
        <v>579</v>
      </c>
      <c r="H103" s="23"/>
      <c r="I103" s="23"/>
      <c r="J103" s="23"/>
      <c r="K103" s="34"/>
      <c r="L103" s="23">
        <v>224</v>
      </c>
      <c r="M103" s="23"/>
      <c r="N103" s="23"/>
      <c r="O103" s="23"/>
      <c r="P103" s="34"/>
      <c r="Q103" s="23">
        <v>3183</v>
      </c>
      <c r="R103" s="23"/>
      <c r="S103" s="23"/>
      <c r="T103" s="23"/>
      <c r="U103" s="34"/>
      <c r="V103" s="23">
        <v>1059</v>
      </c>
      <c r="W103" s="23"/>
      <c r="X103" s="23"/>
      <c r="Y103" s="23"/>
      <c r="Z103" s="34"/>
      <c r="AA103" s="23">
        <f t="shared" si="1"/>
        <v>5397</v>
      </c>
      <c r="AB103" s="23"/>
      <c r="AC103" s="23"/>
      <c r="AD103" s="23"/>
      <c r="AE103" s="75"/>
    </row>
    <row r="104" spans="1:31">
      <c r="A104" s="16">
        <v>41244</v>
      </c>
      <c r="B104" s="29">
        <v>276</v>
      </c>
      <c r="C104" s="23"/>
      <c r="D104" s="23"/>
      <c r="E104" s="23"/>
      <c r="F104" s="34"/>
      <c r="G104" s="23">
        <v>425</v>
      </c>
      <c r="H104" s="23"/>
      <c r="I104" s="23"/>
      <c r="J104" s="23"/>
      <c r="K104" s="34"/>
      <c r="L104" s="23">
        <v>172</v>
      </c>
      <c r="M104" s="23"/>
      <c r="N104" s="23"/>
      <c r="O104" s="23"/>
      <c r="P104" s="34"/>
      <c r="Q104" s="23">
        <v>2246</v>
      </c>
      <c r="R104" s="23"/>
      <c r="S104" s="23"/>
      <c r="T104" s="23"/>
      <c r="U104" s="34"/>
      <c r="V104" s="23">
        <v>788</v>
      </c>
      <c r="W104" s="23"/>
      <c r="X104" s="23"/>
      <c r="Y104" s="23"/>
      <c r="Z104" s="34"/>
      <c r="AA104" s="23">
        <f t="shared" si="1"/>
        <v>3907</v>
      </c>
      <c r="AB104" s="23"/>
      <c r="AC104" s="23"/>
      <c r="AD104" s="23"/>
      <c r="AE104" s="75"/>
    </row>
    <row r="105" spans="1:31">
      <c r="A105" s="16">
        <v>41275</v>
      </c>
      <c r="B105" s="29">
        <v>208</v>
      </c>
      <c r="C105" s="23"/>
      <c r="D105" s="23"/>
      <c r="E105" s="23"/>
      <c r="F105" s="34"/>
      <c r="G105" s="23">
        <v>405</v>
      </c>
      <c r="H105" s="23"/>
      <c r="I105" s="23"/>
      <c r="J105" s="23"/>
      <c r="K105" s="34"/>
      <c r="L105" s="23">
        <v>145</v>
      </c>
      <c r="M105" s="23"/>
      <c r="N105" s="23"/>
      <c r="O105" s="23"/>
      <c r="P105" s="34"/>
      <c r="Q105" s="23">
        <v>2425</v>
      </c>
      <c r="R105" s="23"/>
      <c r="S105" s="23"/>
      <c r="T105" s="23"/>
      <c r="U105" s="34"/>
      <c r="V105" s="23">
        <v>834</v>
      </c>
      <c r="W105" s="23"/>
      <c r="X105" s="23"/>
      <c r="Y105" s="23"/>
      <c r="Z105" s="34"/>
      <c r="AA105" s="23">
        <f t="shared" si="1"/>
        <v>4017</v>
      </c>
      <c r="AB105" s="23"/>
      <c r="AC105" s="23"/>
      <c r="AD105" s="23"/>
      <c r="AE105" s="75"/>
    </row>
    <row r="106" spans="1:31" ht="14.45" customHeight="1">
      <c r="A106" s="16">
        <v>41306</v>
      </c>
      <c r="B106" s="29">
        <v>261</v>
      </c>
      <c r="C106" s="23"/>
      <c r="D106" s="23"/>
      <c r="E106" s="23"/>
      <c r="F106" s="34"/>
      <c r="G106" s="23">
        <v>479</v>
      </c>
      <c r="H106" s="23"/>
      <c r="I106" s="23"/>
      <c r="J106" s="23"/>
      <c r="K106" s="34"/>
      <c r="L106" s="23">
        <v>187</v>
      </c>
      <c r="M106" s="23"/>
      <c r="N106" s="23"/>
      <c r="O106" s="23"/>
      <c r="P106" s="34"/>
      <c r="Q106" s="23">
        <v>2771</v>
      </c>
      <c r="R106" s="23"/>
      <c r="S106" s="23"/>
      <c r="T106" s="23"/>
      <c r="U106" s="34"/>
      <c r="V106" s="23">
        <v>981</v>
      </c>
      <c r="W106" s="23"/>
      <c r="X106" s="23"/>
      <c r="Y106" s="23"/>
      <c r="Z106" s="34"/>
      <c r="AA106" s="23">
        <f t="shared" si="1"/>
        <v>4679</v>
      </c>
      <c r="AB106" s="23"/>
      <c r="AC106" s="23"/>
      <c r="AD106" s="23"/>
      <c r="AE106" s="75"/>
    </row>
    <row r="107" spans="1:31">
      <c r="A107" s="16">
        <v>41334</v>
      </c>
      <c r="B107" s="29">
        <v>265</v>
      </c>
      <c r="C107" s="23"/>
      <c r="D107" s="23"/>
      <c r="E107" s="23"/>
      <c r="F107" s="34"/>
      <c r="G107" s="23">
        <v>500</v>
      </c>
      <c r="H107" s="23"/>
      <c r="I107" s="23"/>
      <c r="J107" s="23"/>
      <c r="K107" s="34"/>
      <c r="L107" s="23">
        <v>207</v>
      </c>
      <c r="M107" s="23"/>
      <c r="N107" s="23"/>
      <c r="O107" s="23"/>
      <c r="P107" s="34"/>
      <c r="Q107" s="23">
        <v>2633</v>
      </c>
      <c r="R107" s="23"/>
      <c r="S107" s="23"/>
      <c r="T107" s="23"/>
      <c r="U107" s="34"/>
      <c r="V107" s="23">
        <v>965</v>
      </c>
      <c r="W107" s="23"/>
      <c r="X107" s="23"/>
      <c r="Y107" s="23"/>
      <c r="Z107" s="34"/>
      <c r="AA107" s="23">
        <f t="shared" si="1"/>
        <v>4570</v>
      </c>
      <c r="AB107" s="23"/>
      <c r="AC107" s="23"/>
      <c r="AD107" s="23"/>
      <c r="AE107" s="75"/>
    </row>
    <row r="108" spans="1:31">
      <c r="A108" s="16">
        <v>41365</v>
      </c>
      <c r="B108" s="29">
        <v>303</v>
      </c>
      <c r="C108" s="23"/>
      <c r="D108" s="23"/>
      <c r="E108" s="23"/>
      <c r="F108" s="34"/>
      <c r="G108" s="23">
        <v>491</v>
      </c>
      <c r="H108" s="23"/>
      <c r="I108" s="23"/>
      <c r="J108" s="23"/>
      <c r="K108" s="34"/>
      <c r="L108" s="23">
        <v>186</v>
      </c>
      <c r="M108" s="23"/>
      <c r="N108" s="23"/>
      <c r="O108" s="23"/>
      <c r="P108" s="34"/>
      <c r="Q108" s="23">
        <v>2519</v>
      </c>
      <c r="R108" s="23"/>
      <c r="S108" s="23"/>
      <c r="T108" s="23"/>
      <c r="U108" s="34"/>
      <c r="V108" s="23">
        <v>922</v>
      </c>
      <c r="W108" s="23"/>
      <c r="X108" s="23"/>
      <c r="Y108" s="23"/>
      <c r="Z108" s="34"/>
      <c r="AA108" s="23">
        <f t="shared" si="1"/>
        <v>4421</v>
      </c>
      <c r="AB108" s="23"/>
      <c r="AC108" s="23"/>
      <c r="AD108" s="23"/>
      <c r="AE108" s="75"/>
    </row>
    <row r="109" spans="1:31">
      <c r="A109" s="16">
        <v>41395</v>
      </c>
      <c r="B109" s="29">
        <v>343</v>
      </c>
      <c r="C109" s="23"/>
      <c r="D109" s="23"/>
      <c r="E109" s="23"/>
      <c r="F109" s="34"/>
      <c r="G109" s="23">
        <v>588</v>
      </c>
      <c r="H109" s="23"/>
      <c r="I109" s="23"/>
      <c r="J109" s="23"/>
      <c r="K109" s="34"/>
      <c r="L109" s="23">
        <v>217</v>
      </c>
      <c r="M109" s="23"/>
      <c r="N109" s="23"/>
      <c r="O109" s="23"/>
      <c r="P109" s="34"/>
      <c r="Q109" s="23">
        <v>2994</v>
      </c>
      <c r="R109" s="23"/>
      <c r="S109" s="23"/>
      <c r="T109" s="23"/>
      <c r="U109" s="34"/>
      <c r="V109" s="23">
        <v>1145</v>
      </c>
      <c r="W109" s="23"/>
      <c r="X109" s="23"/>
      <c r="Y109" s="23"/>
      <c r="Z109" s="34"/>
      <c r="AA109" s="23">
        <f t="shared" si="1"/>
        <v>5287</v>
      </c>
      <c r="AB109" s="23"/>
      <c r="AC109" s="23"/>
      <c r="AD109" s="23"/>
      <c r="AE109" s="75"/>
    </row>
    <row r="110" spans="1:31">
      <c r="A110" s="16">
        <v>41426</v>
      </c>
      <c r="B110" s="29">
        <v>264</v>
      </c>
      <c r="C110" s="23"/>
      <c r="D110" s="23"/>
      <c r="E110" s="23"/>
      <c r="F110" s="34"/>
      <c r="G110" s="23">
        <v>456</v>
      </c>
      <c r="H110" s="23"/>
      <c r="I110" s="23"/>
      <c r="J110" s="23"/>
      <c r="K110" s="34"/>
      <c r="L110" s="23">
        <v>177</v>
      </c>
      <c r="M110" s="23"/>
      <c r="N110" s="23"/>
      <c r="O110" s="23"/>
      <c r="P110" s="34"/>
      <c r="Q110" s="23">
        <v>2574</v>
      </c>
      <c r="R110" s="23"/>
      <c r="S110" s="23"/>
      <c r="T110" s="23"/>
      <c r="U110" s="34"/>
      <c r="V110" s="23">
        <v>968</v>
      </c>
      <c r="W110" s="23"/>
      <c r="X110" s="23"/>
      <c r="Y110" s="23"/>
      <c r="Z110" s="34"/>
      <c r="AA110" s="23">
        <f t="shared" si="1"/>
        <v>4439</v>
      </c>
      <c r="AB110" s="23"/>
      <c r="AC110" s="23"/>
      <c r="AD110" s="23"/>
      <c r="AE110" s="75"/>
    </row>
    <row r="111" spans="1:31">
      <c r="A111" s="16">
        <v>41456</v>
      </c>
      <c r="B111" s="29">
        <v>326</v>
      </c>
      <c r="C111" s="65"/>
      <c r="D111" s="65"/>
      <c r="E111" s="23"/>
      <c r="F111" s="34"/>
      <c r="G111" s="23">
        <v>550</v>
      </c>
      <c r="H111" s="65"/>
      <c r="I111" s="65"/>
      <c r="J111" s="23"/>
      <c r="K111" s="34"/>
      <c r="L111" s="23">
        <v>240</v>
      </c>
      <c r="M111" s="65"/>
      <c r="N111" s="65"/>
      <c r="O111" s="23"/>
      <c r="P111" s="34"/>
      <c r="Q111" s="23">
        <v>2951</v>
      </c>
      <c r="R111" s="65"/>
      <c r="S111" s="65"/>
      <c r="T111" s="23"/>
      <c r="U111" s="34"/>
      <c r="V111" s="23">
        <v>1072</v>
      </c>
      <c r="W111" s="65"/>
      <c r="X111" s="65"/>
      <c r="Y111" s="23"/>
      <c r="Z111" s="34"/>
      <c r="AA111" s="23">
        <f t="shared" si="1"/>
        <v>5139</v>
      </c>
      <c r="AB111" s="65"/>
      <c r="AC111" s="65"/>
      <c r="AD111" s="23"/>
      <c r="AE111" s="75"/>
    </row>
    <row r="112" spans="1:31">
      <c r="A112" s="16">
        <v>41487</v>
      </c>
      <c r="B112" s="29">
        <v>311</v>
      </c>
      <c r="C112" s="23"/>
      <c r="D112" s="23"/>
      <c r="E112" s="23"/>
      <c r="F112" s="34"/>
      <c r="G112" s="23">
        <v>453</v>
      </c>
      <c r="H112" s="23"/>
      <c r="I112" s="23"/>
      <c r="J112" s="23"/>
      <c r="K112" s="34"/>
      <c r="L112" s="23">
        <v>200</v>
      </c>
      <c r="M112" s="23"/>
      <c r="N112" s="23"/>
      <c r="O112" s="23"/>
      <c r="P112" s="34"/>
      <c r="Q112" s="23">
        <v>2711</v>
      </c>
      <c r="R112" s="23"/>
      <c r="S112" s="23"/>
      <c r="T112" s="23"/>
      <c r="U112" s="34"/>
      <c r="V112" s="23">
        <v>944</v>
      </c>
      <c r="W112" s="23"/>
      <c r="X112" s="23"/>
      <c r="Y112" s="23"/>
      <c r="Z112" s="34"/>
      <c r="AA112" s="23">
        <f t="shared" si="1"/>
        <v>4619</v>
      </c>
      <c r="AB112" s="23"/>
      <c r="AC112" s="23"/>
      <c r="AD112" s="23"/>
      <c r="AE112" s="75"/>
    </row>
    <row r="113" spans="1:31">
      <c r="A113" s="16">
        <v>41518</v>
      </c>
      <c r="B113" s="29">
        <v>275</v>
      </c>
      <c r="C113" s="23"/>
      <c r="D113" s="23"/>
      <c r="E113" s="23"/>
      <c r="F113" s="34"/>
      <c r="G113" s="23">
        <v>472</v>
      </c>
      <c r="H113" s="23"/>
      <c r="I113" s="23"/>
      <c r="J113" s="23"/>
      <c r="K113" s="34"/>
      <c r="L113" s="23">
        <v>177</v>
      </c>
      <c r="M113" s="23"/>
      <c r="N113" s="23"/>
      <c r="O113" s="23"/>
      <c r="P113" s="34"/>
      <c r="Q113" s="23">
        <v>2664</v>
      </c>
      <c r="R113" s="23"/>
      <c r="S113" s="23"/>
      <c r="T113" s="23"/>
      <c r="U113" s="34"/>
      <c r="V113" s="23">
        <v>926</v>
      </c>
      <c r="W113" s="23"/>
      <c r="X113" s="23"/>
      <c r="Y113" s="23"/>
      <c r="Z113" s="34"/>
      <c r="AA113" s="23">
        <f t="shared" si="1"/>
        <v>4514</v>
      </c>
      <c r="AB113" s="23"/>
      <c r="AC113" s="23"/>
      <c r="AD113" s="23"/>
      <c r="AE113" s="75"/>
    </row>
    <row r="114" spans="1:31">
      <c r="A114" s="16">
        <v>41548</v>
      </c>
      <c r="B114" s="29">
        <v>353</v>
      </c>
      <c r="C114" s="23"/>
      <c r="D114" s="23"/>
      <c r="E114" s="23"/>
      <c r="F114" s="34"/>
      <c r="G114" s="23">
        <v>513</v>
      </c>
      <c r="H114" s="23"/>
      <c r="I114" s="23"/>
      <c r="J114" s="23"/>
      <c r="K114" s="34"/>
      <c r="L114" s="23">
        <v>228</v>
      </c>
      <c r="M114" s="23"/>
      <c r="N114" s="23"/>
      <c r="O114" s="23"/>
      <c r="P114" s="34"/>
      <c r="Q114" s="23">
        <v>2835</v>
      </c>
      <c r="R114" s="23"/>
      <c r="S114" s="23"/>
      <c r="T114" s="23"/>
      <c r="U114" s="34"/>
      <c r="V114" s="23">
        <v>958</v>
      </c>
      <c r="W114" s="23"/>
      <c r="X114" s="23"/>
      <c r="Y114" s="23"/>
      <c r="Z114" s="34"/>
      <c r="AA114" s="23">
        <f t="shared" si="1"/>
        <v>4887</v>
      </c>
      <c r="AB114" s="23"/>
      <c r="AC114" s="23"/>
      <c r="AD114" s="23"/>
      <c r="AE114" s="75"/>
    </row>
    <row r="115" spans="1:31">
      <c r="A115" s="16">
        <v>41579</v>
      </c>
      <c r="B115" s="29">
        <v>284</v>
      </c>
      <c r="C115" s="23"/>
      <c r="D115" s="23"/>
      <c r="E115" s="23"/>
      <c r="F115" s="34"/>
      <c r="G115" s="23">
        <v>447</v>
      </c>
      <c r="H115" s="23"/>
      <c r="I115" s="23"/>
      <c r="J115" s="23"/>
      <c r="K115" s="34"/>
      <c r="L115" s="23">
        <v>202</v>
      </c>
      <c r="M115" s="23"/>
      <c r="N115" s="23"/>
      <c r="O115" s="23"/>
      <c r="P115" s="34"/>
      <c r="Q115" s="23">
        <v>2597</v>
      </c>
      <c r="R115" s="23"/>
      <c r="S115" s="23"/>
      <c r="T115" s="23"/>
      <c r="U115" s="34"/>
      <c r="V115" s="23">
        <v>914</v>
      </c>
      <c r="W115" s="23"/>
      <c r="X115" s="23"/>
      <c r="Y115" s="23"/>
      <c r="Z115" s="34"/>
      <c r="AA115" s="23">
        <f t="shared" si="1"/>
        <v>4444</v>
      </c>
      <c r="AB115" s="23"/>
      <c r="AC115" s="23"/>
      <c r="AD115" s="23"/>
      <c r="AE115" s="75"/>
    </row>
    <row r="116" spans="1:31">
      <c r="A116" s="16">
        <v>41609</v>
      </c>
      <c r="B116" s="29">
        <v>292</v>
      </c>
      <c r="C116" s="23"/>
      <c r="D116" s="23"/>
      <c r="E116" s="23"/>
      <c r="F116" s="34"/>
      <c r="G116" s="23">
        <v>395</v>
      </c>
      <c r="H116" s="23"/>
      <c r="I116" s="23"/>
      <c r="J116" s="23"/>
      <c r="K116" s="34"/>
      <c r="L116" s="23">
        <v>194</v>
      </c>
      <c r="M116" s="23"/>
      <c r="N116" s="23"/>
      <c r="O116" s="23"/>
      <c r="P116" s="34"/>
      <c r="Q116" s="23">
        <v>2090</v>
      </c>
      <c r="R116" s="23"/>
      <c r="S116" s="23"/>
      <c r="T116" s="23"/>
      <c r="U116" s="34"/>
      <c r="V116" s="23">
        <v>742</v>
      </c>
      <c r="W116" s="23"/>
      <c r="X116" s="23"/>
      <c r="Y116" s="23"/>
      <c r="Z116" s="34"/>
      <c r="AA116" s="23">
        <f t="shared" si="1"/>
        <v>3713</v>
      </c>
      <c r="AB116" s="23"/>
      <c r="AC116" s="23"/>
      <c r="AD116" s="23"/>
      <c r="AE116" s="75"/>
    </row>
    <row r="117" spans="1:31">
      <c r="A117" s="16">
        <v>41640</v>
      </c>
      <c r="B117" s="29">
        <v>220</v>
      </c>
      <c r="C117" s="23"/>
      <c r="D117" s="23"/>
      <c r="E117" s="23"/>
      <c r="F117" s="34"/>
      <c r="G117" s="23">
        <v>362</v>
      </c>
      <c r="H117" s="23"/>
      <c r="I117" s="23"/>
      <c r="J117" s="23"/>
      <c r="K117" s="34"/>
      <c r="L117" s="23">
        <v>127</v>
      </c>
      <c r="M117" s="23"/>
      <c r="N117" s="23"/>
      <c r="O117" s="23"/>
      <c r="P117" s="34"/>
      <c r="Q117" s="23">
        <v>2254</v>
      </c>
      <c r="R117" s="23"/>
      <c r="S117" s="23"/>
      <c r="T117" s="23"/>
      <c r="U117" s="34"/>
      <c r="V117" s="23">
        <v>798</v>
      </c>
      <c r="W117" s="23"/>
      <c r="X117" s="23"/>
      <c r="Y117" s="23"/>
      <c r="Z117" s="34"/>
      <c r="AA117" s="23">
        <f t="shared" si="1"/>
        <v>3761</v>
      </c>
      <c r="AB117" s="23"/>
      <c r="AC117" s="23"/>
      <c r="AD117" s="23"/>
      <c r="AE117" s="75"/>
    </row>
    <row r="118" spans="1:31">
      <c r="A118" s="16">
        <v>41671</v>
      </c>
      <c r="B118" s="29">
        <v>235</v>
      </c>
      <c r="C118" s="23"/>
      <c r="D118" s="23"/>
      <c r="E118" s="23"/>
      <c r="F118" s="34"/>
      <c r="G118" s="23">
        <v>398</v>
      </c>
      <c r="H118" s="23"/>
      <c r="I118" s="23"/>
      <c r="J118" s="23"/>
      <c r="K118" s="34"/>
      <c r="L118" s="23">
        <v>152</v>
      </c>
      <c r="M118" s="23"/>
      <c r="N118" s="23"/>
      <c r="O118" s="23"/>
      <c r="P118" s="34"/>
      <c r="Q118" s="23">
        <v>2367</v>
      </c>
      <c r="R118" s="23"/>
      <c r="S118" s="23"/>
      <c r="T118" s="23"/>
      <c r="U118" s="34"/>
      <c r="V118" s="23">
        <v>756</v>
      </c>
      <c r="W118" s="23"/>
      <c r="X118" s="23"/>
      <c r="Y118" s="23"/>
      <c r="Z118" s="34"/>
      <c r="AA118" s="23">
        <f t="shared" si="1"/>
        <v>3908</v>
      </c>
      <c r="AB118" s="23"/>
      <c r="AC118" s="23"/>
      <c r="AD118" s="23"/>
      <c r="AE118" s="75"/>
    </row>
    <row r="119" spans="1:31">
      <c r="A119" s="16">
        <v>41699</v>
      </c>
      <c r="B119" s="29">
        <v>237</v>
      </c>
      <c r="C119" s="23"/>
      <c r="D119" s="23"/>
      <c r="E119" s="23"/>
      <c r="F119" s="34"/>
      <c r="G119" s="23">
        <v>444</v>
      </c>
      <c r="H119" s="23"/>
      <c r="I119" s="23"/>
      <c r="J119" s="23"/>
      <c r="K119" s="34"/>
      <c r="L119" s="23">
        <v>181</v>
      </c>
      <c r="M119" s="23"/>
      <c r="N119" s="23"/>
      <c r="O119" s="23"/>
      <c r="P119" s="34"/>
      <c r="Q119" s="23">
        <v>2539</v>
      </c>
      <c r="R119" s="23"/>
      <c r="S119" s="23"/>
      <c r="T119" s="23"/>
      <c r="U119" s="34"/>
      <c r="V119" s="23">
        <v>934</v>
      </c>
      <c r="W119" s="23"/>
      <c r="X119" s="23"/>
      <c r="Y119" s="23"/>
      <c r="Z119" s="34"/>
      <c r="AA119" s="23">
        <f t="shared" si="1"/>
        <v>4335</v>
      </c>
      <c r="AB119" s="23"/>
      <c r="AC119" s="23"/>
      <c r="AD119" s="23"/>
      <c r="AE119" s="75"/>
    </row>
    <row r="120" spans="1:31">
      <c r="A120" s="16">
        <v>41730</v>
      </c>
      <c r="B120" s="29">
        <v>239</v>
      </c>
      <c r="C120" s="23"/>
      <c r="D120" s="23"/>
      <c r="E120" s="23"/>
      <c r="F120" s="34"/>
      <c r="G120" s="23">
        <v>445</v>
      </c>
      <c r="H120" s="23"/>
      <c r="I120" s="23"/>
      <c r="J120" s="23"/>
      <c r="K120" s="34"/>
      <c r="L120" s="23">
        <v>202</v>
      </c>
      <c r="M120" s="23"/>
      <c r="N120" s="23"/>
      <c r="O120" s="23"/>
      <c r="P120" s="34"/>
      <c r="Q120" s="23">
        <v>2540</v>
      </c>
      <c r="R120" s="23"/>
      <c r="S120" s="23"/>
      <c r="T120" s="23"/>
      <c r="U120" s="34"/>
      <c r="V120" s="23">
        <v>839</v>
      </c>
      <c r="W120" s="23"/>
      <c r="X120" s="23"/>
      <c r="Y120" s="23"/>
      <c r="Z120" s="34"/>
      <c r="AA120" s="23">
        <f t="shared" si="1"/>
        <v>4265</v>
      </c>
      <c r="AB120" s="23"/>
      <c r="AC120" s="23"/>
      <c r="AD120" s="23"/>
      <c r="AE120" s="75"/>
    </row>
    <row r="121" spans="1:31">
      <c r="A121" s="16">
        <v>41760</v>
      </c>
      <c r="B121" s="29">
        <v>298</v>
      </c>
      <c r="C121" s="23"/>
      <c r="D121" s="23"/>
      <c r="E121" s="23"/>
      <c r="F121" s="34"/>
      <c r="G121" s="23">
        <v>545</v>
      </c>
      <c r="H121" s="23"/>
      <c r="I121" s="23"/>
      <c r="J121" s="23"/>
      <c r="K121" s="34"/>
      <c r="L121" s="23">
        <v>243</v>
      </c>
      <c r="M121" s="23"/>
      <c r="N121" s="23"/>
      <c r="O121" s="23"/>
      <c r="P121" s="34"/>
      <c r="Q121" s="23">
        <v>2760</v>
      </c>
      <c r="R121" s="23"/>
      <c r="S121" s="23"/>
      <c r="T121" s="23"/>
      <c r="U121" s="34"/>
      <c r="V121" s="23">
        <v>951</v>
      </c>
      <c r="W121" s="23"/>
      <c r="X121" s="23"/>
      <c r="Y121" s="23"/>
      <c r="Z121" s="34"/>
      <c r="AA121" s="23">
        <f t="shared" si="1"/>
        <v>4797</v>
      </c>
      <c r="AB121" s="23"/>
      <c r="AC121" s="23"/>
      <c r="AD121" s="23"/>
      <c r="AE121" s="75"/>
    </row>
    <row r="122" spans="1:31">
      <c r="A122" s="16">
        <v>41791</v>
      </c>
      <c r="B122" s="29">
        <v>263</v>
      </c>
      <c r="C122" s="23"/>
      <c r="D122" s="23"/>
      <c r="E122" s="23"/>
      <c r="F122" s="34"/>
      <c r="G122" s="23">
        <v>396</v>
      </c>
      <c r="H122" s="23"/>
      <c r="I122" s="23"/>
      <c r="J122" s="23"/>
      <c r="K122" s="34"/>
      <c r="L122" s="23">
        <v>201</v>
      </c>
      <c r="M122" s="23"/>
      <c r="N122" s="23"/>
      <c r="O122" s="23"/>
      <c r="P122" s="34"/>
      <c r="Q122" s="23">
        <v>2397</v>
      </c>
      <c r="R122" s="23"/>
      <c r="S122" s="23"/>
      <c r="T122" s="23"/>
      <c r="U122" s="34"/>
      <c r="V122" s="23">
        <v>831</v>
      </c>
      <c r="W122" s="23"/>
      <c r="X122" s="23"/>
      <c r="Y122" s="23"/>
      <c r="Z122" s="34"/>
      <c r="AA122" s="23">
        <f t="shared" si="1"/>
        <v>4088</v>
      </c>
      <c r="AB122" s="23"/>
      <c r="AC122" s="23"/>
      <c r="AD122" s="23"/>
      <c r="AE122" s="75"/>
    </row>
    <row r="123" spans="1:31">
      <c r="A123" s="16">
        <v>41821</v>
      </c>
      <c r="B123" s="29">
        <v>338</v>
      </c>
      <c r="C123" s="65">
        <v>338</v>
      </c>
      <c r="D123" s="65"/>
      <c r="F123" s="75"/>
      <c r="G123" s="23">
        <v>554</v>
      </c>
      <c r="H123" s="65">
        <v>554</v>
      </c>
      <c r="I123" s="65"/>
      <c r="K123" s="75"/>
      <c r="L123" s="23">
        <v>258</v>
      </c>
      <c r="M123" s="65">
        <v>258</v>
      </c>
      <c r="N123" s="65"/>
      <c r="P123" s="75"/>
      <c r="Q123" s="23">
        <v>2896</v>
      </c>
      <c r="R123" s="65">
        <v>2897</v>
      </c>
      <c r="S123" s="65"/>
      <c r="U123" s="75"/>
      <c r="V123" s="23">
        <v>1087</v>
      </c>
      <c r="W123" s="65">
        <v>1087</v>
      </c>
      <c r="X123" s="65"/>
      <c r="Z123" s="75"/>
      <c r="AA123" s="23">
        <f t="shared" si="1"/>
        <v>5133</v>
      </c>
      <c r="AB123" s="65">
        <f>B123+H123+M123+R123+W123</f>
        <v>5134</v>
      </c>
      <c r="AC123" s="111"/>
      <c r="AD123" s="65"/>
      <c r="AE123" s="105"/>
    </row>
    <row r="124" spans="1:31">
      <c r="A124" s="16">
        <v>41852</v>
      </c>
      <c r="B124" s="29">
        <v>292</v>
      </c>
      <c r="C124" s="65">
        <v>292</v>
      </c>
      <c r="D124" s="65"/>
      <c r="F124" s="75"/>
      <c r="G124" s="23">
        <v>472</v>
      </c>
      <c r="H124" s="65">
        <v>472</v>
      </c>
      <c r="I124" s="65"/>
      <c r="K124" s="75"/>
      <c r="L124" s="23">
        <v>216</v>
      </c>
      <c r="M124" s="65">
        <v>216</v>
      </c>
      <c r="N124" s="65"/>
      <c r="P124" s="75"/>
      <c r="Q124" s="23">
        <v>2475</v>
      </c>
      <c r="R124" s="65">
        <v>2473</v>
      </c>
      <c r="S124" s="65"/>
      <c r="U124" s="75"/>
      <c r="V124" s="23">
        <v>865</v>
      </c>
      <c r="W124" s="65">
        <v>865</v>
      </c>
      <c r="X124" s="65"/>
      <c r="Z124" s="75"/>
      <c r="AA124" s="23">
        <f t="shared" si="1"/>
        <v>4320</v>
      </c>
      <c r="AB124" s="65">
        <f>B124+H124+M124+R124+W124</f>
        <v>4318</v>
      </c>
      <c r="AC124" s="111"/>
      <c r="AD124" s="65"/>
      <c r="AE124" s="105"/>
    </row>
    <row r="125" spans="1:31">
      <c r="A125" s="16">
        <v>41883</v>
      </c>
      <c r="B125" s="29">
        <v>342</v>
      </c>
      <c r="C125" s="23">
        <v>275.77800918994529</v>
      </c>
      <c r="D125" s="23">
        <v>275.77800918994529</v>
      </c>
      <c r="F125" s="75"/>
      <c r="G125" s="23">
        <v>491</v>
      </c>
      <c r="H125" s="23">
        <v>470.16592336828688</v>
      </c>
      <c r="I125" s="23">
        <v>470.16592336828688</v>
      </c>
      <c r="K125" s="75"/>
      <c r="L125" s="23">
        <v>257</v>
      </c>
      <c r="M125" s="23">
        <v>206.13912767621193</v>
      </c>
      <c r="N125" s="23">
        <v>206.13912767621193</v>
      </c>
      <c r="P125" s="75"/>
      <c r="Q125" s="23">
        <v>2631</v>
      </c>
      <c r="R125" s="23">
        <v>2333.8019623236851</v>
      </c>
      <c r="S125" s="23">
        <v>2333.8019623236851</v>
      </c>
      <c r="U125" s="75"/>
      <c r="V125" s="23">
        <v>930</v>
      </c>
      <c r="W125" s="23">
        <v>954.6805814756309</v>
      </c>
      <c r="X125" s="23">
        <v>954.6805814756309</v>
      </c>
      <c r="Z125" s="75"/>
      <c r="AA125" s="23">
        <f t="shared" si="1"/>
        <v>4651</v>
      </c>
      <c r="AB125" s="110">
        <f>C125+H125+M125+R125+W125</f>
        <v>4240.5656040337599</v>
      </c>
      <c r="AC125" s="23">
        <f>D125+I125+N125+S125+X125</f>
        <v>4240.5656040337599</v>
      </c>
      <c r="AD125" s="23"/>
      <c r="AE125" s="34"/>
    </row>
    <row r="126" spans="1:31">
      <c r="A126" s="16">
        <v>41913</v>
      </c>
      <c r="B126" s="29">
        <v>290</v>
      </c>
      <c r="C126" s="23">
        <v>335.48355009725151</v>
      </c>
      <c r="D126" s="23">
        <v>335.48355009725151</v>
      </c>
      <c r="F126" s="75"/>
      <c r="G126" s="23">
        <v>481</v>
      </c>
      <c r="H126" s="23">
        <v>551.36760534761868</v>
      </c>
      <c r="I126" s="23">
        <v>551.36760534761868</v>
      </c>
      <c r="K126" s="75"/>
      <c r="L126" s="23">
        <v>271</v>
      </c>
      <c r="M126" s="23">
        <v>216.64922388978738</v>
      </c>
      <c r="N126" s="23">
        <v>216.64922388978738</v>
      </c>
      <c r="P126" s="75"/>
      <c r="Q126" s="23">
        <v>2682</v>
      </c>
      <c r="R126" s="23">
        <v>2657.4760753353285</v>
      </c>
      <c r="S126" s="23">
        <v>2657.4760753353285</v>
      </c>
      <c r="U126" s="75"/>
      <c r="V126" s="23">
        <v>914</v>
      </c>
      <c r="W126" s="23">
        <v>1039.2659165099922</v>
      </c>
      <c r="X126" s="23">
        <v>1039.2659165099922</v>
      </c>
      <c r="Z126" s="75"/>
      <c r="AA126" s="23">
        <f t="shared" si="1"/>
        <v>4638</v>
      </c>
      <c r="AB126" s="110">
        <f t="shared" ref="AB126:AB189" si="2">C126+H126+M126+R126+W126</f>
        <v>4800.2423711799784</v>
      </c>
      <c r="AC126" s="23">
        <f t="shared" ref="AC126:AD189" si="3">D126+I126+N126+S126+X126</f>
        <v>4800.2423711799784</v>
      </c>
      <c r="AD126" s="23"/>
      <c r="AE126" s="34"/>
    </row>
    <row r="127" spans="1:31">
      <c r="A127" s="16">
        <v>41944</v>
      </c>
      <c r="B127" s="29">
        <v>267</v>
      </c>
      <c r="C127" s="23">
        <v>294.68380111979303</v>
      </c>
      <c r="D127" s="23">
        <v>294.68380111979303</v>
      </c>
      <c r="F127" s="75"/>
      <c r="G127" s="23">
        <v>421</v>
      </c>
      <c r="H127" s="23">
        <v>477.17229586404943</v>
      </c>
      <c r="I127" s="23">
        <v>477.17229586404943</v>
      </c>
      <c r="K127" s="75"/>
      <c r="L127" s="23">
        <v>195</v>
      </c>
      <c r="M127" s="23">
        <v>210.18282627191499</v>
      </c>
      <c r="N127" s="23">
        <v>210.18282627191499</v>
      </c>
      <c r="P127" s="75"/>
      <c r="Q127" s="23">
        <v>2362</v>
      </c>
      <c r="R127" s="23">
        <v>2420.7178046276417</v>
      </c>
      <c r="S127" s="23">
        <v>2420.7178046276417</v>
      </c>
      <c r="U127" s="75"/>
      <c r="V127" s="23">
        <v>850</v>
      </c>
      <c r="W127" s="23">
        <v>923.47386158495055</v>
      </c>
      <c r="X127" s="23">
        <v>923.47386158495055</v>
      </c>
      <c r="Z127" s="75"/>
      <c r="AA127" s="23">
        <f t="shared" si="1"/>
        <v>4095</v>
      </c>
      <c r="AB127" s="110">
        <f t="shared" si="2"/>
        <v>4326.2305894683504</v>
      </c>
      <c r="AC127" s="23">
        <f t="shared" si="3"/>
        <v>4326.2305894683504</v>
      </c>
      <c r="AD127" s="23"/>
      <c r="AE127" s="34"/>
    </row>
    <row r="128" spans="1:31">
      <c r="A128" s="16">
        <v>41974</v>
      </c>
      <c r="B128" s="29">
        <v>307</v>
      </c>
      <c r="C128" s="23">
        <v>277.81569461828076</v>
      </c>
      <c r="D128" s="23">
        <v>277.81569461828076</v>
      </c>
      <c r="F128" s="75"/>
      <c r="G128" s="23">
        <v>405</v>
      </c>
      <c r="H128" s="23">
        <v>410.13429841820732</v>
      </c>
      <c r="I128" s="23">
        <v>410.13429841820732</v>
      </c>
      <c r="K128" s="75"/>
      <c r="L128" s="23">
        <v>227</v>
      </c>
      <c r="M128" s="23">
        <v>180.15954928477302</v>
      </c>
      <c r="N128" s="23">
        <v>180.15954928477302</v>
      </c>
      <c r="P128" s="75"/>
      <c r="Q128" s="23">
        <v>2166</v>
      </c>
      <c r="R128" s="23">
        <v>2015.5162984255401</v>
      </c>
      <c r="S128" s="23">
        <v>2015.5162984255401</v>
      </c>
      <c r="U128" s="75"/>
      <c r="V128" s="23">
        <v>799</v>
      </c>
      <c r="W128" s="23">
        <v>826.34275034910729</v>
      </c>
      <c r="X128" s="23">
        <v>826.34275034910729</v>
      </c>
      <c r="Z128" s="75"/>
      <c r="AA128" s="23">
        <f t="shared" si="1"/>
        <v>3904</v>
      </c>
      <c r="AB128" s="110">
        <f t="shared" si="2"/>
        <v>3709.9685910959088</v>
      </c>
      <c r="AC128" s="23">
        <f t="shared" si="3"/>
        <v>3709.9685910959088</v>
      </c>
      <c r="AD128" s="23"/>
      <c r="AE128" s="34"/>
    </row>
    <row r="129" spans="1:31">
      <c r="A129" s="16">
        <v>42005</v>
      </c>
      <c r="B129" s="29">
        <v>146</v>
      </c>
      <c r="C129" s="23">
        <v>206.48043832256698</v>
      </c>
      <c r="D129" s="23">
        <v>206.48043832256698</v>
      </c>
      <c r="F129" s="75"/>
      <c r="G129" s="23">
        <v>304</v>
      </c>
      <c r="H129" s="23">
        <v>396.67625847145337</v>
      </c>
      <c r="I129" s="23">
        <v>396.67625847145337</v>
      </c>
      <c r="K129" s="75"/>
      <c r="L129" s="23">
        <v>131</v>
      </c>
      <c r="M129" s="23">
        <v>144.62605854032898</v>
      </c>
      <c r="N129" s="23">
        <v>144.62605854032898</v>
      </c>
      <c r="P129" s="75"/>
      <c r="Q129" s="23">
        <v>1812</v>
      </c>
      <c r="R129" s="23">
        <v>2058.400683297416</v>
      </c>
      <c r="S129" s="23">
        <v>2058.400683297416</v>
      </c>
      <c r="U129" s="75"/>
      <c r="V129" s="23">
        <v>644</v>
      </c>
      <c r="W129" s="23">
        <v>820.8223313282283</v>
      </c>
      <c r="X129" s="23">
        <v>820.8223313282283</v>
      </c>
      <c r="Z129" s="75"/>
      <c r="AA129" s="23">
        <f t="shared" si="1"/>
        <v>3037</v>
      </c>
      <c r="AB129" s="110">
        <f t="shared" si="2"/>
        <v>3627.0057699599934</v>
      </c>
      <c r="AC129" s="23">
        <f t="shared" si="3"/>
        <v>3627.0057699599934</v>
      </c>
      <c r="AD129" s="23"/>
      <c r="AE129" s="34"/>
    </row>
    <row r="130" spans="1:31">
      <c r="A130" s="16">
        <v>42036</v>
      </c>
      <c r="B130" s="29">
        <v>189</v>
      </c>
      <c r="C130" s="23">
        <v>248.67320442481994</v>
      </c>
      <c r="D130" s="23">
        <v>248.67320442481994</v>
      </c>
      <c r="F130" s="75"/>
      <c r="G130" s="23">
        <v>356</v>
      </c>
      <c r="H130" s="23">
        <v>423.27638721493497</v>
      </c>
      <c r="I130" s="23">
        <v>423.27638721493497</v>
      </c>
      <c r="K130" s="75"/>
      <c r="L130" s="23">
        <v>184</v>
      </c>
      <c r="M130" s="23">
        <v>174.58755509629356</v>
      </c>
      <c r="N130" s="23">
        <v>174.58755509629356</v>
      </c>
      <c r="P130" s="75"/>
      <c r="Q130" s="23">
        <v>2080</v>
      </c>
      <c r="R130" s="23">
        <v>2323.7518858678341</v>
      </c>
      <c r="S130" s="23">
        <v>2323.7518858678341</v>
      </c>
      <c r="U130" s="75"/>
      <c r="V130" s="23">
        <v>751</v>
      </c>
      <c r="W130" s="23">
        <v>830.43224358076236</v>
      </c>
      <c r="X130" s="23">
        <v>830.43224358076236</v>
      </c>
      <c r="Z130" s="75"/>
      <c r="AA130" s="23">
        <f t="shared" si="1"/>
        <v>3560</v>
      </c>
      <c r="AB130" s="110">
        <f t="shared" si="2"/>
        <v>4000.7212761846449</v>
      </c>
      <c r="AC130" s="23">
        <f t="shared" si="3"/>
        <v>4000.7212761846449</v>
      </c>
      <c r="AD130" s="23"/>
      <c r="AE130" s="34"/>
    </row>
    <row r="131" spans="1:31">
      <c r="A131" s="16">
        <v>42064</v>
      </c>
      <c r="B131" s="29">
        <v>285</v>
      </c>
      <c r="C131" s="23">
        <v>254.84374697456963</v>
      </c>
      <c r="D131" s="23">
        <v>254.84374697456963</v>
      </c>
      <c r="F131" s="75"/>
      <c r="G131" s="23">
        <v>435</v>
      </c>
      <c r="H131" s="23">
        <v>467.30730498424481</v>
      </c>
      <c r="I131" s="23">
        <v>467.30730498424481</v>
      </c>
      <c r="K131" s="75"/>
      <c r="L131" s="23">
        <v>244</v>
      </c>
      <c r="M131" s="23">
        <v>197.18447453085938</v>
      </c>
      <c r="N131" s="23">
        <v>197.18447453085938</v>
      </c>
      <c r="P131" s="75"/>
      <c r="Q131" s="23">
        <v>2436</v>
      </c>
      <c r="R131" s="23">
        <v>2623.3423523293186</v>
      </c>
      <c r="S131" s="23">
        <v>2623.3423523293186</v>
      </c>
      <c r="U131" s="75"/>
      <c r="V131" s="23">
        <v>993</v>
      </c>
      <c r="W131" s="23">
        <v>1039.751570709951</v>
      </c>
      <c r="X131" s="23">
        <v>1039.751570709951</v>
      </c>
      <c r="Z131" s="75"/>
      <c r="AA131" s="23">
        <f t="shared" ref="AA131:AA138" si="4">B131+G131+L131+Q131+V131</f>
        <v>4393</v>
      </c>
      <c r="AB131" s="110">
        <f t="shared" si="2"/>
        <v>4582.4294495289432</v>
      </c>
      <c r="AC131" s="23">
        <f t="shared" si="3"/>
        <v>4582.4294495289432</v>
      </c>
      <c r="AD131" s="23"/>
      <c r="AE131" s="34"/>
    </row>
    <row r="132" spans="1:31">
      <c r="A132" s="16">
        <v>42095</v>
      </c>
      <c r="B132" s="29">
        <v>239</v>
      </c>
      <c r="C132" s="23">
        <v>253.32437875206608</v>
      </c>
      <c r="D132" s="23">
        <v>253.32437875206608</v>
      </c>
      <c r="F132" s="75"/>
      <c r="G132" s="23">
        <v>374</v>
      </c>
      <c r="H132" s="23">
        <v>476.05095772589021</v>
      </c>
      <c r="I132" s="23">
        <v>476.05095772589021</v>
      </c>
      <c r="K132" s="75"/>
      <c r="L132" s="23">
        <v>246</v>
      </c>
      <c r="M132" s="23">
        <v>198.75009311008472</v>
      </c>
      <c r="N132" s="23">
        <v>198.75009311008472</v>
      </c>
      <c r="P132" s="75"/>
      <c r="Q132" s="23">
        <v>2123</v>
      </c>
      <c r="R132" s="23">
        <v>2291.6571398824422</v>
      </c>
      <c r="S132" s="23">
        <v>2291.6571398824422</v>
      </c>
      <c r="U132" s="75"/>
      <c r="V132" s="23">
        <v>822</v>
      </c>
      <c r="W132" s="23">
        <v>871.66884812303192</v>
      </c>
      <c r="X132" s="23">
        <v>871.66884812303192</v>
      </c>
      <c r="Z132" s="75"/>
      <c r="AA132" s="23">
        <f t="shared" si="4"/>
        <v>3804</v>
      </c>
      <c r="AB132" s="110">
        <f t="shared" si="2"/>
        <v>4091.4514175935155</v>
      </c>
      <c r="AC132" s="23">
        <f t="shared" si="3"/>
        <v>4091.4514175935155</v>
      </c>
      <c r="AD132" s="23"/>
      <c r="AE132" s="34"/>
    </row>
    <row r="133" spans="1:31">
      <c r="A133" s="16">
        <v>42125</v>
      </c>
      <c r="B133" s="29">
        <v>251</v>
      </c>
      <c r="C133" s="23">
        <v>312.80159253124617</v>
      </c>
      <c r="D133" s="23">
        <v>312.80159253124617</v>
      </c>
      <c r="F133" s="75"/>
      <c r="G133" s="23">
        <v>362</v>
      </c>
      <c r="H133" s="23">
        <v>570.22227226747304</v>
      </c>
      <c r="I133" s="23">
        <v>570.22227226747304</v>
      </c>
      <c r="K133" s="75"/>
      <c r="L133" s="23">
        <v>220</v>
      </c>
      <c r="M133" s="23">
        <v>235.87980808531773</v>
      </c>
      <c r="N133" s="23">
        <v>235.87980808531773</v>
      </c>
      <c r="P133" s="75"/>
      <c r="Q133" s="23">
        <v>2188</v>
      </c>
      <c r="R133" s="23">
        <v>2724.0843237190707</v>
      </c>
      <c r="S133" s="23">
        <v>2724.0843237190707</v>
      </c>
      <c r="U133" s="75"/>
      <c r="V133" s="23">
        <v>878</v>
      </c>
      <c r="W133" s="23">
        <v>1051.215870260605</v>
      </c>
      <c r="X133" s="23">
        <v>1051.215870260605</v>
      </c>
      <c r="Z133" s="75"/>
      <c r="AA133" s="23">
        <f t="shared" si="4"/>
        <v>3899</v>
      </c>
      <c r="AB133" s="110">
        <f t="shared" si="2"/>
        <v>4894.2038668637124</v>
      </c>
      <c r="AC133" s="23">
        <f t="shared" si="3"/>
        <v>4894.2038668637124</v>
      </c>
      <c r="AD133" s="23"/>
      <c r="AE133" s="34"/>
    </row>
    <row r="134" spans="1:31">
      <c r="A134" s="16">
        <v>42156</v>
      </c>
      <c r="B134" s="29">
        <v>310</v>
      </c>
      <c r="C134" s="23">
        <v>268.5981231328368</v>
      </c>
      <c r="D134" s="23">
        <v>268.5981231328368</v>
      </c>
      <c r="F134" s="75"/>
      <c r="G134" s="23">
        <v>479</v>
      </c>
      <c r="H134" s="23">
        <v>422.64511074187749</v>
      </c>
      <c r="I134" s="23">
        <v>422.64511074187749</v>
      </c>
      <c r="K134" s="75"/>
      <c r="L134" s="23">
        <v>267</v>
      </c>
      <c r="M134" s="23">
        <v>202.51414524112263</v>
      </c>
      <c r="N134" s="23">
        <v>202.51414524112263</v>
      </c>
      <c r="P134" s="75"/>
      <c r="Q134" s="23">
        <v>2277</v>
      </c>
      <c r="R134" s="23">
        <v>2460.407436750847</v>
      </c>
      <c r="S134" s="23">
        <v>2460.407436750847</v>
      </c>
      <c r="U134" s="75"/>
      <c r="V134" s="23">
        <v>965</v>
      </c>
      <c r="W134" s="23">
        <v>944.51613827849928</v>
      </c>
      <c r="X134" s="23">
        <v>944.51613827849928</v>
      </c>
      <c r="Z134" s="75"/>
      <c r="AA134" s="23">
        <f t="shared" si="4"/>
        <v>4298</v>
      </c>
      <c r="AB134" s="110">
        <f t="shared" si="2"/>
        <v>4298.680954145183</v>
      </c>
      <c r="AC134" s="23">
        <f t="shared" si="3"/>
        <v>4298.680954145183</v>
      </c>
      <c r="AD134" s="23"/>
      <c r="AE134" s="34"/>
    </row>
    <row r="135" spans="1:31">
      <c r="A135" s="16">
        <v>42186</v>
      </c>
      <c r="B135" s="29">
        <v>358</v>
      </c>
      <c r="C135" s="23">
        <v>324.1277714539807</v>
      </c>
      <c r="D135" s="23">
        <v>324.1277714539807</v>
      </c>
      <c r="E135" s="65">
        <v>358</v>
      </c>
      <c r="F135" s="34"/>
      <c r="G135" s="23">
        <v>519</v>
      </c>
      <c r="H135" s="23">
        <v>583.03160458513969</v>
      </c>
      <c r="I135" s="23">
        <v>583.03160458513969</v>
      </c>
      <c r="J135" s="65">
        <v>519</v>
      </c>
      <c r="K135" s="75"/>
      <c r="L135" s="23">
        <v>276</v>
      </c>
      <c r="M135" s="23">
        <v>245.75972601106909</v>
      </c>
      <c r="N135" s="23">
        <v>245.75972601106909</v>
      </c>
      <c r="O135" s="65">
        <v>276</v>
      </c>
      <c r="P135" s="75"/>
      <c r="Q135" s="23">
        <v>2363</v>
      </c>
      <c r="R135" s="23">
        <v>2678.2999655199746</v>
      </c>
      <c r="S135" s="23">
        <v>2678.2999655199746</v>
      </c>
      <c r="T135" s="65">
        <v>2363</v>
      </c>
      <c r="U135" s="34"/>
      <c r="V135" s="23">
        <v>1006</v>
      </c>
      <c r="W135" s="23">
        <v>1035.7065232856532</v>
      </c>
      <c r="X135" s="23">
        <v>1035.7065232856532</v>
      </c>
      <c r="Y135" s="65">
        <v>1006</v>
      </c>
      <c r="Z135" s="34"/>
      <c r="AA135" s="23">
        <f t="shared" si="4"/>
        <v>4522</v>
      </c>
      <c r="AB135" s="110">
        <f t="shared" si="2"/>
        <v>4866.9255908558171</v>
      </c>
      <c r="AC135" s="23">
        <f t="shared" si="3"/>
        <v>4866.9255908558171</v>
      </c>
      <c r="AD135" s="65">
        <f t="shared" si="3"/>
        <v>4522</v>
      </c>
      <c r="AE135" s="34"/>
    </row>
    <row r="136" spans="1:31">
      <c r="A136" s="16">
        <v>42217</v>
      </c>
      <c r="B136" s="29">
        <v>324</v>
      </c>
      <c r="C136" s="23">
        <v>304.35656253876601</v>
      </c>
      <c r="D136" s="23">
        <v>304.35656253876601</v>
      </c>
      <c r="E136" s="65">
        <v>324</v>
      </c>
      <c r="F136" s="34"/>
      <c r="G136" s="23">
        <v>464</v>
      </c>
      <c r="H136" s="23">
        <v>498.27434846378156</v>
      </c>
      <c r="I136" s="23">
        <v>498.27434846378156</v>
      </c>
      <c r="J136" s="65">
        <v>464</v>
      </c>
      <c r="K136" s="75"/>
      <c r="L136" s="23">
        <v>244</v>
      </c>
      <c r="M136" s="23">
        <v>216.67155950509735</v>
      </c>
      <c r="N136" s="23">
        <v>216.67155950509735</v>
      </c>
      <c r="O136" s="65">
        <v>244</v>
      </c>
      <c r="P136" s="75"/>
      <c r="Q136" s="23">
        <v>2212</v>
      </c>
      <c r="R136" s="23">
        <v>2540.126585903929</v>
      </c>
      <c r="S136" s="23">
        <v>2540.126585903929</v>
      </c>
      <c r="T136" s="65">
        <v>2212</v>
      </c>
      <c r="U136" s="34"/>
      <c r="V136" s="23">
        <v>918</v>
      </c>
      <c r="W136" s="23">
        <v>974.2140818820294</v>
      </c>
      <c r="X136" s="23">
        <v>974.2140818820294</v>
      </c>
      <c r="Y136" s="65">
        <v>918</v>
      </c>
      <c r="Z136" s="34"/>
      <c r="AA136" s="23">
        <f t="shared" si="4"/>
        <v>4162</v>
      </c>
      <c r="AB136" s="110">
        <f t="shared" si="2"/>
        <v>4533.6431382936034</v>
      </c>
      <c r="AC136" s="23">
        <f t="shared" si="3"/>
        <v>4533.6431382936034</v>
      </c>
      <c r="AD136" s="65">
        <f t="shared" si="3"/>
        <v>4162</v>
      </c>
      <c r="AE136" s="34"/>
    </row>
    <row r="137" spans="1:31">
      <c r="A137" s="16">
        <v>42248</v>
      </c>
      <c r="B137" s="29">
        <v>304</v>
      </c>
      <c r="C137" s="23">
        <v>281.33889969561255</v>
      </c>
      <c r="D137" s="23">
        <v>281.33889969561255</v>
      </c>
      <c r="E137" s="65">
        <v>304</v>
      </c>
      <c r="F137" s="34"/>
      <c r="G137" s="23">
        <v>498</v>
      </c>
      <c r="H137" s="23">
        <v>467.99951944625639</v>
      </c>
      <c r="I137" s="23">
        <v>467.99951944625639</v>
      </c>
      <c r="J137" s="65">
        <v>498</v>
      </c>
      <c r="K137" s="75"/>
      <c r="L137" s="23">
        <v>270</v>
      </c>
      <c r="M137" s="23">
        <v>188.28011403728922</v>
      </c>
      <c r="N137" s="23">
        <v>188.28011403728922</v>
      </c>
      <c r="O137" s="65">
        <v>270</v>
      </c>
      <c r="P137" s="75"/>
      <c r="Q137" s="23">
        <v>2316</v>
      </c>
      <c r="R137" s="23">
        <v>2573.4866212784391</v>
      </c>
      <c r="S137" s="23">
        <v>2573.4866212784391</v>
      </c>
      <c r="T137" s="65">
        <v>2316</v>
      </c>
      <c r="U137" s="34"/>
      <c r="V137" s="23">
        <v>988</v>
      </c>
      <c r="W137" s="23">
        <v>954.6805814756309</v>
      </c>
      <c r="X137" s="23">
        <v>954.6805814756309</v>
      </c>
      <c r="Y137" s="65">
        <v>988</v>
      </c>
      <c r="Z137" s="34"/>
      <c r="AA137" s="23">
        <f t="shared" si="4"/>
        <v>4376</v>
      </c>
      <c r="AB137" s="110">
        <f t="shared" si="2"/>
        <v>4465.7857359332284</v>
      </c>
      <c r="AC137" s="23">
        <f t="shared" si="3"/>
        <v>4465.7857359332284</v>
      </c>
      <c r="AD137" s="65">
        <f t="shared" si="3"/>
        <v>4376</v>
      </c>
      <c r="AE137" s="34"/>
    </row>
    <row r="138" spans="1:31" ht="15" thickBot="1">
      <c r="A138" s="19">
        <v>42278</v>
      </c>
      <c r="B138" s="31">
        <v>324</v>
      </c>
      <c r="C138" s="24">
        <v>331.0292235045826</v>
      </c>
      <c r="D138" s="24">
        <v>331.0292235045826</v>
      </c>
      <c r="E138" s="85">
        <v>324</v>
      </c>
      <c r="F138" s="37"/>
      <c r="G138" s="24">
        <v>458</v>
      </c>
      <c r="H138" s="24">
        <v>549.62520024144897</v>
      </c>
      <c r="I138" s="24">
        <v>549.62520024144897</v>
      </c>
      <c r="J138" s="85">
        <v>458</v>
      </c>
      <c r="K138" s="108"/>
      <c r="L138" s="24">
        <v>244</v>
      </c>
      <c r="M138" s="24">
        <v>217.05636135201576</v>
      </c>
      <c r="N138" s="24">
        <v>217.05636135201576</v>
      </c>
      <c r="O138" s="85">
        <v>244</v>
      </c>
      <c r="P138" s="108"/>
      <c r="Q138" s="24">
        <v>2295</v>
      </c>
      <c r="R138" s="24">
        <v>2533.918057685969</v>
      </c>
      <c r="S138" s="24">
        <v>2533.918057685969</v>
      </c>
      <c r="T138" s="85">
        <v>2295</v>
      </c>
      <c r="U138" s="37"/>
      <c r="V138" s="24">
        <v>904</v>
      </c>
      <c r="W138" s="24">
        <v>1039.2659165099922</v>
      </c>
      <c r="X138" s="24">
        <v>1039.2659165099922</v>
      </c>
      <c r="Y138" s="85">
        <v>904</v>
      </c>
      <c r="Z138" s="37"/>
      <c r="AA138" s="120">
        <f t="shared" si="4"/>
        <v>4225</v>
      </c>
      <c r="AB138" s="115">
        <f t="shared" si="2"/>
        <v>4670.8947592940085</v>
      </c>
      <c r="AC138" s="24">
        <f t="shared" si="3"/>
        <v>4670.8947592940085</v>
      </c>
      <c r="AD138" s="85">
        <f t="shared" si="3"/>
        <v>4225</v>
      </c>
      <c r="AE138" s="37"/>
    </row>
    <row r="139" spans="1:31" ht="15" thickTop="1">
      <c r="A139" s="16">
        <v>42309</v>
      </c>
      <c r="B139" s="23"/>
      <c r="C139" s="23">
        <v>298.7949816013093</v>
      </c>
      <c r="D139" s="23">
        <v>298.7949816013093</v>
      </c>
      <c r="E139" s="23">
        <v>300.88786403447892</v>
      </c>
      <c r="F139" s="34">
        <v>300.88786403447892</v>
      </c>
      <c r="G139" s="23"/>
      <c r="H139" s="23">
        <v>474.41282796680599</v>
      </c>
      <c r="I139" s="23">
        <v>474.41282796680599</v>
      </c>
      <c r="J139" s="23">
        <v>443.5846297910457</v>
      </c>
      <c r="K139" s="34">
        <v>443.5846297910457</v>
      </c>
      <c r="L139" s="23"/>
      <c r="M139" s="23">
        <v>218.0016636177094</v>
      </c>
      <c r="N139" s="23">
        <v>218.0016636177094</v>
      </c>
      <c r="O139" s="23">
        <v>240.99940886115053</v>
      </c>
      <c r="P139" s="34">
        <v>240.99940886115053</v>
      </c>
      <c r="Q139" s="23"/>
      <c r="R139" s="23">
        <v>2536.3900568533568</v>
      </c>
      <c r="S139" s="23">
        <v>2536.3900568533568</v>
      </c>
      <c r="T139" s="23">
        <v>2188.2997010911831</v>
      </c>
      <c r="U139" s="34">
        <v>2188.2997010911831</v>
      </c>
      <c r="V139" s="23"/>
      <c r="W139" s="23">
        <v>923.47386158495055</v>
      </c>
      <c r="X139" s="23">
        <v>923.47386158495055</v>
      </c>
      <c r="Y139" s="23">
        <v>915.19160812457869</v>
      </c>
      <c r="Z139" s="34">
        <v>915.19160812457869</v>
      </c>
      <c r="AA139" s="23"/>
      <c r="AB139" s="110">
        <f t="shared" si="2"/>
        <v>4451.0733916241315</v>
      </c>
      <c r="AC139" s="23">
        <f t="shared" si="3"/>
        <v>4451.0733916241315</v>
      </c>
      <c r="AD139" s="110">
        <f t="shared" si="3"/>
        <v>4088.9632119024368</v>
      </c>
      <c r="AE139" s="22">
        <f t="shared" ref="AE139" si="5">F139+K139+P139+U139+Z139</f>
        <v>4088.9632119024368</v>
      </c>
    </row>
    <row r="140" spans="1:31">
      <c r="A140" s="16">
        <v>42339</v>
      </c>
      <c r="B140" s="23"/>
      <c r="C140" s="23">
        <v>281.42502486509056</v>
      </c>
      <c r="D140" s="23">
        <v>281.42502486509056</v>
      </c>
      <c r="E140" s="23">
        <v>291.27835334758845</v>
      </c>
      <c r="F140" s="34">
        <v>291.27835334758845</v>
      </c>
      <c r="G140" s="23"/>
      <c r="H140" s="23">
        <v>408.37325307267145</v>
      </c>
      <c r="I140" s="23">
        <v>408.37325307267145</v>
      </c>
      <c r="J140" s="23">
        <v>407.3572342471611</v>
      </c>
      <c r="K140" s="34">
        <v>407.3572342471611</v>
      </c>
      <c r="L140" s="23"/>
      <c r="M140" s="23">
        <v>186.06812674482927</v>
      </c>
      <c r="N140" s="23">
        <v>186.06812674482927</v>
      </c>
      <c r="O140" s="23">
        <v>250.09838575816894</v>
      </c>
      <c r="P140" s="34">
        <v>250.09838575816894</v>
      </c>
      <c r="Q140" s="23"/>
      <c r="R140" s="23">
        <v>2023.0284912833374</v>
      </c>
      <c r="S140" s="23">
        <v>2023.0284912833374</v>
      </c>
      <c r="T140" s="23">
        <v>1835.2047178861208</v>
      </c>
      <c r="U140" s="34">
        <v>1835.2047178861208</v>
      </c>
      <c r="V140" s="23"/>
      <c r="W140" s="23">
        <v>826.34275034910729</v>
      </c>
      <c r="X140" s="23">
        <v>826.34275034910729</v>
      </c>
      <c r="Y140" s="23">
        <v>794.69745167949736</v>
      </c>
      <c r="Z140" s="34">
        <v>794.69745167949736</v>
      </c>
      <c r="AA140" s="23"/>
      <c r="AB140" s="110">
        <f t="shared" si="2"/>
        <v>3725.2376463150358</v>
      </c>
      <c r="AC140" s="23">
        <f t="shared" si="3"/>
        <v>3725.2376463150358</v>
      </c>
      <c r="AD140" s="110">
        <f t="shared" ref="AD140:AD203" si="6">E140+J140+O140+T140+Y140</f>
        <v>3578.6361429185363</v>
      </c>
      <c r="AE140" s="22">
        <f t="shared" ref="AE140:AE203" si="7">F140+K140+P140+U140+Z140</f>
        <v>3578.6361429185363</v>
      </c>
    </row>
    <row r="141" spans="1:31">
      <c r="A141" s="16">
        <v>42370</v>
      </c>
      <c r="B141" s="23"/>
      <c r="C141" s="23">
        <v>205.57475404420825</v>
      </c>
      <c r="D141" s="23">
        <v>205.57475404420825</v>
      </c>
      <c r="E141" s="23">
        <v>188.61550964851023</v>
      </c>
      <c r="F141" s="34">
        <v>188.61550964851023</v>
      </c>
      <c r="G141" s="23"/>
      <c r="H141" s="23">
        <v>394.8196527803392</v>
      </c>
      <c r="I141" s="23">
        <v>394.8196527803392</v>
      </c>
      <c r="J141" s="23">
        <v>315.15517733414862</v>
      </c>
      <c r="K141" s="34">
        <v>315.15517733414862</v>
      </c>
      <c r="L141" s="23"/>
      <c r="M141" s="23">
        <v>145.18000615449102</v>
      </c>
      <c r="N141" s="23">
        <v>145.18000615449102</v>
      </c>
      <c r="O141" s="23">
        <v>184.95356525727988</v>
      </c>
      <c r="P141" s="34">
        <v>184.95356525727988</v>
      </c>
      <c r="Q141" s="23"/>
      <c r="R141" s="23">
        <v>2013.037731592683</v>
      </c>
      <c r="S141" s="23">
        <v>2013.037731592683</v>
      </c>
      <c r="T141" s="23">
        <v>1624.9940669274768</v>
      </c>
      <c r="U141" s="34">
        <v>1624.9940669274768</v>
      </c>
      <c r="V141" s="23"/>
      <c r="W141" s="23">
        <v>820.8223313282283</v>
      </c>
      <c r="X141" s="23">
        <v>820.8223313282283</v>
      </c>
      <c r="Y141" s="23">
        <v>676.20949209025298</v>
      </c>
      <c r="Z141" s="34">
        <v>676.20949209025298</v>
      </c>
      <c r="AA141" s="23"/>
      <c r="AB141" s="110">
        <f t="shared" si="2"/>
        <v>3579.43447589995</v>
      </c>
      <c r="AC141" s="23">
        <f t="shared" si="3"/>
        <v>3579.43447589995</v>
      </c>
      <c r="AD141" s="110">
        <f t="shared" si="6"/>
        <v>2989.9278112576685</v>
      </c>
      <c r="AE141" s="22">
        <f t="shared" si="7"/>
        <v>2989.9278112576685</v>
      </c>
    </row>
    <row r="142" spans="1:31">
      <c r="A142" s="16">
        <v>42401</v>
      </c>
      <c r="B142" s="23"/>
      <c r="C142" s="23">
        <v>250.20681976896705</v>
      </c>
      <c r="D142" s="23">
        <v>250.20681976896705</v>
      </c>
      <c r="E142" s="23">
        <v>241.85048913243116</v>
      </c>
      <c r="F142" s="34">
        <v>241.85048913243116</v>
      </c>
      <c r="G142" s="23"/>
      <c r="H142" s="23">
        <v>421.18182265782593</v>
      </c>
      <c r="I142" s="23">
        <v>421.18182265782593</v>
      </c>
      <c r="J142" s="23">
        <v>385.38466599764655</v>
      </c>
      <c r="K142" s="34">
        <v>385.38466599764655</v>
      </c>
      <c r="L142" s="23"/>
      <c r="M142" s="23">
        <v>175.21774746569022</v>
      </c>
      <c r="N142" s="23">
        <v>175.21774746569022</v>
      </c>
      <c r="O142" s="23">
        <v>194.43090146159278</v>
      </c>
      <c r="P142" s="34">
        <v>194.43090146159278</v>
      </c>
      <c r="Q142" s="23"/>
      <c r="R142" s="23">
        <v>2414.6537182599877</v>
      </c>
      <c r="S142" s="23">
        <v>2414.6537182599877</v>
      </c>
      <c r="T142" s="23">
        <v>2092.502722268086</v>
      </c>
      <c r="U142" s="34">
        <v>2092.502722268086</v>
      </c>
      <c r="V142" s="23"/>
      <c r="W142" s="23">
        <v>830.43224358076236</v>
      </c>
      <c r="X142" s="23">
        <v>830.43224358076236</v>
      </c>
      <c r="Y142" s="23">
        <v>824.12891670847409</v>
      </c>
      <c r="Z142" s="34">
        <v>824.12891670847409</v>
      </c>
      <c r="AA142" s="23"/>
      <c r="AB142" s="110">
        <f t="shared" si="2"/>
        <v>4091.6923517332334</v>
      </c>
      <c r="AC142" s="23">
        <f t="shared" si="3"/>
        <v>4091.6923517332334</v>
      </c>
      <c r="AD142" s="110">
        <f t="shared" si="6"/>
        <v>3738.2976955682307</v>
      </c>
      <c r="AE142" s="22">
        <f t="shared" si="7"/>
        <v>3738.2976955682307</v>
      </c>
    </row>
    <row r="143" spans="1:31">
      <c r="A143" s="16">
        <v>42430</v>
      </c>
      <c r="B143" s="23"/>
      <c r="C143" s="23">
        <v>256.85999759917411</v>
      </c>
      <c r="D143" s="23">
        <v>256.85999759917411</v>
      </c>
      <c r="E143" s="23">
        <v>274.70978246442189</v>
      </c>
      <c r="F143" s="34">
        <v>274.70978246442189</v>
      </c>
      <c r="G143" s="23"/>
      <c r="H143" s="23">
        <v>465.73307138724198</v>
      </c>
      <c r="I143" s="23">
        <v>465.73307138724198</v>
      </c>
      <c r="J143" s="23">
        <v>449.91127413741702</v>
      </c>
      <c r="K143" s="34">
        <v>449.91127413741702</v>
      </c>
      <c r="L143" s="23"/>
      <c r="M143" s="23">
        <v>199.99461625066979</v>
      </c>
      <c r="N143" s="23">
        <v>199.99461625066979</v>
      </c>
      <c r="O143" s="23">
        <v>258.92029373690917</v>
      </c>
      <c r="P143" s="34">
        <v>258.92029373690917</v>
      </c>
      <c r="Q143" s="23"/>
      <c r="R143" s="23">
        <v>2602.7687661538089</v>
      </c>
      <c r="S143" s="23">
        <v>2602.7687661538089</v>
      </c>
      <c r="T143" s="23">
        <v>2347.6692310733524</v>
      </c>
      <c r="U143" s="34">
        <v>2347.6692310733524</v>
      </c>
      <c r="V143" s="23"/>
      <c r="W143" s="23">
        <v>1039.751570709951</v>
      </c>
      <c r="X143" s="23">
        <v>1039.751570709951</v>
      </c>
      <c r="Y143" s="23">
        <v>976.70046729984597</v>
      </c>
      <c r="Z143" s="34">
        <v>976.70046729984597</v>
      </c>
      <c r="AA143" s="23"/>
      <c r="AB143" s="110">
        <f t="shared" si="2"/>
        <v>4565.1080221008451</v>
      </c>
      <c r="AC143" s="23">
        <f t="shared" si="3"/>
        <v>4565.1080221008451</v>
      </c>
      <c r="AD143" s="110">
        <f t="shared" si="6"/>
        <v>4307.9110487119469</v>
      </c>
      <c r="AE143" s="22">
        <f t="shared" si="7"/>
        <v>4307.9110487119469</v>
      </c>
    </row>
    <row r="144" spans="1:31">
      <c r="A144" s="16">
        <v>42461</v>
      </c>
      <c r="B144" s="23"/>
      <c r="C144" s="23">
        <v>253.50909357351401</v>
      </c>
      <c r="D144" s="23">
        <v>253.50909357351401</v>
      </c>
      <c r="E144" s="23">
        <v>253.70467370493586</v>
      </c>
      <c r="F144" s="34">
        <v>253.70467370493586</v>
      </c>
      <c r="G144" s="23"/>
      <c r="H144" s="23">
        <v>474.34682289478002</v>
      </c>
      <c r="I144" s="23">
        <v>474.34682289478002</v>
      </c>
      <c r="J144" s="23">
        <v>395.88790584454875</v>
      </c>
      <c r="K144" s="34">
        <v>395.88790584454875</v>
      </c>
      <c r="L144" s="23"/>
      <c r="M144" s="23">
        <v>195.60681282506428</v>
      </c>
      <c r="N144" s="23">
        <v>195.60681282506428</v>
      </c>
      <c r="O144" s="23">
        <v>247.28336965742457</v>
      </c>
      <c r="P144" s="34">
        <v>247.28336965742457</v>
      </c>
      <c r="Q144" s="23"/>
      <c r="R144" s="23">
        <v>2276.1566331021841</v>
      </c>
      <c r="S144" s="23">
        <v>2276.1566331021841</v>
      </c>
      <c r="T144" s="23">
        <v>1977.8799287910838</v>
      </c>
      <c r="U144" s="34">
        <v>1977.8799287910838</v>
      </c>
      <c r="V144" s="23"/>
      <c r="W144" s="23">
        <v>871.66884812303192</v>
      </c>
      <c r="X144" s="23">
        <v>871.66884812303192</v>
      </c>
      <c r="Y144" s="23">
        <v>821.85945251940916</v>
      </c>
      <c r="Z144" s="34">
        <v>821.85945251940916</v>
      </c>
      <c r="AA144" s="23"/>
      <c r="AB144" s="110">
        <f t="shared" si="2"/>
        <v>4071.2882105185745</v>
      </c>
      <c r="AC144" s="23">
        <f t="shared" si="3"/>
        <v>4071.2882105185745</v>
      </c>
      <c r="AD144" s="110">
        <f t="shared" si="6"/>
        <v>3696.6153305174021</v>
      </c>
      <c r="AE144" s="22">
        <f t="shared" si="7"/>
        <v>3696.6153305174021</v>
      </c>
    </row>
    <row r="145" spans="1:31">
      <c r="A145" s="16">
        <v>42491</v>
      </c>
      <c r="B145" s="23"/>
      <c r="C145" s="23">
        <v>313.52399710371998</v>
      </c>
      <c r="D145" s="23">
        <v>313.52399710371998</v>
      </c>
      <c r="E145" s="23">
        <v>297.30791071854117</v>
      </c>
      <c r="F145" s="34">
        <v>297.30791071854117</v>
      </c>
      <c r="G145" s="23"/>
      <c r="H145" s="23">
        <v>568.5554082206005</v>
      </c>
      <c r="I145" s="23">
        <v>568.5554082206005</v>
      </c>
      <c r="J145" s="23">
        <v>474.91461764194344</v>
      </c>
      <c r="K145" s="34">
        <v>474.91461764194344</v>
      </c>
      <c r="L145" s="23"/>
      <c r="M145" s="23">
        <v>235.54364290376338</v>
      </c>
      <c r="N145" s="23">
        <v>235.54364290376338</v>
      </c>
      <c r="O145" s="23">
        <v>257.35896090082036</v>
      </c>
      <c r="P145" s="34">
        <v>257.35896090082036</v>
      </c>
      <c r="Q145" s="23"/>
      <c r="R145" s="23">
        <v>2775.2460430257129</v>
      </c>
      <c r="S145" s="23">
        <v>2775.2460430257129</v>
      </c>
      <c r="T145" s="23">
        <v>2395.0218230829742</v>
      </c>
      <c r="U145" s="34">
        <v>2395.0218230829742</v>
      </c>
      <c r="V145" s="23"/>
      <c r="W145" s="23">
        <v>1051.215870260605</v>
      </c>
      <c r="X145" s="23">
        <v>1051.215870260605</v>
      </c>
      <c r="Y145" s="23">
        <v>975.6107068426536</v>
      </c>
      <c r="Z145" s="34">
        <v>975.6107068426536</v>
      </c>
      <c r="AA145" s="23"/>
      <c r="AB145" s="110">
        <f t="shared" si="2"/>
        <v>4944.0849615144016</v>
      </c>
      <c r="AC145" s="23">
        <f t="shared" si="3"/>
        <v>4944.0849615144016</v>
      </c>
      <c r="AD145" s="110">
        <f t="shared" si="6"/>
        <v>4400.214019186933</v>
      </c>
      <c r="AE145" s="22">
        <f t="shared" si="7"/>
        <v>4400.214019186933</v>
      </c>
    </row>
    <row r="146" spans="1:31">
      <c r="A146" s="16">
        <v>42522</v>
      </c>
      <c r="B146" s="23"/>
      <c r="C146" s="23">
        <v>269.68581262453256</v>
      </c>
      <c r="D146" s="23">
        <v>269.68581262453256</v>
      </c>
      <c r="E146" s="23">
        <v>289.18555711097503</v>
      </c>
      <c r="F146" s="34">
        <v>289.18555711097503</v>
      </c>
      <c r="G146" s="23"/>
      <c r="H146" s="23">
        <v>421.22345427432219</v>
      </c>
      <c r="I146" s="23">
        <v>421.22345427432219</v>
      </c>
      <c r="J146" s="23">
        <v>446.65082236545487</v>
      </c>
      <c r="K146" s="34">
        <v>446.65082236545487</v>
      </c>
      <c r="L146" s="23"/>
      <c r="M146" s="23">
        <v>202.17644411869972</v>
      </c>
      <c r="N146" s="23">
        <v>202.17644411869972</v>
      </c>
      <c r="O146" s="23">
        <v>269.41027544929761</v>
      </c>
      <c r="P146" s="34">
        <v>269.41027544929761</v>
      </c>
      <c r="Q146" s="23"/>
      <c r="R146" s="23">
        <v>2429.8787923871018</v>
      </c>
      <c r="S146" s="23">
        <v>2429.8787923871018</v>
      </c>
      <c r="T146" s="23">
        <v>2245.6541299679116</v>
      </c>
      <c r="U146" s="34">
        <v>2245.6541299679116</v>
      </c>
      <c r="V146" s="23"/>
      <c r="W146" s="23">
        <v>944.51613827849928</v>
      </c>
      <c r="X146" s="23">
        <v>944.51613827849928</v>
      </c>
      <c r="Y146" s="23">
        <v>911.18876299972783</v>
      </c>
      <c r="Z146" s="34">
        <v>911.18876299972783</v>
      </c>
      <c r="AA146" s="23"/>
      <c r="AB146" s="110">
        <f t="shared" si="2"/>
        <v>4267.4806416831552</v>
      </c>
      <c r="AC146" s="23">
        <f t="shared" si="3"/>
        <v>4267.4806416831552</v>
      </c>
      <c r="AD146" s="110">
        <f t="shared" si="6"/>
        <v>4162.0895478933671</v>
      </c>
      <c r="AE146" s="22">
        <f t="shared" si="7"/>
        <v>4162.0895478933671</v>
      </c>
    </row>
    <row r="147" spans="1:31">
      <c r="A147" s="16">
        <v>42552</v>
      </c>
      <c r="B147" s="23"/>
      <c r="C147" s="23">
        <v>324.52124600749886</v>
      </c>
      <c r="D147" s="23">
        <v>324.52124600749886</v>
      </c>
      <c r="E147" s="23">
        <v>335.88771052309994</v>
      </c>
      <c r="F147" s="34">
        <v>335.88771052309994</v>
      </c>
      <c r="G147" s="23"/>
      <c r="H147" s="23">
        <v>581.55030091064452</v>
      </c>
      <c r="I147" s="23">
        <v>581.55030091064452</v>
      </c>
      <c r="J147" s="23">
        <v>516.18085337034461</v>
      </c>
      <c r="K147" s="34">
        <v>516.18085337034461</v>
      </c>
      <c r="L147" s="23"/>
      <c r="M147" s="23">
        <v>244.66531575303878</v>
      </c>
      <c r="N147" s="23">
        <v>244.66531575303878</v>
      </c>
      <c r="O147" s="23">
        <v>286.77849781910675</v>
      </c>
      <c r="P147" s="34">
        <v>286.77849781910675</v>
      </c>
      <c r="Q147" s="23"/>
      <c r="R147" s="23">
        <v>2681.1054258229005</v>
      </c>
      <c r="S147" s="23">
        <v>2681.1054258229005</v>
      </c>
      <c r="T147" s="23">
        <v>2337.9815049776234</v>
      </c>
      <c r="U147" s="34">
        <v>2337.9815049776234</v>
      </c>
      <c r="V147" s="23"/>
      <c r="W147" s="23">
        <v>1035.7065232856532</v>
      </c>
      <c r="X147" s="23">
        <v>1035.7065232856532</v>
      </c>
      <c r="Y147" s="23">
        <v>1020.9959943801075</v>
      </c>
      <c r="Z147" s="34">
        <v>1020.9959943801075</v>
      </c>
      <c r="AA147" s="23"/>
      <c r="AB147" s="110">
        <f t="shared" si="2"/>
        <v>4867.5488117797358</v>
      </c>
      <c r="AC147" s="23">
        <f t="shared" si="3"/>
        <v>4867.5488117797358</v>
      </c>
      <c r="AD147" s="110">
        <f t="shared" si="6"/>
        <v>4497.8245610702825</v>
      </c>
      <c r="AE147" s="22">
        <f t="shared" si="7"/>
        <v>4497.8245610702825</v>
      </c>
    </row>
    <row r="148" spans="1:31">
      <c r="A148" s="16">
        <v>42583</v>
      </c>
      <c r="B148" s="23"/>
      <c r="C148" s="23">
        <v>304.7850010022176</v>
      </c>
      <c r="D148" s="23">
        <v>304.7850010022176</v>
      </c>
      <c r="E148" s="23">
        <v>315.1619350715186</v>
      </c>
      <c r="F148" s="34">
        <v>315.1619350715186</v>
      </c>
      <c r="G148" s="23"/>
      <c r="H148" s="23">
        <v>496.89310949129242</v>
      </c>
      <c r="I148" s="23">
        <v>496.89310949129242</v>
      </c>
      <c r="J148" s="23">
        <v>479.39433564411354</v>
      </c>
      <c r="K148" s="34">
        <v>479.39433564411354</v>
      </c>
      <c r="L148" s="23"/>
      <c r="M148" s="23">
        <v>218.86146123821976</v>
      </c>
      <c r="N148" s="23">
        <v>218.86146123821976</v>
      </c>
      <c r="O148" s="23">
        <v>254.35448974958192</v>
      </c>
      <c r="P148" s="34">
        <v>254.35448974958192</v>
      </c>
      <c r="Q148" s="23"/>
      <c r="R148" s="23">
        <v>2566.008665294974</v>
      </c>
      <c r="S148" s="23">
        <v>2566.008665294974</v>
      </c>
      <c r="T148" s="23">
        <v>2343.1946131881473</v>
      </c>
      <c r="U148" s="34">
        <v>2343.1946131881473</v>
      </c>
      <c r="V148" s="23"/>
      <c r="W148" s="23">
        <v>974.2140818820294</v>
      </c>
      <c r="X148" s="23">
        <v>974.2140818820294</v>
      </c>
      <c r="Y148" s="23">
        <v>933.70945125405774</v>
      </c>
      <c r="Z148" s="34">
        <v>933.70945125405774</v>
      </c>
      <c r="AA148" s="23"/>
      <c r="AB148" s="110">
        <f t="shared" si="2"/>
        <v>4560.7623189087335</v>
      </c>
      <c r="AC148" s="23">
        <f t="shared" si="3"/>
        <v>4560.7623189087335</v>
      </c>
      <c r="AD148" s="110">
        <f t="shared" si="6"/>
        <v>4325.8148249074193</v>
      </c>
      <c r="AE148" s="22">
        <f t="shared" si="7"/>
        <v>4325.8148249074193</v>
      </c>
    </row>
    <row r="149" spans="1:31">
      <c r="A149" s="16">
        <v>42614</v>
      </c>
      <c r="B149" s="23"/>
      <c r="C149" s="23">
        <v>281.93680632877204</v>
      </c>
      <c r="D149" s="23">
        <v>281.93680632877204</v>
      </c>
      <c r="E149" s="23">
        <v>308.85999307211824</v>
      </c>
      <c r="F149" s="34">
        <v>308.85999307211824</v>
      </c>
      <c r="G149" s="23"/>
      <c r="H149" s="23">
        <v>466.73434395068</v>
      </c>
      <c r="I149" s="23">
        <v>466.73434395068</v>
      </c>
      <c r="J149" s="23">
        <v>483.73087516856594</v>
      </c>
      <c r="K149" s="34">
        <v>483.73087516856594</v>
      </c>
      <c r="L149" s="23"/>
      <c r="M149" s="23">
        <v>190.66063938617307</v>
      </c>
      <c r="N149" s="23">
        <v>190.66063938617307</v>
      </c>
      <c r="O149" s="23">
        <v>267.02510238756008</v>
      </c>
      <c r="P149" s="34">
        <v>267.02510238756008</v>
      </c>
      <c r="Q149" s="23"/>
      <c r="R149" s="23">
        <v>2542.0749752577108</v>
      </c>
      <c r="S149" s="23">
        <v>2542.0749752577108</v>
      </c>
      <c r="T149" s="23">
        <v>2301.5711613214417</v>
      </c>
      <c r="U149" s="34">
        <v>2301.5711613214417</v>
      </c>
      <c r="V149" s="23"/>
      <c r="W149" s="23">
        <v>954.6805814756309</v>
      </c>
      <c r="X149" s="23">
        <v>954.6805814756309</v>
      </c>
      <c r="Y149" s="23">
        <v>946.32535196461174</v>
      </c>
      <c r="Z149" s="34">
        <v>946.32535196461174</v>
      </c>
      <c r="AA149" s="23"/>
      <c r="AB149" s="110">
        <f t="shared" si="2"/>
        <v>4436.0873463989665</v>
      </c>
      <c r="AC149" s="23">
        <f t="shared" si="3"/>
        <v>4436.0873463989665</v>
      </c>
      <c r="AD149" s="110">
        <f t="shared" si="6"/>
        <v>4307.5124839142973</v>
      </c>
      <c r="AE149" s="22">
        <f t="shared" si="7"/>
        <v>4307.5124839142973</v>
      </c>
    </row>
    <row r="150" spans="1:31">
      <c r="A150" s="16">
        <v>42644</v>
      </c>
      <c r="B150" s="23"/>
      <c r="C150" s="23">
        <v>331.37291937049974</v>
      </c>
      <c r="D150" s="23">
        <v>331.37291937049974</v>
      </c>
      <c r="E150" s="23">
        <v>313.57505441156184</v>
      </c>
      <c r="F150" s="34">
        <v>313.57505441156184</v>
      </c>
      <c r="G150" s="23"/>
      <c r="H150" s="23">
        <v>548.35952506424917</v>
      </c>
      <c r="I150" s="23">
        <v>548.35952506424917</v>
      </c>
      <c r="J150" s="23">
        <v>470.1546437886156</v>
      </c>
      <c r="K150" s="34">
        <v>470.1546437886156</v>
      </c>
      <c r="L150" s="23"/>
      <c r="M150" s="23">
        <v>217.43775715355804</v>
      </c>
      <c r="N150" s="23">
        <v>217.43775715355804</v>
      </c>
      <c r="O150" s="23">
        <v>271.40072521036234</v>
      </c>
      <c r="P150" s="34">
        <v>271.40072521036234</v>
      </c>
      <c r="Q150" s="23"/>
      <c r="R150" s="23">
        <v>2530.2500175179871</v>
      </c>
      <c r="S150" s="23">
        <v>2530.2500175179871</v>
      </c>
      <c r="T150" s="23">
        <v>2191.6796592011419</v>
      </c>
      <c r="U150" s="34">
        <v>2191.6796592011419</v>
      </c>
      <c r="V150" s="23"/>
      <c r="W150" s="23">
        <v>1039.2659165099922</v>
      </c>
      <c r="X150" s="23">
        <v>1039.2659165099922</v>
      </c>
      <c r="Y150" s="23">
        <v>908.03253648712882</v>
      </c>
      <c r="Z150" s="34">
        <v>908.03253648712882</v>
      </c>
      <c r="AA150" s="23"/>
      <c r="AB150" s="110">
        <f t="shared" si="2"/>
        <v>4666.6861356162863</v>
      </c>
      <c r="AC150" s="23">
        <f t="shared" si="3"/>
        <v>4666.6861356162863</v>
      </c>
      <c r="AD150" s="110">
        <f t="shared" si="6"/>
        <v>4154.8426190988102</v>
      </c>
      <c r="AE150" s="22">
        <f t="shared" si="7"/>
        <v>4154.8426190988102</v>
      </c>
    </row>
    <row r="151" spans="1:31">
      <c r="A151" s="16">
        <v>42675</v>
      </c>
      <c r="B151" s="23"/>
      <c r="C151" s="23">
        <v>299.08081422754594</v>
      </c>
      <c r="D151" s="23">
        <v>299.08081422754594</v>
      </c>
      <c r="E151" s="23">
        <v>294.56336462785225</v>
      </c>
      <c r="F151" s="34">
        <v>294.56336462785225</v>
      </c>
      <c r="G151" s="23"/>
      <c r="H151" s="23">
        <v>473.24002856462221</v>
      </c>
      <c r="I151" s="23">
        <v>473.24002856462221</v>
      </c>
      <c r="J151" s="23">
        <v>449.69420252743265</v>
      </c>
      <c r="K151" s="34">
        <v>449.69420252743265</v>
      </c>
      <c r="L151" s="23"/>
      <c r="M151" s="23">
        <v>219.10306525150432</v>
      </c>
      <c r="N151" s="23">
        <v>219.10306525150432</v>
      </c>
      <c r="O151" s="23">
        <v>249.07052820416826</v>
      </c>
      <c r="P151" s="34">
        <v>249.07052820416826</v>
      </c>
      <c r="Q151" s="23"/>
      <c r="R151" s="23">
        <v>2526.3345448616569</v>
      </c>
      <c r="S151" s="23">
        <v>2526.3345448616569</v>
      </c>
      <c r="T151" s="23">
        <v>2201.0901106664987</v>
      </c>
      <c r="U151" s="34">
        <v>2201.0901106664987</v>
      </c>
      <c r="V151" s="23"/>
      <c r="W151" s="23">
        <v>923.47386158495055</v>
      </c>
      <c r="X151" s="23">
        <v>923.47386158495055</v>
      </c>
      <c r="Y151" s="23">
        <v>907.13972009722443</v>
      </c>
      <c r="Z151" s="34">
        <v>907.13972009722443</v>
      </c>
      <c r="AA151" s="23"/>
      <c r="AB151" s="110">
        <f t="shared" si="2"/>
        <v>4441.2323144902803</v>
      </c>
      <c r="AC151" s="23">
        <f t="shared" si="3"/>
        <v>4441.2323144902803</v>
      </c>
      <c r="AD151" s="110">
        <f t="shared" si="6"/>
        <v>4101.557926123176</v>
      </c>
      <c r="AE151" s="22">
        <f t="shared" si="7"/>
        <v>4101.557926123176</v>
      </c>
    </row>
    <row r="152" spans="1:31">
      <c r="A152" s="16">
        <v>42705</v>
      </c>
      <c r="B152" s="23"/>
      <c r="C152" s="23">
        <v>281.76816988494579</v>
      </c>
      <c r="D152" s="23">
        <v>281.76816988494579</v>
      </c>
      <c r="E152" s="23">
        <v>292.09875908183074</v>
      </c>
      <c r="F152" s="34">
        <v>292.09875908183074</v>
      </c>
      <c r="G152" s="23"/>
      <c r="H152" s="23">
        <v>407.26437940709729</v>
      </c>
      <c r="I152" s="23">
        <v>407.26437940709729</v>
      </c>
      <c r="J152" s="23">
        <v>399.45430954192767</v>
      </c>
      <c r="K152" s="34">
        <v>399.45430954192767</v>
      </c>
      <c r="L152" s="23"/>
      <c r="M152" s="23">
        <v>188.14054243525987</v>
      </c>
      <c r="N152" s="23">
        <v>188.14054243525987</v>
      </c>
      <c r="O152" s="23">
        <v>252.2468224805954</v>
      </c>
      <c r="P152" s="34">
        <v>252.2468224805954</v>
      </c>
      <c r="Q152" s="23"/>
      <c r="R152" s="23">
        <v>1981.0583169013805</v>
      </c>
      <c r="S152" s="23">
        <v>1981.0583169013805</v>
      </c>
      <c r="T152" s="23">
        <v>1741.029250649967</v>
      </c>
      <c r="U152" s="34">
        <v>1741.029250649967</v>
      </c>
      <c r="V152" s="23"/>
      <c r="W152" s="23">
        <v>826.34275034910729</v>
      </c>
      <c r="X152" s="23">
        <v>826.34275034910729</v>
      </c>
      <c r="Y152" s="23">
        <v>778.12142508053944</v>
      </c>
      <c r="Z152" s="34">
        <v>778.12142508053944</v>
      </c>
      <c r="AA152" s="23"/>
      <c r="AB152" s="110">
        <f t="shared" si="2"/>
        <v>3684.5741589777908</v>
      </c>
      <c r="AC152" s="23">
        <f t="shared" si="3"/>
        <v>3684.5741589777908</v>
      </c>
      <c r="AD152" s="110">
        <f t="shared" si="6"/>
        <v>3462.9505668348602</v>
      </c>
      <c r="AE152" s="22">
        <f t="shared" si="7"/>
        <v>3462.9505668348602</v>
      </c>
    </row>
    <row r="153" spans="1:31">
      <c r="A153" s="16">
        <v>42736</v>
      </c>
      <c r="B153" s="23"/>
      <c r="C153" s="23">
        <v>205.82344637839614</v>
      </c>
      <c r="D153" s="23">
        <v>205.82344637839614</v>
      </c>
      <c r="E153" s="23">
        <v>184.42759945922026</v>
      </c>
      <c r="F153" s="34">
        <v>184.42759945922026</v>
      </c>
      <c r="G153" s="23"/>
      <c r="H153" s="23">
        <v>393.74060909403124</v>
      </c>
      <c r="I153" s="23">
        <v>393.74060909403124</v>
      </c>
      <c r="J153" s="23">
        <v>318.93820272001921</v>
      </c>
      <c r="K153" s="34">
        <v>318.93820272001921</v>
      </c>
      <c r="L153" s="23"/>
      <c r="M153" s="23">
        <v>144.798424530283</v>
      </c>
      <c r="N153" s="23">
        <v>144.798424530283</v>
      </c>
      <c r="O153" s="23">
        <v>191.3039805916759</v>
      </c>
      <c r="P153" s="34">
        <v>191.3039805916759</v>
      </c>
      <c r="Q153" s="23"/>
      <c r="R153" s="23">
        <v>1998.2208680186873</v>
      </c>
      <c r="S153" s="23">
        <v>1998.2208680186873</v>
      </c>
      <c r="T153" s="23">
        <v>1575.4902012947023</v>
      </c>
      <c r="U153" s="34">
        <v>1575.4902012947023</v>
      </c>
      <c r="V153" s="23"/>
      <c r="W153" s="23">
        <v>820.8223313282283</v>
      </c>
      <c r="X153" s="23">
        <v>820.8223313282283</v>
      </c>
      <c r="Y153" s="23">
        <v>694.92141117239214</v>
      </c>
      <c r="Z153" s="34">
        <v>694.92141117239214</v>
      </c>
      <c r="AA153" s="23"/>
      <c r="AB153" s="110">
        <f t="shared" si="2"/>
        <v>3563.4056793496261</v>
      </c>
      <c r="AC153" s="23">
        <f t="shared" si="3"/>
        <v>3563.4056793496261</v>
      </c>
      <c r="AD153" s="110">
        <f t="shared" si="6"/>
        <v>2965.0813952380099</v>
      </c>
      <c r="AE153" s="22">
        <f t="shared" si="7"/>
        <v>2965.0813952380099</v>
      </c>
    </row>
    <row r="154" spans="1:31">
      <c r="A154" s="16">
        <v>42767</v>
      </c>
      <c r="B154" s="23"/>
      <c r="C154" s="23">
        <v>250.40309195416128</v>
      </c>
      <c r="D154" s="23">
        <v>250.40309195416128</v>
      </c>
      <c r="E154" s="23">
        <v>237.89663370685304</v>
      </c>
      <c r="F154" s="34">
        <v>237.89663370685304</v>
      </c>
      <c r="G154" s="23"/>
      <c r="H154" s="23">
        <v>420.17478461209566</v>
      </c>
      <c r="I154" s="23">
        <v>420.17478461209566</v>
      </c>
      <c r="J154" s="23">
        <v>386.99762630056244</v>
      </c>
      <c r="K154" s="34">
        <v>386.99762630056244</v>
      </c>
      <c r="L154" s="23"/>
      <c r="M154" s="23">
        <v>175.41192401699575</v>
      </c>
      <c r="N154" s="23">
        <v>175.41192401699575</v>
      </c>
      <c r="O154" s="23">
        <v>210.62702267191855</v>
      </c>
      <c r="P154" s="34">
        <v>210.62702267191855</v>
      </c>
      <c r="Q154" s="23"/>
      <c r="R154" s="23">
        <v>2390.8441418946022</v>
      </c>
      <c r="S154" s="23">
        <v>2390.8441418946022</v>
      </c>
      <c r="T154" s="23">
        <v>2069.2511522768109</v>
      </c>
      <c r="U154" s="34">
        <v>2069.2511522768109</v>
      </c>
      <c r="V154" s="23"/>
      <c r="W154" s="23">
        <v>830.43224358076236</v>
      </c>
      <c r="X154" s="23">
        <v>830.43224358076236</v>
      </c>
      <c r="Y154" s="23">
        <v>808.8122334125153</v>
      </c>
      <c r="Z154" s="34">
        <v>808.8122334125153</v>
      </c>
      <c r="AA154" s="23"/>
      <c r="AB154" s="110">
        <f t="shared" si="2"/>
        <v>4067.2661860586177</v>
      </c>
      <c r="AC154" s="23">
        <f t="shared" si="3"/>
        <v>4067.2661860586177</v>
      </c>
      <c r="AD154" s="110">
        <f t="shared" si="6"/>
        <v>3713.5846683686605</v>
      </c>
      <c r="AE154" s="22">
        <f t="shared" si="7"/>
        <v>3713.5846683686605</v>
      </c>
    </row>
    <row r="155" spans="1:31">
      <c r="A155" s="16">
        <v>42795</v>
      </c>
      <c r="B155" s="23"/>
      <c r="C155" s="23">
        <v>257.06620282265459</v>
      </c>
      <c r="D155" s="23">
        <v>257.06620282265459</v>
      </c>
      <c r="E155" s="23">
        <v>274.17745970885818</v>
      </c>
      <c r="F155" s="34">
        <v>274.17745970885818</v>
      </c>
      <c r="G155" s="23"/>
      <c r="H155" s="23">
        <v>464.77100118819129</v>
      </c>
      <c r="I155" s="23">
        <v>464.77100118819129</v>
      </c>
      <c r="J155" s="23">
        <v>445.84236252694814</v>
      </c>
      <c r="K155" s="34">
        <v>445.84236252694814</v>
      </c>
      <c r="L155" s="23"/>
      <c r="M155" s="23">
        <v>200.68612702586145</v>
      </c>
      <c r="N155" s="23">
        <v>200.68612702586145</v>
      </c>
      <c r="O155" s="23">
        <v>262.43493980511352</v>
      </c>
      <c r="P155" s="34">
        <v>262.43493980511352</v>
      </c>
      <c r="Q155" s="23"/>
      <c r="R155" s="23">
        <v>2569.0050584692781</v>
      </c>
      <c r="S155" s="23">
        <v>2569.0050584692781</v>
      </c>
      <c r="T155" s="23">
        <v>2269.7987248526456</v>
      </c>
      <c r="U155" s="34">
        <v>2269.7987248526456</v>
      </c>
      <c r="V155" s="23"/>
      <c r="W155" s="23">
        <v>1039.751570709951</v>
      </c>
      <c r="X155" s="23">
        <v>1039.751570709951</v>
      </c>
      <c r="Y155" s="23">
        <v>975.60905157155457</v>
      </c>
      <c r="Z155" s="34">
        <v>975.60905157155457</v>
      </c>
      <c r="AA155" s="23"/>
      <c r="AB155" s="110">
        <f t="shared" si="2"/>
        <v>4531.2799602159366</v>
      </c>
      <c r="AC155" s="23">
        <f t="shared" si="3"/>
        <v>4531.2799602159366</v>
      </c>
      <c r="AD155" s="110">
        <f t="shared" si="6"/>
        <v>4227.8625384651205</v>
      </c>
      <c r="AE155" s="22">
        <f t="shared" si="7"/>
        <v>4227.8625384651205</v>
      </c>
    </row>
    <row r="156" spans="1:31">
      <c r="A156" s="16">
        <v>42826</v>
      </c>
      <c r="B156" s="23"/>
      <c r="C156" s="23">
        <v>253.67693660235051</v>
      </c>
      <c r="D156" s="23">
        <v>253.67693660235051</v>
      </c>
      <c r="E156" s="23">
        <v>251.60734214417718</v>
      </c>
      <c r="F156" s="34">
        <v>251.60734214417718</v>
      </c>
      <c r="G156" s="23"/>
      <c r="H156" s="23">
        <v>473.42456494807965</v>
      </c>
      <c r="I156" s="23">
        <v>473.42456494807965</v>
      </c>
      <c r="J156" s="23">
        <v>398.88969618938904</v>
      </c>
      <c r="K156" s="34">
        <v>398.88969618938904</v>
      </c>
      <c r="L156" s="23"/>
      <c r="M156" s="23">
        <v>195.27914174113812</v>
      </c>
      <c r="N156" s="23">
        <v>195.27914174113812</v>
      </c>
      <c r="O156" s="23">
        <v>252.66205595243559</v>
      </c>
      <c r="P156" s="34">
        <v>252.66205595243559</v>
      </c>
      <c r="Q156" s="23"/>
      <c r="R156" s="23">
        <v>2262.7974126937775</v>
      </c>
      <c r="S156" s="23">
        <v>2262.7974126937775</v>
      </c>
      <c r="T156" s="23">
        <v>1945.4373076254942</v>
      </c>
      <c r="U156" s="34">
        <v>1945.4373076254942</v>
      </c>
      <c r="V156" s="23"/>
      <c r="W156" s="23">
        <v>871.66884812303192</v>
      </c>
      <c r="X156" s="23">
        <v>871.66884812303192</v>
      </c>
      <c r="Y156" s="23">
        <v>828.66994977835861</v>
      </c>
      <c r="Z156" s="34">
        <v>828.66994977835861</v>
      </c>
      <c r="AA156" s="23"/>
      <c r="AB156" s="110">
        <f t="shared" si="2"/>
        <v>4056.8469041083781</v>
      </c>
      <c r="AC156" s="23">
        <f t="shared" si="3"/>
        <v>4056.8469041083781</v>
      </c>
      <c r="AD156" s="110">
        <f t="shared" si="6"/>
        <v>3677.2663516898547</v>
      </c>
      <c r="AE156" s="22">
        <f t="shared" si="7"/>
        <v>3677.2663516898547</v>
      </c>
    </row>
    <row r="157" spans="1:31">
      <c r="A157" s="16">
        <v>42856</v>
      </c>
      <c r="B157" s="23"/>
      <c r="C157" s="23">
        <v>313.65792931182256</v>
      </c>
      <c r="D157" s="23">
        <v>313.65792931182256</v>
      </c>
      <c r="E157" s="23">
        <v>294.95714326314828</v>
      </c>
      <c r="F157" s="34">
        <v>294.95714326314828</v>
      </c>
      <c r="G157" s="23"/>
      <c r="H157" s="23">
        <v>567.68748664051441</v>
      </c>
      <c r="I157" s="23">
        <v>567.68748664051441</v>
      </c>
      <c r="J157" s="23">
        <v>474.73012139981336</v>
      </c>
      <c r="K157" s="34">
        <v>474.73012139981336</v>
      </c>
      <c r="L157" s="23"/>
      <c r="M157" s="23">
        <v>236.2566710380313</v>
      </c>
      <c r="N157" s="23">
        <v>236.2566710380313</v>
      </c>
      <c r="O157" s="23">
        <v>266.92904799790114</v>
      </c>
      <c r="P157" s="34">
        <v>266.92904799790114</v>
      </c>
      <c r="Q157" s="23"/>
      <c r="R157" s="23">
        <v>2750.0909785124072</v>
      </c>
      <c r="S157" s="23">
        <v>2750.0909785124072</v>
      </c>
      <c r="T157" s="23">
        <v>2367.3146217906469</v>
      </c>
      <c r="U157" s="34">
        <v>2367.3146217906469</v>
      </c>
      <c r="V157" s="23"/>
      <c r="W157" s="23">
        <v>1051.215870260605</v>
      </c>
      <c r="X157" s="23">
        <v>1051.215870260605</v>
      </c>
      <c r="Y157" s="23">
        <v>963.35905363126028</v>
      </c>
      <c r="Z157" s="34">
        <v>963.35905363126028</v>
      </c>
      <c r="AA157" s="23"/>
      <c r="AB157" s="110">
        <f t="shared" si="2"/>
        <v>4918.9089357633802</v>
      </c>
      <c r="AC157" s="23">
        <f t="shared" si="3"/>
        <v>4918.9089357633802</v>
      </c>
      <c r="AD157" s="110">
        <f t="shared" si="6"/>
        <v>4367.2899880827699</v>
      </c>
      <c r="AE157" s="22">
        <f t="shared" si="7"/>
        <v>4367.2899880827699</v>
      </c>
    </row>
    <row r="158" spans="1:31">
      <c r="A158" s="16">
        <v>42887</v>
      </c>
      <c r="B158" s="23"/>
      <c r="C158" s="23">
        <v>269.81432547235863</v>
      </c>
      <c r="D158" s="23">
        <v>269.81432547235863</v>
      </c>
      <c r="E158" s="23">
        <v>288.38833031775664</v>
      </c>
      <c r="F158" s="34">
        <v>288.38833031775664</v>
      </c>
      <c r="G158" s="23"/>
      <c r="H158" s="23">
        <v>420.39326818577126</v>
      </c>
      <c r="I158" s="23">
        <v>420.39326818577126</v>
      </c>
      <c r="J158" s="23">
        <v>444.8803955981432</v>
      </c>
      <c r="K158" s="34">
        <v>444.8803955981432</v>
      </c>
      <c r="L158" s="23"/>
      <c r="M158" s="23">
        <v>203.39443472998909</v>
      </c>
      <c r="N158" s="23">
        <v>203.39443472998909</v>
      </c>
      <c r="O158" s="23">
        <v>270.07923207508873</v>
      </c>
      <c r="P158" s="34">
        <v>270.07923207508873</v>
      </c>
      <c r="Q158" s="23"/>
      <c r="R158" s="23">
        <v>2400.3390644156616</v>
      </c>
      <c r="S158" s="23">
        <v>2400.3390644156616</v>
      </c>
      <c r="T158" s="23">
        <v>2187.2993941177638</v>
      </c>
      <c r="U158" s="34">
        <v>2187.2993941177638</v>
      </c>
      <c r="V158" s="23"/>
      <c r="W158" s="23">
        <v>944.51613827849928</v>
      </c>
      <c r="X158" s="23">
        <v>944.51613827849928</v>
      </c>
      <c r="Y158" s="23">
        <v>915.16311774993642</v>
      </c>
      <c r="Z158" s="34">
        <v>915.16311774993642</v>
      </c>
      <c r="AA158" s="23"/>
      <c r="AB158" s="110">
        <f t="shared" si="2"/>
        <v>4238.4572310822796</v>
      </c>
      <c r="AC158" s="23">
        <f t="shared" si="3"/>
        <v>4238.4572310822796</v>
      </c>
      <c r="AD158" s="110">
        <f t="shared" si="6"/>
        <v>4105.8104698586885</v>
      </c>
      <c r="AE158" s="22">
        <f t="shared" si="7"/>
        <v>4105.8104698586885</v>
      </c>
    </row>
    <row r="159" spans="1:31">
      <c r="A159" s="16">
        <v>42917</v>
      </c>
      <c r="B159" s="23"/>
      <c r="C159" s="23">
        <v>324.63145868093022</v>
      </c>
      <c r="D159" s="23">
        <v>324.63145868093022</v>
      </c>
      <c r="E159" s="23">
        <v>334.71402397610808</v>
      </c>
      <c r="F159" s="34">
        <v>334.71402397610808</v>
      </c>
      <c r="G159" s="23"/>
      <c r="H159" s="23">
        <v>580.75971153186072</v>
      </c>
      <c r="I159" s="23">
        <v>580.75971153186072</v>
      </c>
      <c r="J159" s="23">
        <v>518.11192685800222</v>
      </c>
      <c r="K159" s="34">
        <v>518.11192685800222</v>
      </c>
      <c r="L159" s="23"/>
      <c r="M159" s="23">
        <v>244.97743906626883</v>
      </c>
      <c r="N159" s="23">
        <v>244.97743906626883</v>
      </c>
      <c r="O159" s="23">
        <v>295.52526328594143</v>
      </c>
      <c r="P159" s="34">
        <v>295.52526328594143</v>
      </c>
      <c r="Q159" s="23"/>
      <c r="R159" s="23">
        <v>2659.5319118829975</v>
      </c>
      <c r="S159" s="23">
        <v>2659.5319118829975</v>
      </c>
      <c r="T159" s="23">
        <v>2309.8534882340964</v>
      </c>
      <c r="U159" s="34">
        <v>2309.8534882340964</v>
      </c>
      <c r="V159" s="23"/>
      <c r="W159" s="23">
        <v>1035.7065232856532</v>
      </c>
      <c r="X159" s="23">
        <v>1035.7065232856532</v>
      </c>
      <c r="Y159" s="23">
        <v>1020.0172100138155</v>
      </c>
      <c r="Z159" s="34">
        <v>1020.0172100138155</v>
      </c>
      <c r="AA159" s="23"/>
      <c r="AB159" s="110">
        <f t="shared" si="2"/>
        <v>4845.60704444771</v>
      </c>
      <c r="AC159" s="23">
        <f t="shared" si="3"/>
        <v>4845.60704444771</v>
      </c>
      <c r="AD159" s="110">
        <f t="shared" si="6"/>
        <v>4478.2219123679633</v>
      </c>
      <c r="AE159" s="22">
        <f t="shared" si="7"/>
        <v>4478.2219123679633</v>
      </c>
    </row>
    <row r="160" spans="1:31">
      <c r="A160" s="16">
        <v>42948</v>
      </c>
      <c r="B160" s="23"/>
      <c r="C160" s="23">
        <v>304.87515103358231</v>
      </c>
      <c r="D160" s="23">
        <v>304.87515103358231</v>
      </c>
      <c r="E160" s="23">
        <v>313.78131709805706</v>
      </c>
      <c r="F160" s="34">
        <v>313.78131709805706</v>
      </c>
      <c r="G160" s="23"/>
      <c r="H160" s="23">
        <v>496.14475550881599</v>
      </c>
      <c r="I160" s="23">
        <v>496.14475550881599</v>
      </c>
      <c r="J160" s="23">
        <v>478.72711773075201</v>
      </c>
      <c r="K160" s="34">
        <v>478.72711773075201</v>
      </c>
      <c r="L160" s="23"/>
      <c r="M160" s="23">
        <v>219.56365790229322</v>
      </c>
      <c r="N160" s="23">
        <v>219.56365790229322</v>
      </c>
      <c r="O160" s="23">
        <v>254.35448974958192</v>
      </c>
      <c r="P160" s="34">
        <v>254.35448974958192</v>
      </c>
      <c r="Q160" s="23"/>
      <c r="R160" s="23">
        <v>2533.9629078006983</v>
      </c>
      <c r="S160" s="23">
        <v>2533.9629078006983</v>
      </c>
      <c r="T160" s="23">
        <v>2310.5250666727547</v>
      </c>
      <c r="U160" s="34">
        <v>2310.5250666727547</v>
      </c>
      <c r="V160" s="23"/>
      <c r="W160" s="23">
        <v>974.2140818820294</v>
      </c>
      <c r="X160" s="23">
        <v>974.2140818820294</v>
      </c>
      <c r="Y160" s="23">
        <v>926.99106728018307</v>
      </c>
      <c r="Z160" s="34">
        <v>926.99106728018307</v>
      </c>
      <c r="AA160" s="23"/>
      <c r="AB160" s="110">
        <f t="shared" si="2"/>
        <v>4528.7605541274188</v>
      </c>
      <c r="AC160" s="23">
        <f t="shared" si="3"/>
        <v>4528.7605541274188</v>
      </c>
      <c r="AD160" s="110">
        <f t="shared" si="6"/>
        <v>4284.3790585313291</v>
      </c>
      <c r="AE160" s="22">
        <f t="shared" si="7"/>
        <v>4284.3790585313291</v>
      </c>
    </row>
    <row r="161" spans="1:31">
      <c r="A161" s="16">
        <v>42979</v>
      </c>
      <c r="B161" s="23"/>
      <c r="C161" s="23">
        <v>282.01882049187037</v>
      </c>
      <c r="D161" s="23">
        <v>282.01882049187037</v>
      </c>
      <c r="E161" s="23">
        <v>308.16340757127267</v>
      </c>
      <c r="F161" s="34">
        <v>308.16340757127267</v>
      </c>
      <c r="G161" s="23"/>
      <c r="H161" s="23">
        <v>466.01966204303966</v>
      </c>
      <c r="I161" s="23">
        <v>466.01966204303966</v>
      </c>
      <c r="J161" s="23">
        <v>483.15294304757913</v>
      </c>
      <c r="K161" s="34">
        <v>483.15294304757913</v>
      </c>
      <c r="L161" s="23"/>
      <c r="M161" s="23">
        <v>191.9656784617172</v>
      </c>
      <c r="N161" s="23">
        <v>191.9656784617172</v>
      </c>
      <c r="O161" s="23">
        <v>267.02510238756008</v>
      </c>
      <c r="P161" s="34">
        <v>267.02510238756008</v>
      </c>
      <c r="Q161" s="23"/>
      <c r="R161" s="23">
        <v>2515.1549875190531</v>
      </c>
      <c r="S161" s="23">
        <v>2515.1549875190531</v>
      </c>
      <c r="T161" s="23">
        <v>2259.8641688097568</v>
      </c>
      <c r="U161" s="34">
        <v>2259.8641688097568</v>
      </c>
      <c r="V161" s="23"/>
      <c r="W161" s="23">
        <v>954.6805814756309</v>
      </c>
      <c r="X161" s="23">
        <v>954.6805814756309</v>
      </c>
      <c r="Y161" s="23">
        <v>949.7237345945415</v>
      </c>
      <c r="Z161" s="34">
        <v>949.7237345945415</v>
      </c>
      <c r="AA161" s="23"/>
      <c r="AB161" s="110">
        <f t="shared" si="2"/>
        <v>4409.8397299913113</v>
      </c>
      <c r="AC161" s="23">
        <f t="shared" si="3"/>
        <v>4409.8397299913113</v>
      </c>
      <c r="AD161" s="110">
        <f t="shared" si="6"/>
        <v>4267.9293564107102</v>
      </c>
      <c r="AE161" s="22">
        <f t="shared" si="7"/>
        <v>4267.9293564107102</v>
      </c>
    </row>
    <row r="162" spans="1:31">
      <c r="A162" s="16">
        <v>43009</v>
      </c>
      <c r="B162" s="23"/>
      <c r="C162" s="23">
        <v>331.44460708618516</v>
      </c>
      <c r="D162" s="23">
        <v>331.44460708618516</v>
      </c>
      <c r="E162" s="23">
        <v>312.86003909288672</v>
      </c>
      <c r="F162" s="34">
        <v>312.86003909288672</v>
      </c>
      <c r="G162" s="23"/>
      <c r="H162" s="23">
        <v>547.68039829159136</v>
      </c>
      <c r="I162" s="23">
        <v>547.68039829159136</v>
      </c>
      <c r="J162" s="23">
        <v>471.2280482334246</v>
      </c>
      <c r="K162" s="34">
        <v>471.2280482334246</v>
      </c>
      <c r="L162" s="23"/>
      <c r="M162" s="23">
        <v>217.75224072038773</v>
      </c>
      <c r="N162" s="23">
        <v>217.75224072038773</v>
      </c>
      <c r="O162" s="23">
        <v>271.40072521036234</v>
      </c>
      <c r="P162" s="34">
        <v>271.40072521036234</v>
      </c>
      <c r="Q162" s="23"/>
      <c r="R162" s="23">
        <v>2513.0289179225683</v>
      </c>
      <c r="S162" s="23">
        <v>2513.0289179225683</v>
      </c>
      <c r="T162" s="23">
        <v>2176.8606008028423</v>
      </c>
      <c r="U162" s="34">
        <v>2176.8606008028423</v>
      </c>
      <c r="V162" s="23"/>
      <c r="W162" s="23">
        <v>1039.2659165099922</v>
      </c>
      <c r="X162" s="23">
        <v>1039.2659165099922</v>
      </c>
      <c r="Y162" s="23">
        <v>904.01205181951468</v>
      </c>
      <c r="Z162" s="34">
        <v>904.01205181951468</v>
      </c>
      <c r="AA162" s="23"/>
      <c r="AB162" s="110">
        <f t="shared" si="2"/>
        <v>4649.172080530725</v>
      </c>
      <c r="AC162" s="23">
        <f t="shared" si="3"/>
        <v>4649.172080530725</v>
      </c>
      <c r="AD162" s="110">
        <f t="shared" si="6"/>
        <v>4136.3614651590306</v>
      </c>
      <c r="AE162" s="22">
        <f t="shared" si="7"/>
        <v>4136.3614651590306</v>
      </c>
    </row>
    <row r="163" spans="1:31">
      <c r="A163" s="16">
        <v>43040</v>
      </c>
      <c r="B163" s="23"/>
      <c r="C163" s="23">
        <v>299.14077624981991</v>
      </c>
      <c r="D163" s="23">
        <v>299.14077624981991</v>
      </c>
      <c r="E163" s="23">
        <v>293.74654661810672</v>
      </c>
      <c r="F163" s="34">
        <v>293.74654661810672</v>
      </c>
      <c r="G163" s="23"/>
      <c r="H163" s="23">
        <v>472.59513813183196</v>
      </c>
      <c r="I163" s="23">
        <v>472.59513813183196</v>
      </c>
      <c r="J163" s="23">
        <v>449.07443085669485</v>
      </c>
      <c r="K163" s="34">
        <v>449.07443085669485</v>
      </c>
      <c r="L163" s="23"/>
      <c r="M163" s="23">
        <v>219.50178671386109</v>
      </c>
      <c r="N163" s="23">
        <v>219.50178671386109</v>
      </c>
      <c r="O163" s="23">
        <v>249.07052820416826</v>
      </c>
      <c r="P163" s="34">
        <v>249.07052820416826</v>
      </c>
      <c r="Q163" s="23"/>
      <c r="R163" s="23">
        <v>2506.6435736240096</v>
      </c>
      <c r="S163" s="23">
        <v>2506.6435736240096</v>
      </c>
      <c r="T163" s="23">
        <v>2184.2706229651044</v>
      </c>
      <c r="U163" s="34">
        <v>2184.2706229651044</v>
      </c>
      <c r="V163" s="23"/>
      <c r="W163" s="23">
        <v>923.47386158495055</v>
      </c>
      <c r="X163" s="23">
        <v>923.47386158495055</v>
      </c>
      <c r="Y163" s="23">
        <v>904.50279910709935</v>
      </c>
      <c r="Z163" s="34">
        <v>904.50279910709935</v>
      </c>
      <c r="AA163" s="23"/>
      <c r="AB163" s="110">
        <f t="shared" si="2"/>
        <v>4421.3551363044735</v>
      </c>
      <c r="AC163" s="23">
        <f t="shared" si="3"/>
        <v>4421.3551363044735</v>
      </c>
      <c r="AD163" s="110">
        <f t="shared" si="6"/>
        <v>4080.6649277511733</v>
      </c>
      <c r="AE163" s="22">
        <f t="shared" si="7"/>
        <v>4080.6649277511733</v>
      </c>
    </row>
    <row r="164" spans="1:31">
      <c r="A164" s="16">
        <v>43070</v>
      </c>
      <c r="B164" s="23"/>
      <c r="C164" s="23">
        <v>281.82120860151048</v>
      </c>
      <c r="D164" s="23">
        <v>281.82120860151048</v>
      </c>
      <c r="E164" s="23">
        <v>291.58063984583049</v>
      </c>
      <c r="F164" s="34">
        <v>291.58063984583049</v>
      </c>
      <c r="G164" s="23"/>
      <c r="H164" s="23">
        <v>406.64960723384593</v>
      </c>
      <c r="I164" s="23">
        <v>406.64960723384593</v>
      </c>
      <c r="J164" s="23">
        <v>399.40204186826656</v>
      </c>
      <c r="K164" s="34">
        <v>399.40204186826656</v>
      </c>
      <c r="L164" s="23"/>
      <c r="M164" s="23">
        <v>188.94439472355424</v>
      </c>
      <c r="N164" s="23">
        <v>188.94439472355424</v>
      </c>
      <c r="O164" s="23">
        <v>252.2468224805954</v>
      </c>
      <c r="P164" s="34">
        <v>252.2468224805954</v>
      </c>
      <c r="Q164" s="23"/>
      <c r="R164" s="23">
        <v>1967.2437802862664</v>
      </c>
      <c r="S164" s="23">
        <v>1967.2437802862664</v>
      </c>
      <c r="T164" s="23">
        <v>1723.0881090983798</v>
      </c>
      <c r="U164" s="34">
        <v>1723.0881090983798</v>
      </c>
      <c r="V164" s="23"/>
      <c r="W164" s="23">
        <v>826.34275034910729</v>
      </c>
      <c r="X164" s="23">
        <v>826.34275034910729</v>
      </c>
      <c r="Y164" s="23">
        <v>779.21738961541882</v>
      </c>
      <c r="Z164" s="34">
        <v>779.21738961541882</v>
      </c>
      <c r="AA164" s="23"/>
      <c r="AB164" s="110">
        <f t="shared" si="2"/>
        <v>3671.0017411942845</v>
      </c>
      <c r="AC164" s="23">
        <f t="shared" si="3"/>
        <v>3671.0017411942845</v>
      </c>
      <c r="AD164" s="110">
        <f t="shared" si="6"/>
        <v>3445.5350029084912</v>
      </c>
      <c r="AE164" s="22">
        <f t="shared" si="7"/>
        <v>3445.5350029084912</v>
      </c>
    </row>
    <row r="165" spans="1:31">
      <c r="A165" s="16">
        <v>43101</v>
      </c>
      <c r="B165" s="23"/>
      <c r="C165" s="23">
        <v>205.86998718188721</v>
      </c>
      <c r="D165" s="23">
        <v>205.86998718188721</v>
      </c>
      <c r="E165" s="23">
        <v>183.97021811644171</v>
      </c>
      <c r="F165" s="34">
        <v>183.97021811644171</v>
      </c>
      <c r="G165" s="23"/>
      <c r="H165" s="23">
        <v>393.15656747446349</v>
      </c>
      <c r="I165" s="23">
        <v>393.15656747446349</v>
      </c>
      <c r="J165" s="23">
        <v>319.45824069916711</v>
      </c>
      <c r="K165" s="34">
        <v>319.45824069916711</v>
      </c>
      <c r="L165" s="23"/>
      <c r="M165" s="23">
        <v>145.0059929025746</v>
      </c>
      <c r="N165" s="23">
        <v>145.0059929025746</v>
      </c>
      <c r="O165" s="23">
        <v>191.3039805916759</v>
      </c>
      <c r="P165" s="34">
        <v>191.3039805916759</v>
      </c>
      <c r="Q165" s="23"/>
      <c r="R165" s="23">
        <v>1986.2974962203464</v>
      </c>
      <c r="S165" s="23">
        <v>1986.2974962203464</v>
      </c>
      <c r="T165" s="23">
        <v>1570.605023665205</v>
      </c>
      <c r="U165" s="34">
        <v>1570.605023665205</v>
      </c>
      <c r="V165" s="23"/>
      <c r="W165" s="23">
        <v>820.8223313282283</v>
      </c>
      <c r="X165" s="23">
        <v>820.8223313282283</v>
      </c>
      <c r="Y165" s="23">
        <v>690.84693843304785</v>
      </c>
      <c r="Z165" s="34">
        <v>690.84693843304785</v>
      </c>
      <c r="AA165" s="23"/>
      <c r="AB165" s="110">
        <f t="shared" si="2"/>
        <v>3551.1523751075001</v>
      </c>
      <c r="AC165" s="23">
        <f t="shared" si="3"/>
        <v>3551.1523751075001</v>
      </c>
      <c r="AD165" s="110">
        <f t="shared" si="6"/>
        <v>2956.1844015055376</v>
      </c>
      <c r="AE165" s="22">
        <f t="shared" si="7"/>
        <v>2956.1844015055376</v>
      </c>
    </row>
    <row r="166" spans="1:31">
      <c r="A166" s="16">
        <v>43132</v>
      </c>
      <c r="B166" s="23"/>
      <c r="C166" s="23">
        <v>250.44264657128343</v>
      </c>
      <c r="D166" s="23">
        <v>250.44264657128343</v>
      </c>
      <c r="E166" s="23">
        <v>237.40539308335653</v>
      </c>
      <c r="F166" s="34">
        <v>237.40539308335653</v>
      </c>
      <c r="G166" s="23"/>
      <c r="H166" s="23">
        <v>419.61941045138599</v>
      </c>
      <c r="I166" s="23">
        <v>419.61941045138599</v>
      </c>
      <c r="J166" s="23">
        <v>386.57110464952649</v>
      </c>
      <c r="K166" s="34">
        <v>386.57110464952649</v>
      </c>
      <c r="L166" s="23"/>
      <c r="M166" s="23">
        <v>175.8449989329653</v>
      </c>
      <c r="N166" s="23">
        <v>175.8449989329653</v>
      </c>
      <c r="O166" s="23">
        <v>210.62702267191855</v>
      </c>
      <c r="P166" s="34">
        <v>210.62702267191855</v>
      </c>
      <c r="Q166" s="23"/>
      <c r="R166" s="23">
        <v>2375.0352480944434</v>
      </c>
      <c r="S166" s="23">
        <v>2375.0352480944434</v>
      </c>
      <c r="T166" s="23">
        <v>2056.7040537546181</v>
      </c>
      <c r="U166" s="34">
        <v>2056.7040537546181</v>
      </c>
      <c r="V166" s="23"/>
      <c r="W166" s="23">
        <v>830.43224358076236</v>
      </c>
      <c r="X166" s="23">
        <v>830.43224358076236</v>
      </c>
      <c r="Y166" s="23">
        <v>808.06432294323349</v>
      </c>
      <c r="Z166" s="34">
        <v>808.06432294323349</v>
      </c>
      <c r="AA166" s="23"/>
      <c r="AB166" s="110">
        <f t="shared" si="2"/>
        <v>4051.3745476308404</v>
      </c>
      <c r="AC166" s="23">
        <f t="shared" si="3"/>
        <v>4051.3745476308404</v>
      </c>
      <c r="AD166" s="110">
        <f t="shared" si="6"/>
        <v>3699.3718971026533</v>
      </c>
      <c r="AE166" s="22">
        <f t="shared" si="7"/>
        <v>3699.3718971026533</v>
      </c>
    </row>
    <row r="167" spans="1:31">
      <c r="A167" s="16">
        <v>43160</v>
      </c>
      <c r="B167" s="23"/>
      <c r="C167" s="23">
        <v>257.10072657773634</v>
      </c>
      <c r="D167" s="23">
        <v>257.10072657773634</v>
      </c>
      <c r="E167" s="23">
        <v>273.81911542288657</v>
      </c>
      <c r="F167" s="34">
        <v>273.81911542288657</v>
      </c>
      <c r="G167" s="23"/>
      <c r="H167" s="23">
        <v>464.24221904912207</v>
      </c>
      <c r="I167" s="23">
        <v>464.24221904912207</v>
      </c>
      <c r="J167" s="23">
        <v>445.96784696819276</v>
      </c>
      <c r="K167" s="34">
        <v>445.96784696819276</v>
      </c>
      <c r="L167" s="23"/>
      <c r="M167" s="23">
        <v>201.49027511881113</v>
      </c>
      <c r="N167" s="23">
        <v>201.49027511881113</v>
      </c>
      <c r="O167" s="23">
        <v>262.43493980511352</v>
      </c>
      <c r="P167" s="34">
        <v>262.43493980511352</v>
      </c>
      <c r="Q167" s="23"/>
      <c r="R167" s="23">
        <v>2557.1351756301328</v>
      </c>
      <c r="S167" s="23">
        <v>2557.1351756301328</v>
      </c>
      <c r="T167" s="23">
        <v>2256.1685041179244</v>
      </c>
      <c r="U167" s="34">
        <v>2256.1685041179244</v>
      </c>
      <c r="V167" s="23"/>
      <c r="W167" s="23">
        <v>1039.751570709951</v>
      </c>
      <c r="X167" s="23">
        <v>1039.751570709951</v>
      </c>
      <c r="Y167" s="23">
        <v>974.78462249390941</v>
      </c>
      <c r="Z167" s="34">
        <v>974.78462249390941</v>
      </c>
      <c r="AA167" s="23"/>
      <c r="AB167" s="110">
        <f t="shared" si="2"/>
        <v>4519.7199670857535</v>
      </c>
      <c r="AC167" s="23">
        <f t="shared" si="3"/>
        <v>4519.7199670857535</v>
      </c>
      <c r="AD167" s="110">
        <f t="shared" si="6"/>
        <v>4213.1750288080266</v>
      </c>
      <c r="AE167" s="22">
        <f t="shared" si="7"/>
        <v>4213.1750288080266</v>
      </c>
    </row>
    <row r="168" spans="1:31">
      <c r="A168" s="16">
        <v>43191</v>
      </c>
      <c r="B168" s="23"/>
      <c r="C168" s="23">
        <v>253.70717757001759</v>
      </c>
      <c r="D168" s="23">
        <v>253.70717757001759</v>
      </c>
      <c r="E168" s="23">
        <v>251.30850901929756</v>
      </c>
      <c r="F168" s="34">
        <v>251.30850901929756</v>
      </c>
      <c r="G168" s="23"/>
      <c r="H168" s="23">
        <v>472.92204416921163</v>
      </c>
      <c r="I168" s="23">
        <v>472.92204416921163</v>
      </c>
      <c r="J168" s="23">
        <v>399.10277242452554</v>
      </c>
      <c r="K168" s="34">
        <v>399.10277242452554</v>
      </c>
      <c r="L168" s="23"/>
      <c r="M168" s="23">
        <v>195.6595097890698</v>
      </c>
      <c r="N168" s="23">
        <v>195.6595097890698</v>
      </c>
      <c r="O168" s="23">
        <v>252.66205595243559</v>
      </c>
      <c r="P168" s="34">
        <v>252.66205595243559</v>
      </c>
      <c r="Q168" s="23"/>
      <c r="R168" s="23">
        <v>2250.9715543654934</v>
      </c>
      <c r="S168" s="23">
        <v>2250.9715543654934</v>
      </c>
      <c r="T168" s="23">
        <v>1937.3488920080731</v>
      </c>
      <c r="U168" s="34">
        <v>1937.3488920080731</v>
      </c>
      <c r="V168" s="23"/>
      <c r="W168" s="23">
        <v>871.66884812303192</v>
      </c>
      <c r="X168" s="23">
        <v>871.66884812303192</v>
      </c>
      <c r="Y168" s="23">
        <v>825.64559471759094</v>
      </c>
      <c r="Z168" s="34">
        <v>825.64559471759094</v>
      </c>
      <c r="AA168" s="23"/>
      <c r="AB168" s="110">
        <f t="shared" si="2"/>
        <v>4044.9291340168247</v>
      </c>
      <c r="AC168" s="23">
        <f t="shared" si="3"/>
        <v>4044.9291340168247</v>
      </c>
      <c r="AD168" s="110">
        <f t="shared" si="6"/>
        <v>3666.067824121923</v>
      </c>
      <c r="AE168" s="22">
        <f t="shared" si="7"/>
        <v>3666.067824121923</v>
      </c>
    </row>
    <row r="169" spans="1:31">
      <c r="A169" s="16">
        <v>43221</v>
      </c>
      <c r="B169" s="23"/>
      <c r="C169" s="23">
        <v>313.68388958588963</v>
      </c>
      <c r="D169" s="23">
        <v>313.68388958588963</v>
      </c>
      <c r="E169" s="23">
        <v>294.65618500040034</v>
      </c>
      <c r="F169" s="34">
        <v>294.65618500040034</v>
      </c>
      <c r="G169" s="23"/>
      <c r="H169" s="23">
        <v>567.20941526841</v>
      </c>
      <c r="I169" s="23">
        <v>567.20941526841</v>
      </c>
      <c r="J169" s="23">
        <v>474.48629780356163</v>
      </c>
      <c r="K169" s="34">
        <v>474.48629780356163</v>
      </c>
      <c r="L169" s="23"/>
      <c r="M169" s="23">
        <v>236.74197833887905</v>
      </c>
      <c r="N169" s="23">
        <v>236.74197833887905</v>
      </c>
      <c r="O169" s="23">
        <v>266.92904799790114</v>
      </c>
      <c r="P169" s="34">
        <v>266.92904799790114</v>
      </c>
      <c r="Q169" s="23"/>
      <c r="R169" s="23">
        <v>2736.803651556002</v>
      </c>
      <c r="S169" s="23">
        <v>2736.803651556002</v>
      </c>
      <c r="T169" s="23">
        <v>2352.947268378879</v>
      </c>
      <c r="U169" s="34">
        <v>2352.947268378879</v>
      </c>
      <c r="V169" s="23"/>
      <c r="W169" s="23">
        <v>1051.215870260605</v>
      </c>
      <c r="X169" s="23">
        <v>1051.215870260605</v>
      </c>
      <c r="Y169" s="23">
        <v>962.96177994949164</v>
      </c>
      <c r="Z169" s="34">
        <v>962.96177994949164</v>
      </c>
      <c r="AA169" s="23"/>
      <c r="AB169" s="110">
        <f t="shared" si="2"/>
        <v>4905.6548050097854</v>
      </c>
      <c r="AC169" s="23">
        <f t="shared" si="3"/>
        <v>4905.6548050097854</v>
      </c>
      <c r="AD169" s="110">
        <f t="shared" si="6"/>
        <v>4351.9805791302333</v>
      </c>
      <c r="AE169" s="22">
        <f t="shared" si="7"/>
        <v>4351.9805791302333</v>
      </c>
    </row>
    <row r="170" spans="1:31">
      <c r="A170" s="16">
        <v>43252</v>
      </c>
      <c r="B170" s="23"/>
      <c r="C170" s="23">
        <v>269.83685896269867</v>
      </c>
      <c r="D170" s="23">
        <v>269.83685896269867</v>
      </c>
      <c r="E170" s="23">
        <v>288.14950734395029</v>
      </c>
      <c r="F170" s="34">
        <v>288.14950734395029</v>
      </c>
      <c r="G170" s="23"/>
      <c r="H170" s="23">
        <v>419.9383930248087</v>
      </c>
      <c r="I170" s="23">
        <v>419.9383930248087</v>
      </c>
      <c r="J170" s="23">
        <v>445.02909213057882</v>
      </c>
      <c r="K170" s="34">
        <v>445.02909213057882</v>
      </c>
      <c r="L170" s="23"/>
      <c r="M170" s="23">
        <v>204.24057803745683</v>
      </c>
      <c r="N170" s="23">
        <v>204.24057803745683</v>
      </c>
      <c r="O170" s="23">
        <v>270.07923207508873</v>
      </c>
      <c r="P170" s="34">
        <v>270.07923207508873</v>
      </c>
      <c r="Q170" s="23"/>
      <c r="R170" s="23">
        <v>2390.0652989154714</v>
      </c>
      <c r="S170" s="23">
        <v>2390.0652989154714</v>
      </c>
      <c r="T170" s="23">
        <v>2173.4881154330146</v>
      </c>
      <c r="U170" s="34">
        <v>2173.4881154330146</v>
      </c>
      <c r="V170" s="23"/>
      <c r="W170" s="23">
        <v>944.51613827849928</v>
      </c>
      <c r="X170" s="23">
        <v>944.51613827849928</v>
      </c>
      <c r="Y170" s="23">
        <v>913.38528532492842</v>
      </c>
      <c r="Z170" s="34">
        <v>913.38528532492842</v>
      </c>
      <c r="AA170" s="23"/>
      <c r="AB170" s="110">
        <f t="shared" si="2"/>
        <v>4228.5972672189346</v>
      </c>
      <c r="AC170" s="23">
        <f t="shared" si="3"/>
        <v>4228.5972672189346</v>
      </c>
      <c r="AD170" s="110">
        <f t="shared" si="6"/>
        <v>4090.1312323075608</v>
      </c>
      <c r="AE170" s="22">
        <f t="shared" si="7"/>
        <v>4090.1312323075608</v>
      </c>
    </row>
    <row r="171" spans="1:31">
      <c r="A171" s="17">
        <v>43282</v>
      </c>
      <c r="B171" s="23"/>
      <c r="C171" s="23">
        <v>324.65113746877051</v>
      </c>
      <c r="D171" s="23">
        <v>324.65113746877051</v>
      </c>
      <c r="E171" s="23">
        <v>334.51768785457307</v>
      </c>
      <c r="F171" s="34">
        <v>334.51768785457307</v>
      </c>
      <c r="G171" s="23"/>
      <c r="H171" s="23">
        <v>580.32726264923201</v>
      </c>
      <c r="I171" s="23">
        <v>580.32726264923201</v>
      </c>
      <c r="J171" s="23">
        <v>518.1779691525669</v>
      </c>
      <c r="K171" s="34">
        <v>518.1779691525669</v>
      </c>
      <c r="L171" s="23"/>
      <c r="M171" s="23">
        <v>245.43202887052192</v>
      </c>
      <c r="N171" s="23">
        <v>245.43202887052192</v>
      </c>
      <c r="O171" s="23">
        <v>295.52526328594143</v>
      </c>
      <c r="P171" s="34">
        <v>295.52526328594143</v>
      </c>
      <c r="Q171" s="23"/>
      <c r="R171" s="23">
        <v>2648.6747823010201</v>
      </c>
      <c r="S171" s="23">
        <v>2648.6747823010201</v>
      </c>
      <c r="T171" s="23">
        <v>2298.3155391553155</v>
      </c>
      <c r="U171" s="34">
        <v>2298.3155391553155</v>
      </c>
      <c r="V171" s="23"/>
      <c r="W171" s="23">
        <v>1035.7065232856532</v>
      </c>
      <c r="X171" s="23">
        <v>1035.7065232856532</v>
      </c>
      <c r="Y171" s="23">
        <v>1018.0190101283392</v>
      </c>
      <c r="Z171" s="34">
        <v>1018.0190101283392</v>
      </c>
      <c r="AA171" s="23"/>
      <c r="AB171" s="110">
        <f t="shared" si="2"/>
        <v>4834.7917345751976</v>
      </c>
      <c r="AC171" s="23">
        <f t="shared" si="3"/>
        <v>4834.7917345751976</v>
      </c>
      <c r="AD171" s="110">
        <f t="shared" si="6"/>
        <v>4464.5554695767369</v>
      </c>
      <c r="AE171" s="22">
        <f t="shared" si="7"/>
        <v>4464.5554695767369</v>
      </c>
    </row>
    <row r="172" spans="1:31">
      <c r="A172" s="17">
        <v>43313</v>
      </c>
      <c r="B172" s="23"/>
      <c r="C172" s="23">
        <v>304.892140586962</v>
      </c>
      <c r="D172" s="23">
        <v>304.892140586962</v>
      </c>
      <c r="E172" s="23">
        <v>313.59385421749812</v>
      </c>
      <c r="F172" s="34">
        <v>313.59385421749812</v>
      </c>
      <c r="G172" s="23"/>
      <c r="H172" s="23">
        <v>495.73332615732943</v>
      </c>
      <c r="I172" s="23">
        <v>495.73332615732943</v>
      </c>
      <c r="J172" s="23">
        <v>478.6114280663117</v>
      </c>
      <c r="K172" s="34">
        <v>478.6114280663117</v>
      </c>
      <c r="L172" s="23"/>
      <c r="M172" s="23">
        <v>219.98619064614121</v>
      </c>
      <c r="N172" s="23">
        <v>219.98619064614121</v>
      </c>
      <c r="O172" s="23">
        <v>254.35448974958192</v>
      </c>
      <c r="P172" s="34">
        <v>254.35448974958192</v>
      </c>
      <c r="Q172" s="23"/>
      <c r="R172" s="23">
        <v>2522.9974651610623</v>
      </c>
      <c r="S172" s="23">
        <v>2522.9974651610623</v>
      </c>
      <c r="T172" s="23">
        <v>2294.6343183311697</v>
      </c>
      <c r="U172" s="34">
        <v>2294.6343183311697</v>
      </c>
      <c r="V172" s="23"/>
      <c r="W172" s="23">
        <v>974.2140818820294</v>
      </c>
      <c r="X172" s="23">
        <v>974.2140818820294</v>
      </c>
      <c r="Y172" s="23">
        <v>926.28035832953174</v>
      </c>
      <c r="Z172" s="34">
        <v>926.28035832953174</v>
      </c>
      <c r="AA172" s="23"/>
      <c r="AB172" s="110">
        <f t="shared" si="2"/>
        <v>4517.8232044335236</v>
      </c>
      <c r="AC172" s="23">
        <f t="shared" si="3"/>
        <v>4517.8232044335236</v>
      </c>
      <c r="AD172" s="110">
        <f t="shared" si="6"/>
        <v>4267.4744486940926</v>
      </c>
      <c r="AE172" s="22">
        <f t="shared" si="7"/>
        <v>4267.4744486940926</v>
      </c>
    </row>
    <row r="173" spans="1:31">
      <c r="A173" s="17">
        <v>43344</v>
      </c>
      <c r="B173" s="23"/>
      <c r="C173" s="23">
        <v>282.03354105430714</v>
      </c>
      <c r="D173" s="23">
        <v>282.03354105430714</v>
      </c>
      <c r="E173" s="23">
        <v>308.0072891003079</v>
      </c>
      <c r="F173" s="34">
        <v>308.0072891003079</v>
      </c>
      <c r="G173" s="23"/>
      <c r="H173" s="23">
        <v>465.62831066006373</v>
      </c>
      <c r="I173" s="23">
        <v>465.62831066006373</v>
      </c>
      <c r="J173" s="23">
        <v>483.27174579178921</v>
      </c>
      <c r="K173" s="34">
        <v>483.27174579178921</v>
      </c>
      <c r="L173" s="23"/>
      <c r="M173" s="23">
        <v>192.6455796365222</v>
      </c>
      <c r="N173" s="23">
        <v>192.6455796365222</v>
      </c>
      <c r="O173" s="23">
        <v>267.02510238756008</v>
      </c>
      <c r="P173" s="34">
        <v>267.02510238756008</v>
      </c>
      <c r="Q173" s="23"/>
      <c r="R173" s="23">
        <v>2506.2654074468901</v>
      </c>
      <c r="S173" s="23">
        <v>2506.2654074468901</v>
      </c>
      <c r="T173" s="23">
        <v>2244.9968662927167</v>
      </c>
      <c r="U173" s="34">
        <v>2244.9968662927167</v>
      </c>
      <c r="V173" s="23"/>
      <c r="W173" s="23">
        <v>954.6805814756309</v>
      </c>
      <c r="X173" s="23">
        <v>954.6805814756309</v>
      </c>
      <c r="Y173" s="23">
        <v>947.75926179210455</v>
      </c>
      <c r="Z173" s="34">
        <v>947.75926179210455</v>
      </c>
      <c r="AA173" s="23"/>
      <c r="AB173" s="110">
        <f t="shared" si="2"/>
        <v>4401.2534202734141</v>
      </c>
      <c r="AC173" s="23">
        <f t="shared" si="3"/>
        <v>4401.2534202734141</v>
      </c>
      <c r="AD173" s="110">
        <f t="shared" si="6"/>
        <v>4251.0602653644783</v>
      </c>
      <c r="AE173" s="22">
        <f t="shared" si="7"/>
        <v>4251.0602653644783</v>
      </c>
    </row>
    <row r="174" spans="1:31">
      <c r="A174" s="17">
        <v>43374</v>
      </c>
      <c r="B174" s="23"/>
      <c r="C174" s="23">
        <v>331.45742919458655</v>
      </c>
      <c r="D174" s="23">
        <v>331.45742919458655</v>
      </c>
      <c r="E174" s="23">
        <v>312.73122815882795</v>
      </c>
      <c r="F174" s="34">
        <v>312.73122815882795</v>
      </c>
      <c r="G174" s="23"/>
      <c r="H174" s="23">
        <v>547.30824373681151</v>
      </c>
      <c r="I174" s="23">
        <v>547.30824373681151</v>
      </c>
      <c r="J174" s="23">
        <v>471.23616741072362</v>
      </c>
      <c r="K174" s="34">
        <v>471.23616741072362</v>
      </c>
      <c r="L174" s="23"/>
      <c r="M174" s="23">
        <v>218.15682132822289</v>
      </c>
      <c r="N174" s="23">
        <v>218.15682132822289</v>
      </c>
      <c r="O174" s="23">
        <v>271.40072521036234</v>
      </c>
      <c r="P174" s="34">
        <v>271.40072521036234</v>
      </c>
      <c r="Q174" s="23"/>
      <c r="R174" s="23">
        <v>2503.5005575246087</v>
      </c>
      <c r="S174" s="23">
        <v>2503.5005575246087</v>
      </c>
      <c r="T174" s="23">
        <v>2162.502700156384</v>
      </c>
      <c r="U174" s="34">
        <v>2162.502700156384</v>
      </c>
      <c r="V174" s="23"/>
      <c r="W174" s="23">
        <v>1039.2659165099922</v>
      </c>
      <c r="X174" s="23">
        <v>1039.2659165099922</v>
      </c>
      <c r="Y174" s="23">
        <v>902.62678567050284</v>
      </c>
      <c r="Z174" s="34">
        <v>902.62678567050284</v>
      </c>
      <c r="AA174" s="23"/>
      <c r="AB174" s="110">
        <f t="shared" si="2"/>
        <v>4639.6889682942219</v>
      </c>
      <c r="AC174" s="23">
        <f t="shared" si="3"/>
        <v>4639.6889682942219</v>
      </c>
      <c r="AD174" s="110">
        <f t="shared" si="6"/>
        <v>4120.4976066068011</v>
      </c>
      <c r="AE174" s="22">
        <f t="shared" si="7"/>
        <v>4120.4976066068011</v>
      </c>
    </row>
    <row r="175" spans="1:31">
      <c r="A175" s="17">
        <v>43405</v>
      </c>
      <c r="B175" s="23"/>
      <c r="C175" s="23">
        <v>299.15187869656887</v>
      </c>
      <c r="D175" s="23">
        <v>299.15187869656887</v>
      </c>
      <c r="E175" s="23">
        <v>293.62826410346622</v>
      </c>
      <c r="F175" s="34">
        <v>293.62826410346622</v>
      </c>
      <c r="G175" s="23"/>
      <c r="H175" s="23">
        <v>472.24109842060795</v>
      </c>
      <c r="I175" s="23">
        <v>472.24109842060795</v>
      </c>
      <c r="J175" s="23">
        <v>449.03439214581886</v>
      </c>
      <c r="K175" s="34">
        <v>449.03439214581886</v>
      </c>
      <c r="L175" s="23"/>
      <c r="M175" s="23">
        <v>219.90029453737452</v>
      </c>
      <c r="N175" s="23">
        <v>219.90029453737452</v>
      </c>
      <c r="O175" s="23">
        <v>249.07052820416826</v>
      </c>
      <c r="P175" s="34">
        <v>249.07052820416826</v>
      </c>
      <c r="Q175" s="23"/>
      <c r="R175" s="23">
        <v>2497.6953062932207</v>
      </c>
      <c r="S175" s="23">
        <v>2497.6953062932207</v>
      </c>
      <c r="T175" s="23">
        <v>2167.1330819274299</v>
      </c>
      <c r="U175" s="34">
        <v>2167.1330819274299</v>
      </c>
      <c r="V175" s="23"/>
      <c r="W175" s="23">
        <v>923.47386158495055</v>
      </c>
      <c r="X175" s="23">
        <v>923.47386158495055</v>
      </c>
      <c r="Y175" s="23">
        <v>903.40061520129291</v>
      </c>
      <c r="Z175" s="34">
        <v>903.40061520129291</v>
      </c>
      <c r="AA175" s="23"/>
      <c r="AB175" s="110">
        <f t="shared" si="2"/>
        <v>4412.4624395327228</v>
      </c>
      <c r="AC175" s="23">
        <f t="shared" si="3"/>
        <v>4412.4624395327228</v>
      </c>
      <c r="AD175" s="110">
        <f t="shared" si="6"/>
        <v>4062.2668815821762</v>
      </c>
      <c r="AE175" s="22">
        <f t="shared" si="7"/>
        <v>4062.2668815821762</v>
      </c>
    </row>
    <row r="176" spans="1:31">
      <c r="A176" s="17">
        <v>43435</v>
      </c>
      <c r="B176" s="23"/>
      <c r="C176" s="23">
        <v>281.83082620985914</v>
      </c>
      <c r="D176" s="23">
        <v>281.83082620985914</v>
      </c>
      <c r="E176" s="23">
        <v>291.4795758136276</v>
      </c>
      <c r="F176" s="34">
        <v>291.4795758136276</v>
      </c>
      <c r="G176" s="23"/>
      <c r="H176" s="23">
        <v>406.31287683229215</v>
      </c>
      <c r="I176" s="23">
        <v>406.31287683229215</v>
      </c>
      <c r="J176" s="23">
        <v>399.48321601772841</v>
      </c>
      <c r="K176" s="34">
        <v>399.48321601772841</v>
      </c>
      <c r="L176" s="23"/>
      <c r="M176" s="23">
        <v>189.55784416011471</v>
      </c>
      <c r="N176" s="23">
        <v>189.55784416011471</v>
      </c>
      <c r="O176" s="23">
        <v>252.2468224805954</v>
      </c>
      <c r="P176" s="34">
        <v>252.2468224805954</v>
      </c>
      <c r="Q176" s="23"/>
      <c r="R176" s="23">
        <v>1959.8551721348292</v>
      </c>
      <c r="S176" s="23">
        <v>1959.8551721348292</v>
      </c>
      <c r="T176" s="23">
        <v>1707.0070495036362</v>
      </c>
      <c r="U176" s="34">
        <v>1707.0070495036362</v>
      </c>
      <c r="V176" s="23"/>
      <c r="W176" s="23">
        <v>826.34275034910729</v>
      </c>
      <c r="X176" s="23">
        <v>826.34275034910729</v>
      </c>
      <c r="Y176" s="23">
        <v>777.43987003719008</v>
      </c>
      <c r="Z176" s="34">
        <v>777.43987003719008</v>
      </c>
      <c r="AA176" s="23"/>
      <c r="AB176" s="110">
        <f t="shared" si="2"/>
        <v>3663.8994696862028</v>
      </c>
      <c r="AC176" s="23">
        <f t="shared" si="3"/>
        <v>3663.8994696862028</v>
      </c>
      <c r="AD176" s="110">
        <f t="shared" si="6"/>
        <v>3427.656533852778</v>
      </c>
      <c r="AE176" s="22">
        <f t="shared" si="7"/>
        <v>3427.656533852778</v>
      </c>
    </row>
    <row r="177" spans="1:31">
      <c r="A177" s="17">
        <v>43466</v>
      </c>
      <c r="B177" s="23"/>
      <c r="C177" s="23">
        <v>205.87834919982197</v>
      </c>
      <c r="D177" s="23">
        <v>205.87834919982197</v>
      </c>
      <c r="E177" s="23">
        <v>183.8860250314832</v>
      </c>
      <c r="F177" s="34">
        <v>183.8860250314832</v>
      </c>
      <c r="G177" s="23"/>
      <c r="H177" s="23">
        <v>392.83630910843186</v>
      </c>
      <c r="I177" s="23">
        <v>392.83630910843186</v>
      </c>
      <c r="J177" s="23">
        <v>319.45129123419963</v>
      </c>
      <c r="K177" s="34">
        <v>319.45129123419963</v>
      </c>
      <c r="L177" s="23"/>
      <c r="M177" s="23">
        <v>145.43287553939498</v>
      </c>
      <c r="N177" s="23">
        <v>145.43287553939498</v>
      </c>
      <c r="O177" s="23">
        <v>191.3039805916759</v>
      </c>
      <c r="P177" s="34">
        <v>191.3039805916759</v>
      </c>
      <c r="Q177" s="23"/>
      <c r="R177" s="23">
        <v>1979.1509348751731</v>
      </c>
      <c r="S177" s="23">
        <v>1979.1509348751731</v>
      </c>
      <c r="T177" s="23">
        <v>1554.6121081635238</v>
      </c>
      <c r="U177" s="34">
        <v>1554.6121081635238</v>
      </c>
      <c r="V177" s="23"/>
      <c r="W177" s="23">
        <v>820.8223313282283</v>
      </c>
      <c r="X177" s="23">
        <v>820.8223313282283</v>
      </c>
      <c r="Y177" s="23">
        <v>689.69610502629257</v>
      </c>
      <c r="Z177" s="34">
        <v>689.69610502629257</v>
      </c>
      <c r="AA177" s="23"/>
      <c r="AB177" s="110">
        <f t="shared" si="2"/>
        <v>3544.1208000510501</v>
      </c>
      <c r="AC177" s="23">
        <f t="shared" si="3"/>
        <v>3544.1208000510501</v>
      </c>
      <c r="AD177" s="110">
        <f t="shared" si="6"/>
        <v>2938.949510047175</v>
      </c>
      <c r="AE177" s="22">
        <f t="shared" si="7"/>
        <v>2938.949510047175</v>
      </c>
    </row>
    <row r="178" spans="1:31">
      <c r="A178" s="17">
        <v>43497</v>
      </c>
      <c r="B178" s="23"/>
      <c r="C178" s="23">
        <v>250.44989696540355</v>
      </c>
      <c r="D178" s="23">
        <v>250.44989696540355</v>
      </c>
      <c r="E178" s="23">
        <v>237.33008278408113</v>
      </c>
      <c r="F178" s="34">
        <v>237.33008278408113</v>
      </c>
      <c r="G178" s="23"/>
      <c r="H178" s="23">
        <v>419.31476555702869</v>
      </c>
      <c r="I178" s="23">
        <v>419.31476555702869</v>
      </c>
      <c r="J178" s="23">
        <v>386.56957993375772</v>
      </c>
      <c r="K178" s="34">
        <v>386.56957993375772</v>
      </c>
      <c r="L178" s="23"/>
      <c r="M178" s="23">
        <v>176.25762795613343</v>
      </c>
      <c r="N178" s="23">
        <v>176.25762795613343</v>
      </c>
      <c r="O178" s="23">
        <v>210.62702267191855</v>
      </c>
      <c r="P178" s="34">
        <v>210.62702267191855</v>
      </c>
      <c r="Q178" s="23"/>
      <c r="R178" s="23">
        <v>2369.7257772506805</v>
      </c>
      <c r="S178" s="23">
        <v>2369.7257772506805</v>
      </c>
      <c r="T178" s="23">
        <v>2039.7400624839045</v>
      </c>
      <c r="U178" s="34">
        <v>2039.7400624839045</v>
      </c>
      <c r="V178" s="23"/>
      <c r="W178" s="23">
        <v>830.43224358076236</v>
      </c>
      <c r="X178" s="23">
        <v>830.43224358076236</v>
      </c>
      <c r="Y178" s="23">
        <v>806.73119095352263</v>
      </c>
      <c r="Z178" s="34">
        <v>806.73119095352263</v>
      </c>
      <c r="AA178" s="23"/>
      <c r="AB178" s="110">
        <f t="shared" si="2"/>
        <v>4046.1803113100086</v>
      </c>
      <c r="AC178" s="23">
        <f t="shared" si="3"/>
        <v>4046.1803113100086</v>
      </c>
      <c r="AD178" s="110">
        <f t="shared" si="6"/>
        <v>3680.997938827185</v>
      </c>
      <c r="AE178" s="22">
        <f t="shared" si="7"/>
        <v>3680.997938827185</v>
      </c>
    </row>
    <row r="179" spans="1:31">
      <c r="A179" s="17">
        <v>43525</v>
      </c>
      <c r="B179" s="23"/>
      <c r="C179" s="23">
        <v>257.10700923616406</v>
      </c>
      <c r="D179" s="23">
        <v>257.10700923616406</v>
      </c>
      <c r="E179" s="23">
        <v>273.75398409415925</v>
      </c>
      <c r="F179" s="34">
        <v>273.75398409415925</v>
      </c>
      <c r="G179" s="23"/>
      <c r="H179" s="23">
        <v>463.95247142396437</v>
      </c>
      <c r="I179" s="23">
        <v>463.95247142396437</v>
      </c>
      <c r="J179" s="23">
        <v>446.01946338342356</v>
      </c>
      <c r="K179" s="34">
        <v>446.01946338342356</v>
      </c>
      <c r="L179" s="23"/>
      <c r="M179" s="23">
        <v>202.09696133716329</v>
      </c>
      <c r="N179" s="23">
        <v>202.09696133716329</v>
      </c>
      <c r="O179" s="23">
        <v>262.43493980511352</v>
      </c>
      <c r="P179" s="34">
        <v>262.43493980511352</v>
      </c>
      <c r="Q179" s="23"/>
      <c r="R179" s="23">
        <v>2553.864894921121</v>
      </c>
      <c r="S179" s="23">
        <v>2553.864894921121</v>
      </c>
      <c r="T179" s="23">
        <v>2240.7378928420599</v>
      </c>
      <c r="U179" s="34">
        <v>2240.7378928420599</v>
      </c>
      <c r="V179" s="23"/>
      <c r="W179" s="23">
        <v>1039.751570709951</v>
      </c>
      <c r="X179" s="23">
        <v>1039.751570709951</v>
      </c>
      <c r="Y179" s="23">
        <v>973.27122327283803</v>
      </c>
      <c r="Z179" s="34">
        <v>973.27122327283803</v>
      </c>
      <c r="AA179" s="23"/>
      <c r="AB179" s="110">
        <f t="shared" si="2"/>
        <v>4516.772907628364</v>
      </c>
      <c r="AC179" s="23">
        <f t="shared" si="3"/>
        <v>4516.772907628364</v>
      </c>
      <c r="AD179" s="110">
        <f t="shared" si="6"/>
        <v>4196.2175033975946</v>
      </c>
      <c r="AE179" s="22">
        <f t="shared" si="7"/>
        <v>4196.2175033975946</v>
      </c>
    </row>
    <row r="180" spans="1:31">
      <c r="A180" s="17">
        <v>43556</v>
      </c>
      <c r="B180" s="23"/>
      <c r="C180" s="23">
        <v>253.71263392524429</v>
      </c>
      <c r="D180" s="23">
        <v>253.71263392524429</v>
      </c>
      <c r="E180" s="23">
        <v>251.2536941380888</v>
      </c>
      <c r="F180" s="34">
        <v>251.2536941380888</v>
      </c>
      <c r="G180" s="23"/>
      <c r="H180" s="23">
        <v>472.64645318339689</v>
      </c>
      <c r="I180" s="23">
        <v>472.64645318339689</v>
      </c>
      <c r="J180" s="23">
        <v>399.0977008934135</v>
      </c>
      <c r="K180" s="34">
        <v>399.0977008934135</v>
      </c>
      <c r="L180" s="23"/>
      <c r="M180" s="23">
        <v>196.11737114544525</v>
      </c>
      <c r="N180" s="23">
        <v>196.11737114544525</v>
      </c>
      <c r="O180" s="23">
        <v>252.66205595243559</v>
      </c>
      <c r="P180" s="34">
        <v>252.66205595243559</v>
      </c>
      <c r="Q180" s="23"/>
      <c r="R180" s="23">
        <v>2248.9184319340907</v>
      </c>
      <c r="S180" s="23">
        <v>2248.9184319340907</v>
      </c>
      <c r="T180" s="23">
        <v>1922.2418752270366</v>
      </c>
      <c r="U180" s="34">
        <v>1922.2418752270366</v>
      </c>
      <c r="V180" s="23"/>
      <c r="W180" s="23">
        <v>871.66884812303192</v>
      </c>
      <c r="X180" s="23">
        <v>871.66884812303192</v>
      </c>
      <c r="Y180" s="23">
        <v>824.52060692012685</v>
      </c>
      <c r="Z180" s="34">
        <v>824.52060692012685</v>
      </c>
      <c r="AA180" s="23"/>
      <c r="AB180" s="110">
        <f t="shared" si="2"/>
        <v>4043.0637383112089</v>
      </c>
      <c r="AC180" s="23">
        <f t="shared" si="3"/>
        <v>4043.0637383112089</v>
      </c>
      <c r="AD180" s="110">
        <f t="shared" si="6"/>
        <v>3649.7759331311013</v>
      </c>
      <c r="AE180" s="22">
        <f t="shared" si="7"/>
        <v>3649.7759331311013</v>
      </c>
    </row>
    <row r="181" spans="1:31">
      <c r="A181" s="17">
        <v>43586</v>
      </c>
      <c r="B181" s="23"/>
      <c r="C181" s="23">
        <v>313.68862314709071</v>
      </c>
      <c r="D181" s="23">
        <v>313.68862314709071</v>
      </c>
      <c r="E181" s="23">
        <v>294.60795398889786</v>
      </c>
      <c r="F181" s="34">
        <v>294.60795398889786</v>
      </c>
      <c r="G181" s="23"/>
      <c r="H181" s="23">
        <v>566.94727468313658</v>
      </c>
      <c r="I181" s="23">
        <v>566.94727468313658</v>
      </c>
      <c r="J181" s="23">
        <v>474.50117859423239</v>
      </c>
      <c r="K181" s="34">
        <v>474.50117859423239</v>
      </c>
      <c r="L181" s="23"/>
      <c r="M181" s="23">
        <v>237.14674611905642</v>
      </c>
      <c r="N181" s="23">
        <v>237.14674611905642</v>
      </c>
      <c r="O181" s="23">
        <v>266.92904799790114</v>
      </c>
      <c r="P181" s="34">
        <v>266.92904799790114</v>
      </c>
      <c r="Q181" s="23"/>
      <c r="R181" s="23">
        <v>2736.8734570971001</v>
      </c>
      <c r="S181" s="23">
        <v>2736.8734570971001</v>
      </c>
      <c r="T181" s="23">
        <v>2337.7072364878368</v>
      </c>
      <c r="U181" s="34">
        <v>2337.7072364878368</v>
      </c>
      <c r="V181" s="23"/>
      <c r="W181" s="23">
        <v>1051.215870260605</v>
      </c>
      <c r="X181" s="23">
        <v>1051.215870260605</v>
      </c>
      <c r="Y181" s="23">
        <v>961.57416556333976</v>
      </c>
      <c r="Z181" s="34">
        <v>961.57416556333976</v>
      </c>
      <c r="AA181" s="23"/>
      <c r="AB181" s="110">
        <f t="shared" si="2"/>
        <v>4905.8719713069886</v>
      </c>
      <c r="AC181" s="23">
        <f t="shared" si="3"/>
        <v>4905.8719713069886</v>
      </c>
      <c r="AD181" s="110">
        <f t="shared" si="6"/>
        <v>4335.319582632208</v>
      </c>
      <c r="AE181" s="22">
        <f t="shared" si="7"/>
        <v>4335.319582632208</v>
      </c>
    </row>
    <row r="182" spans="1:31">
      <c r="A182" s="17">
        <v>43617</v>
      </c>
      <c r="B182" s="23"/>
      <c r="C182" s="23">
        <v>269.84096229648299</v>
      </c>
      <c r="D182" s="23">
        <v>269.84096229648299</v>
      </c>
      <c r="E182" s="23">
        <v>288.10760352586675</v>
      </c>
      <c r="F182" s="34">
        <v>288.10760352586675</v>
      </c>
      <c r="G182" s="23"/>
      <c r="H182" s="23">
        <v>419.68906729191588</v>
      </c>
      <c r="I182" s="23">
        <v>419.68906729191588</v>
      </c>
      <c r="J182" s="23">
        <v>445.0617126987492</v>
      </c>
      <c r="K182" s="34">
        <v>445.0617126987492</v>
      </c>
      <c r="L182" s="23"/>
      <c r="M182" s="23">
        <v>204.78783630158938</v>
      </c>
      <c r="N182" s="23">
        <v>204.78783630158938</v>
      </c>
      <c r="O182" s="23">
        <v>270.07923207508873</v>
      </c>
      <c r="P182" s="34">
        <v>270.07923207508873</v>
      </c>
      <c r="Q182" s="23"/>
      <c r="R182" s="23">
        <v>2391.9020728245673</v>
      </c>
      <c r="S182" s="23">
        <v>2391.9020728245673</v>
      </c>
      <c r="T182" s="23">
        <v>2159.3446585526035</v>
      </c>
      <c r="U182" s="34">
        <v>2159.3446585526035</v>
      </c>
      <c r="V182" s="23"/>
      <c r="W182" s="23">
        <v>944.51613827849928</v>
      </c>
      <c r="X182" s="23">
        <v>944.51613827849928</v>
      </c>
      <c r="Y182" s="23">
        <v>912.07519576663788</v>
      </c>
      <c r="Z182" s="34">
        <v>912.07519576663788</v>
      </c>
      <c r="AA182" s="23"/>
      <c r="AB182" s="110">
        <f t="shared" si="2"/>
        <v>4230.7360769930547</v>
      </c>
      <c r="AC182" s="23">
        <f t="shared" si="3"/>
        <v>4230.7360769930547</v>
      </c>
      <c r="AD182" s="110">
        <f t="shared" si="6"/>
        <v>4074.6684026189459</v>
      </c>
      <c r="AE182" s="22">
        <f t="shared" si="7"/>
        <v>4074.6684026189459</v>
      </c>
    </row>
    <row r="183" spans="1:31">
      <c r="A183" s="17">
        <v>43647</v>
      </c>
      <c r="B183" s="23"/>
      <c r="C183" s="23">
        <v>324.65469892256846</v>
      </c>
      <c r="D183" s="23">
        <v>324.65469892256846</v>
      </c>
      <c r="E183" s="23">
        <v>334.48211636142281</v>
      </c>
      <c r="F183" s="34">
        <v>334.48211636142281</v>
      </c>
      <c r="G183" s="23"/>
      <c r="H183" s="23">
        <v>580.09011388023191</v>
      </c>
      <c r="I183" s="23">
        <v>580.09011388023191</v>
      </c>
      <c r="J183" s="23">
        <v>518.1791918018148</v>
      </c>
      <c r="K183" s="34">
        <v>518.1791918018148</v>
      </c>
      <c r="L183" s="23"/>
      <c r="M183" s="23">
        <v>245.86973174219222</v>
      </c>
      <c r="N183" s="23">
        <v>245.86973174219222</v>
      </c>
      <c r="O183" s="23">
        <v>295.52526328594143</v>
      </c>
      <c r="P183" s="34">
        <v>295.52526328594143</v>
      </c>
      <c r="Q183" s="23"/>
      <c r="R183" s="23">
        <v>2651.9250786949574</v>
      </c>
      <c r="S183" s="23">
        <v>2651.9250786949574</v>
      </c>
      <c r="T183" s="23">
        <v>2284.2267409159886</v>
      </c>
      <c r="U183" s="34">
        <v>2284.2267409159886</v>
      </c>
      <c r="V183" s="23"/>
      <c r="W183" s="23">
        <v>1035.7065232856532</v>
      </c>
      <c r="X183" s="23">
        <v>1035.7065232856532</v>
      </c>
      <c r="Y183" s="23">
        <v>1016.8577383400301</v>
      </c>
      <c r="Z183" s="34">
        <v>1016.8577383400301</v>
      </c>
      <c r="AA183" s="23"/>
      <c r="AB183" s="110">
        <f t="shared" si="2"/>
        <v>4838.2461465256029</v>
      </c>
      <c r="AC183" s="23">
        <f t="shared" si="3"/>
        <v>4838.2461465256029</v>
      </c>
      <c r="AD183" s="110">
        <f t="shared" si="6"/>
        <v>4449.2710507051979</v>
      </c>
      <c r="AE183" s="22">
        <f t="shared" si="7"/>
        <v>4449.2710507051979</v>
      </c>
    </row>
    <row r="184" spans="1:31">
      <c r="A184" s="17">
        <v>43678</v>
      </c>
      <c r="B184" s="23"/>
      <c r="C184" s="23">
        <v>304.89523074477916</v>
      </c>
      <c r="D184" s="23">
        <v>304.89523074477916</v>
      </c>
      <c r="E184" s="23">
        <v>313.56285721376105</v>
      </c>
      <c r="F184" s="34">
        <v>313.56285721376105</v>
      </c>
      <c r="G184" s="23"/>
      <c r="H184" s="23">
        <v>495.50775836825267</v>
      </c>
      <c r="I184" s="23">
        <v>495.50775836825267</v>
      </c>
      <c r="J184" s="23">
        <v>478.63132504166941</v>
      </c>
      <c r="K184" s="34">
        <v>478.63132504166941</v>
      </c>
      <c r="L184" s="23"/>
      <c r="M184" s="23">
        <v>220.3750961981269</v>
      </c>
      <c r="N184" s="23">
        <v>220.3750961981269</v>
      </c>
      <c r="O184" s="23">
        <v>254.35448974958192</v>
      </c>
      <c r="P184" s="34">
        <v>254.35448974958192</v>
      </c>
      <c r="Q184" s="23"/>
      <c r="R184" s="23">
        <v>2528.2476049997499</v>
      </c>
      <c r="S184" s="23">
        <v>2528.2476049997499</v>
      </c>
      <c r="T184" s="23">
        <v>2280.6624736800582</v>
      </c>
      <c r="U184" s="34">
        <v>2280.6624736800582</v>
      </c>
      <c r="V184" s="23"/>
      <c r="W184" s="23">
        <v>974.2140818820294</v>
      </c>
      <c r="X184" s="23">
        <v>974.2140818820294</v>
      </c>
      <c r="Y184" s="23">
        <v>924.94543047779177</v>
      </c>
      <c r="Z184" s="34">
        <v>924.94543047779177</v>
      </c>
      <c r="AA184" s="23"/>
      <c r="AB184" s="110">
        <f t="shared" si="2"/>
        <v>4523.2397721929374</v>
      </c>
      <c r="AC184" s="23">
        <f t="shared" si="3"/>
        <v>4523.2397721929374</v>
      </c>
      <c r="AD184" s="110">
        <f t="shared" si="6"/>
        <v>4252.1565761628626</v>
      </c>
      <c r="AE184" s="22">
        <f t="shared" si="7"/>
        <v>4252.1565761628626</v>
      </c>
    </row>
    <row r="185" spans="1:31">
      <c r="A185" s="17">
        <v>43709</v>
      </c>
      <c r="B185" s="23"/>
      <c r="C185" s="23">
        <v>282.03622061529245</v>
      </c>
      <c r="D185" s="23">
        <v>282.03622061529245</v>
      </c>
      <c r="E185" s="23">
        <v>307.98033706984711</v>
      </c>
      <c r="F185" s="34">
        <v>307.98033706984711</v>
      </c>
      <c r="G185" s="23"/>
      <c r="H185" s="23">
        <v>465.41376614214181</v>
      </c>
      <c r="I185" s="23">
        <v>465.41376614214181</v>
      </c>
      <c r="J185" s="23">
        <v>483.2937244735312</v>
      </c>
      <c r="K185" s="34">
        <v>483.2937244735312</v>
      </c>
      <c r="L185" s="23"/>
      <c r="M185" s="23">
        <v>193.14524168869448</v>
      </c>
      <c r="N185" s="23">
        <v>193.14524168869448</v>
      </c>
      <c r="O185" s="23">
        <v>267.02510238756008</v>
      </c>
      <c r="P185" s="34">
        <v>267.02510238756008</v>
      </c>
      <c r="Q185" s="23"/>
      <c r="R185" s="23">
        <v>2513.1372004933332</v>
      </c>
      <c r="S185" s="23">
        <v>2513.1372004933332</v>
      </c>
      <c r="T185" s="23">
        <v>2231.8670010942674</v>
      </c>
      <c r="U185" s="34">
        <v>2231.8670010942674</v>
      </c>
      <c r="V185" s="23"/>
      <c r="W185" s="23">
        <v>954.6805814756309</v>
      </c>
      <c r="X185" s="23">
        <v>954.6805814756309</v>
      </c>
      <c r="Y185" s="23">
        <v>946.56751152604522</v>
      </c>
      <c r="Z185" s="34">
        <v>946.56751152604522</v>
      </c>
      <c r="AA185" s="23"/>
      <c r="AB185" s="110">
        <f t="shared" si="2"/>
        <v>4408.4130104150927</v>
      </c>
      <c r="AC185" s="23">
        <f t="shared" si="3"/>
        <v>4408.4130104150927</v>
      </c>
      <c r="AD185" s="110">
        <f t="shared" si="6"/>
        <v>4236.7336765512509</v>
      </c>
      <c r="AE185" s="22">
        <f t="shared" si="7"/>
        <v>4236.7336765512509</v>
      </c>
    </row>
    <row r="186" spans="1:31">
      <c r="A186" s="17">
        <v>43739</v>
      </c>
      <c r="B186" s="23"/>
      <c r="C186" s="23">
        <v>331.4597541733358</v>
      </c>
      <c r="D186" s="23">
        <v>331.4597541733358</v>
      </c>
      <c r="E186" s="23">
        <v>312.70820045045991</v>
      </c>
      <c r="F186" s="34">
        <v>312.70820045045991</v>
      </c>
      <c r="G186" s="23"/>
      <c r="H186" s="23">
        <v>547.10417707244312</v>
      </c>
      <c r="I186" s="23">
        <v>547.10417707244312</v>
      </c>
      <c r="J186" s="23">
        <v>471.24310251768713</v>
      </c>
      <c r="K186" s="34">
        <v>471.24310251768713</v>
      </c>
      <c r="L186" s="23"/>
      <c r="M186" s="23">
        <v>218.58263366424887</v>
      </c>
      <c r="N186" s="23">
        <v>218.58263366424887</v>
      </c>
      <c r="O186" s="23">
        <v>271.40072521036234</v>
      </c>
      <c r="P186" s="34">
        <v>271.40072521036234</v>
      </c>
      <c r="Q186" s="23"/>
      <c r="R186" s="23">
        <v>2512.0124282975744</v>
      </c>
      <c r="S186" s="23">
        <v>2512.0124282975744</v>
      </c>
      <c r="T186" s="23">
        <v>2149.6126670358008</v>
      </c>
      <c r="U186" s="34">
        <v>2149.6126670358008</v>
      </c>
      <c r="V186" s="23"/>
      <c r="W186" s="23">
        <v>1039.2659165099922</v>
      </c>
      <c r="X186" s="23">
        <v>1039.2659165099922</v>
      </c>
      <c r="Y186" s="23">
        <v>901.44392376774169</v>
      </c>
      <c r="Z186" s="34">
        <v>901.44392376774169</v>
      </c>
      <c r="AA186" s="23"/>
      <c r="AB186" s="110">
        <f t="shared" si="2"/>
        <v>4648.4249097175943</v>
      </c>
      <c r="AC186" s="23">
        <f t="shared" si="3"/>
        <v>4648.4249097175943</v>
      </c>
      <c r="AD186" s="110">
        <f t="shared" si="6"/>
        <v>4106.4086189820518</v>
      </c>
      <c r="AE186" s="22">
        <f t="shared" si="7"/>
        <v>4106.4086189820518</v>
      </c>
    </row>
    <row r="187" spans="1:31">
      <c r="A187" s="17">
        <v>43770</v>
      </c>
      <c r="B187" s="23"/>
      <c r="C187" s="23">
        <v>299.15389600821044</v>
      </c>
      <c r="D187" s="23">
        <v>299.15389600821044</v>
      </c>
      <c r="E187" s="23">
        <v>293.60830427164018</v>
      </c>
      <c r="F187" s="34">
        <v>293.60830427164018</v>
      </c>
      <c r="G187" s="23"/>
      <c r="H187" s="23">
        <v>472.04699973794192</v>
      </c>
      <c r="I187" s="23">
        <v>472.04699973794192</v>
      </c>
      <c r="J187" s="23">
        <v>449.05433479846215</v>
      </c>
      <c r="K187" s="34">
        <v>449.05433479846215</v>
      </c>
      <c r="L187" s="23"/>
      <c r="M187" s="23">
        <v>220.2851161396959</v>
      </c>
      <c r="N187" s="23">
        <v>220.2851161396959</v>
      </c>
      <c r="O187" s="23">
        <v>249.07052820416826</v>
      </c>
      <c r="P187" s="34">
        <v>249.07052820416826</v>
      </c>
      <c r="Q187" s="23"/>
      <c r="R187" s="23">
        <v>2508.0674550345652</v>
      </c>
      <c r="S187" s="23">
        <v>2508.0674550345652</v>
      </c>
      <c r="T187" s="23">
        <v>2154.6328939238761</v>
      </c>
      <c r="U187" s="34">
        <v>2154.6328939238761</v>
      </c>
      <c r="V187" s="23"/>
      <c r="W187" s="23">
        <v>923.47386158495055</v>
      </c>
      <c r="X187" s="23">
        <v>923.47386158495055</v>
      </c>
      <c r="Y187" s="23">
        <v>902.15524189931273</v>
      </c>
      <c r="Z187" s="34">
        <v>902.15524189931273</v>
      </c>
      <c r="AA187" s="23"/>
      <c r="AB187" s="110">
        <f t="shared" si="2"/>
        <v>4423.0273285053645</v>
      </c>
      <c r="AC187" s="23">
        <f t="shared" si="3"/>
        <v>4423.0273285053645</v>
      </c>
      <c r="AD187" s="110">
        <f t="shared" si="6"/>
        <v>4048.5213030974596</v>
      </c>
      <c r="AE187" s="22">
        <f t="shared" si="7"/>
        <v>4048.5213030974596</v>
      </c>
    </row>
    <row r="188" spans="1:31">
      <c r="A188" s="17">
        <v>43800</v>
      </c>
      <c r="B188" s="23"/>
      <c r="C188" s="23">
        <v>281.83257583836519</v>
      </c>
      <c r="D188" s="23">
        <v>281.83257583836519</v>
      </c>
      <c r="E188" s="23">
        <v>291.4622352626393</v>
      </c>
      <c r="F188" s="34">
        <v>291.4622352626393</v>
      </c>
      <c r="G188" s="23"/>
      <c r="H188" s="23">
        <v>406.12826137841444</v>
      </c>
      <c r="I188" s="23">
        <v>406.12826137841444</v>
      </c>
      <c r="J188" s="23">
        <v>399.49990595874664</v>
      </c>
      <c r="K188" s="34">
        <v>399.49990595874664</v>
      </c>
      <c r="L188" s="23"/>
      <c r="M188" s="23">
        <v>190.03691563462363</v>
      </c>
      <c r="N188" s="23">
        <v>190.03691563462363</v>
      </c>
      <c r="O188" s="23">
        <v>252.2468224805954</v>
      </c>
      <c r="P188" s="34">
        <v>252.2468224805954</v>
      </c>
      <c r="Q188" s="23"/>
      <c r="R188" s="23">
        <v>1971.2609902808488</v>
      </c>
      <c r="S188" s="23">
        <v>1971.2609902808488</v>
      </c>
      <c r="T188" s="23">
        <v>1694.7917429075771</v>
      </c>
      <c r="U188" s="34">
        <v>1694.7917429075771</v>
      </c>
      <c r="V188" s="23"/>
      <c r="W188" s="23">
        <v>826.34275034910729</v>
      </c>
      <c r="X188" s="23">
        <v>826.34275034910729</v>
      </c>
      <c r="Y188" s="23">
        <v>776.30767772170441</v>
      </c>
      <c r="Z188" s="34">
        <v>776.30767772170441</v>
      </c>
      <c r="AA188" s="23"/>
      <c r="AB188" s="110">
        <f t="shared" si="2"/>
        <v>3675.6014934813593</v>
      </c>
      <c r="AC188" s="23">
        <f t="shared" si="3"/>
        <v>3675.6014934813593</v>
      </c>
      <c r="AD188" s="110">
        <f t="shared" si="6"/>
        <v>3414.3083843312629</v>
      </c>
      <c r="AE188" s="22">
        <f t="shared" si="7"/>
        <v>3414.3083843312629</v>
      </c>
    </row>
    <row r="189" spans="1:31">
      <c r="A189" s="17">
        <v>43831</v>
      </c>
      <c r="B189" s="23"/>
      <c r="C189" s="23">
        <v>205.87986709112772</v>
      </c>
      <c r="D189" s="23">
        <v>205.87986709112772</v>
      </c>
      <c r="E189" s="23">
        <v>183.87114264076399</v>
      </c>
      <c r="F189" s="34">
        <v>183.87114264076399</v>
      </c>
      <c r="G189" s="23"/>
      <c r="H189" s="23">
        <v>392.66071043957686</v>
      </c>
      <c r="I189" s="23">
        <v>392.66071043957686</v>
      </c>
      <c r="J189" s="23">
        <v>319.46202335732363</v>
      </c>
      <c r="K189" s="34">
        <v>319.46202335732363</v>
      </c>
      <c r="L189" s="23"/>
      <c r="M189" s="23">
        <v>145.85944628819033</v>
      </c>
      <c r="N189" s="23">
        <v>145.85944628819033</v>
      </c>
      <c r="O189" s="23">
        <v>191.3039805916759</v>
      </c>
      <c r="P189" s="34">
        <v>191.3039805916759</v>
      </c>
      <c r="Q189" s="23"/>
      <c r="R189" s="23">
        <v>1990.8505097008954</v>
      </c>
      <c r="S189" s="23">
        <v>1990.8505097008954</v>
      </c>
      <c r="T189" s="23">
        <v>1541.6155161169117</v>
      </c>
      <c r="U189" s="34">
        <v>1541.6155161169117</v>
      </c>
      <c r="V189" s="23"/>
      <c r="W189" s="23">
        <v>820.8223313282283</v>
      </c>
      <c r="X189" s="23">
        <v>820.8223313282283</v>
      </c>
      <c r="Y189" s="23">
        <v>688.52642187173126</v>
      </c>
      <c r="Z189" s="34">
        <v>688.52642187173126</v>
      </c>
      <c r="AA189" s="23"/>
      <c r="AB189" s="110">
        <f t="shared" si="2"/>
        <v>3556.0728648480185</v>
      </c>
      <c r="AC189" s="23">
        <f t="shared" si="3"/>
        <v>3556.0728648480185</v>
      </c>
      <c r="AD189" s="110">
        <f t="shared" si="6"/>
        <v>2924.7790845784066</v>
      </c>
      <c r="AE189" s="22">
        <f t="shared" si="7"/>
        <v>2924.7790845784066</v>
      </c>
    </row>
    <row r="190" spans="1:31">
      <c r="A190" s="17">
        <v>43862</v>
      </c>
      <c r="B190" s="23"/>
      <c r="C190" s="23">
        <v>250.45121393291092</v>
      </c>
      <c r="D190" s="23">
        <v>250.45121393291092</v>
      </c>
      <c r="E190" s="23">
        <v>237.31721749454783</v>
      </c>
      <c r="F190" s="34">
        <v>237.31721749454783</v>
      </c>
      <c r="G190" s="23"/>
      <c r="H190" s="23">
        <v>419.14774499937573</v>
      </c>
      <c r="I190" s="23">
        <v>419.14774499937573</v>
      </c>
      <c r="J190" s="23">
        <v>386.58792465663345</v>
      </c>
      <c r="K190" s="34">
        <v>386.58792465663345</v>
      </c>
      <c r="L190" s="23"/>
      <c r="M190" s="23">
        <v>176.63855206547737</v>
      </c>
      <c r="N190" s="23">
        <v>176.63855206547737</v>
      </c>
      <c r="O190" s="23">
        <v>210.62702267191855</v>
      </c>
      <c r="P190" s="34">
        <v>210.62702267191855</v>
      </c>
      <c r="Q190" s="23"/>
      <c r="R190" s="23">
        <v>2380.9169932426294</v>
      </c>
      <c r="S190" s="23">
        <v>2380.9169932426294</v>
      </c>
      <c r="T190" s="23">
        <v>2025.5404182475272</v>
      </c>
      <c r="U190" s="34">
        <v>2025.5404182475272</v>
      </c>
      <c r="V190" s="23"/>
      <c r="W190" s="23">
        <v>830.43224358076236</v>
      </c>
      <c r="X190" s="23">
        <v>830.43224358076236</v>
      </c>
      <c r="Y190" s="23">
        <v>805.57109170414242</v>
      </c>
      <c r="Z190" s="34">
        <v>805.57109170414242</v>
      </c>
      <c r="AA190" s="23"/>
      <c r="AB190" s="110">
        <f t="shared" ref="AB190:AB242" si="8">C190+H190+M190+R190+W190</f>
        <v>4057.5867478211558</v>
      </c>
      <c r="AC190" s="23">
        <f t="shared" ref="AC190:AC242" si="9">D190+I190+N190+S190+X190</f>
        <v>4057.5867478211558</v>
      </c>
      <c r="AD190" s="110">
        <f t="shared" si="6"/>
        <v>3665.6436747747694</v>
      </c>
      <c r="AE190" s="22">
        <f t="shared" si="7"/>
        <v>3665.6436747747694</v>
      </c>
    </row>
    <row r="191" spans="1:31">
      <c r="A191" s="17">
        <v>43891</v>
      </c>
      <c r="B191" s="23"/>
      <c r="C191" s="23">
        <v>257.10815159217429</v>
      </c>
      <c r="D191" s="23">
        <v>257.10815159217429</v>
      </c>
      <c r="E191" s="23">
        <v>273.74282198856901</v>
      </c>
      <c r="F191" s="34">
        <v>273.74282198856901</v>
      </c>
      <c r="G191" s="23"/>
      <c r="H191" s="23">
        <v>463.79361010877153</v>
      </c>
      <c r="I191" s="23">
        <v>463.79361010877153</v>
      </c>
      <c r="J191" s="23">
        <v>446.03381990793889</v>
      </c>
      <c r="K191" s="34">
        <v>446.03381990793889</v>
      </c>
      <c r="L191" s="23"/>
      <c r="M191" s="23">
        <v>202.54789940954129</v>
      </c>
      <c r="N191" s="23">
        <v>202.54789940954129</v>
      </c>
      <c r="O191" s="23">
        <v>262.43493980511352</v>
      </c>
      <c r="P191" s="34">
        <v>262.43493980511352</v>
      </c>
      <c r="Q191" s="23"/>
      <c r="R191" s="23">
        <v>2563.5020400435578</v>
      </c>
      <c r="S191" s="23">
        <v>2563.5020400435578</v>
      </c>
      <c r="T191" s="23">
        <v>2224.6927051007383</v>
      </c>
      <c r="U191" s="34">
        <v>2224.6927051007383</v>
      </c>
      <c r="V191" s="23"/>
      <c r="W191" s="23">
        <v>1039.751570709951</v>
      </c>
      <c r="X191" s="23">
        <v>1039.751570709951</v>
      </c>
      <c r="Y191" s="23">
        <v>972.17283094211655</v>
      </c>
      <c r="Z191" s="34">
        <v>972.17283094211655</v>
      </c>
      <c r="AA191" s="23"/>
      <c r="AB191" s="110">
        <f t="shared" si="8"/>
        <v>4526.7032718639957</v>
      </c>
      <c r="AC191" s="23">
        <f t="shared" si="9"/>
        <v>4526.7032718639957</v>
      </c>
      <c r="AD191" s="110">
        <f t="shared" si="6"/>
        <v>4179.0771177444767</v>
      </c>
      <c r="AE191" s="22">
        <f t="shared" si="7"/>
        <v>4179.0771177444767</v>
      </c>
    </row>
    <row r="192" spans="1:31">
      <c r="A192" s="17">
        <v>43922</v>
      </c>
      <c r="B192" s="23"/>
      <c r="C192" s="23">
        <v>253.71362492514783</v>
      </c>
      <c r="D192" s="23">
        <v>253.71362492514783</v>
      </c>
      <c r="E192" s="23">
        <v>251.2440863259234</v>
      </c>
      <c r="F192" s="34">
        <v>251.2440863259234</v>
      </c>
      <c r="G192" s="23"/>
      <c r="H192" s="23">
        <v>472.4953513535234</v>
      </c>
      <c r="I192" s="23">
        <v>472.4953513535234</v>
      </c>
      <c r="J192" s="23">
        <v>399.11045557533515</v>
      </c>
      <c r="K192" s="34">
        <v>399.11045557533515</v>
      </c>
      <c r="L192" s="23"/>
      <c r="M192" s="23">
        <v>196.53049843831644</v>
      </c>
      <c r="N192" s="23">
        <v>196.53049843831644</v>
      </c>
      <c r="O192" s="23">
        <v>252.66205595243559</v>
      </c>
      <c r="P192" s="34">
        <v>252.66205595243559</v>
      </c>
      <c r="Q192" s="23"/>
      <c r="R192" s="23">
        <v>2257.456920541094</v>
      </c>
      <c r="S192" s="23">
        <v>2257.456920541094</v>
      </c>
      <c r="T192" s="23">
        <v>1904.3371244243078</v>
      </c>
      <c r="U192" s="34">
        <v>1904.3371244243078</v>
      </c>
      <c r="V192" s="23"/>
      <c r="W192" s="23">
        <v>871.66884812303192</v>
      </c>
      <c r="X192" s="23">
        <v>871.66884812303192</v>
      </c>
      <c r="Y192" s="23">
        <v>823.39053347881293</v>
      </c>
      <c r="Z192" s="34">
        <v>823.39053347881293</v>
      </c>
      <c r="AA192" s="23"/>
      <c r="AB192" s="110">
        <f t="shared" si="8"/>
        <v>4051.8652433811139</v>
      </c>
      <c r="AC192" s="23">
        <f t="shared" si="9"/>
        <v>4051.8652433811139</v>
      </c>
      <c r="AD192" s="110">
        <f t="shared" si="6"/>
        <v>3630.7442557568147</v>
      </c>
      <c r="AE192" s="22">
        <f t="shared" si="7"/>
        <v>3630.7442557568147</v>
      </c>
    </row>
    <row r="193" spans="1:31">
      <c r="A193" s="17">
        <v>43952</v>
      </c>
      <c r="B193" s="23"/>
      <c r="C193" s="23">
        <v>313.6894829271352</v>
      </c>
      <c r="D193" s="23">
        <v>313.6894829271352</v>
      </c>
      <c r="E193" s="23">
        <v>294.59965801010298</v>
      </c>
      <c r="F193" s="34">
        <v>294.59965801010298</v>
      </c>
      <c r="G193" s="23"/>
      <c r="H193" s="23">
        <v>566.80355433525801</v>
      </c>
      <c r="I193" s="23">
        <v>566.80355433525801</v>
      </c>
      <c r="J193" s="23">
        <v>474.51774676217428</v>
      </c>
      <c r="K193" s="34">
        <v>474.51774676217428</v>
      </c>
      <c r="L193" s="23"/>
      <c r="M193" s="23">
        <v>237.51763446876384</v>
      </c>
      <c r="N193" s="23">
        <v>237.51763446876384</v>
      </c>
      <c r="O193" s="23">
        <v>266.92904799790114</v>
      </c>
      <c r="P193" s="34">
        <v>266.92904799790114</v>
      </c>
      <c r="Q193" s="23"/>
      <c r="R193" s="23">
        <v>2745.9141265766375</v>
      </c>
      <c r="S193" s="23">
        <v>2745.9141265766375</v>
      </c>
      <c r="T193" s="23">
        <v>2319.5472173092949</v>
      </c>
      <c r="U193" s="34">
        <v>2319.5472173092949</v>
      </c>
      <c r="V193" s="23"/>
      <c r="W193" s="23">
        <v>1051.215870260605</v>
      </c>
      <c r="X193" s="23">
        <v>1051.215870260605</v>
      </c>
      <c r="Y193" s="23">
        <v>960.48148842682372</v>
      </c>
      <c r="Z193" s="34">
        <v>960.48148842682372</v>
      </c>
      <c r="AA193" s="23"/>
      <c r="AB193" s="110">
        <f t="shared" si="8"/>
        <v>4915.1406685683996</v>
      </c>
      <c r="AC193" s="23">
        <f t="shared" si="9"/>
        <v>4915.1406685683996</v>
      </c>
      <c r="AD193" s="110">
        <f t="shared" si="6"/>
        <v>4316.0751585062972</v>
      </c>
      <c r="AE193" s="22">
        <f t="shared" si="7"/>
        <v>4316.0751585062972</v>
      </c>
    </row>
    <row r="194" spans="1:31">
      <c r="A194" s="17">
        <v>43983</v>
      </c>
      <c r="B194" s="23"/>
      <c r="C194" s="23">
        <v>269.84170813143169</v>
      </c>
      <c r="D194" s="23">
        <v>269.84170813143169</v>
      </c>
      <c r="E194" s="23">
        <v>288.10041509039894</v>
      </c>
      <c r="F194" s="34">
        <v>288.10041509039894</v>
      </c>
      <c r="G194" s="23"/>
      <c r="H194" s="23">
        <v>419.5523675537072</v>
      </c>
      <c r="I194" s="23">
        <v>419.5523675537072</v>
      </c>
      <c r="J194" s="23">
        <v>445.07514662756216</v>
      </c>
      <c r="K194" s="34">
        <v>445.07514662756216</v>
      </c>
      <c r="L194" s="23"/>
      <c r="M194" s="23">
        <v>205.21027036455519</v>
      </c>
      <c r="N194" s="23">
        <v>205.21027036455519</v>
      </c>
      <c r="O194" s="23">
        <v>270.07923207508873</v>
      </c>
      <c r="P194" s="34">
        <v>270.07923207508873</v>
      </c>
      <c r="Q194" s="23"/>
      <c r="R194" s="23">
        <v>2403.2067522288821</v>
      </c>
      <c r="S194" s="23">
        <v>2403.2067522288821</v>
      </c>
      <c r="T194" s="23">
        <v>2142.7855122734682</v>
      </c>
      <c r="U194" s="34">
        <v>2142.7855122734682</v>
      </c>
      <c r="V194" s="23"/>
      <c r="W194" s="23">
        <v>944.51613827849928</v>
      </c>
      <c r="X194" s="23">
        <v>944.51613827849928</v>
      </c>
      <c r="Y194" s="23">
        <v>911.00647446463995</v>
      </c>
      <c r="Z194" s="34">
        <v>911.00647446463995</v>
      </c>
      <c r="AA194" s="23"/>
      <c r="AB194" s="110">
        <f t="shared" si="8"/>
        <v>4242.3272365570756</v>
      </c>
      <c r="AC194" s="23">
        <f t="shared" si="9"/>
        <v>4242.3272365570756</v>
      </c>
      <c r="AD194" s="110">
        <f t="shared" si="6"/>
        <v>4057.0467805311582</v>
      </c>
      <c r="AE194" s="22">
        <f t="shared" si="7"/>
        <v>4057.0467805311582</v>
      </c>
    </row>
    <row r="195" spans="1:31">
      <c r="A195" s="17">
        <v>44013</v>
      </c>
      <c r="B195" s="23"/>
      <c r="C195" s="23">
        <v>324.65534593006072</v>
      </c>
      <c r="D195" s="23">
        <v>324.65534593006072</v>
      </c>
      <c r="E195" s="23">
        <v>334.47591782175863</v>
      </c>
      <c r="F195" s="34">
        <v>334.47591782175863</v>
      </c>
      <c r="G195" s="23"/>
      <c r="H195" s="23">
        <v>579.96009148392432</v>
      </c>
      <c r="I195" s="23">
        <v>579.96009148392432</v>
      </c>
      <c r="J195" s="23">
        <v>518.19273895464949</v>
      </c>
      <c r="K195" s="34">
        <v>518.19273895464949</v>
      </c>
      <c r="L195" s="23"/>
      <c r="M195" s="23">
        <v>246.26688698277738</v>
      </c>
      <c r="N195" s="23">
        <v>246.26688698277738</v>
      </c>
      <c r="O195" s="23">
        <v>295.52526328594143</v>
      </c>
      <c r="P195" s="34">
        <v>295.52526328594143</v>
      </c>
      <c r="Q195" s="23"/>
      <c r="R195" s="23">
        <v>2665.7333738055218</v>
      </c>
      <c r="S195" s="23">
        <v>2665.7333738055218</v>
      </c>
      <c r="T195" s="23">
        <v>2276.9952436490712</v>
      </c>
      <c r="U195" s="34">
        <v>2276.9952436490712</v>
      </c>
      <c r="V195" s="23"/>
      <c r="W195" s="23">
        <v>1035.7065232856532</v>
      </c>
      <c r="X195" s="23">
        <v>1035.7065232856532</v>
      </c>
      <c r="Y195" s="23">
        <v>1015.7788671452463</v>
      </c>
      <c r="Z195" s="34">
        <v>1015.7788671452463</v>
      </c>
      <c r="AA195" s="23"/>
      <c r="AB195" s="110">
        <f t="shared" si="8"/>
        <v>4852.322221487937</v>
      </c>
      <c r="AC195" s="23">
        <f t="shared" si="9"/>
        <v>4852.322221487937</v>
      </c>
      <c r="AD195" s="110">
        <f t="shared" si="6"/>
        <v>4440.9680308566676</v>
      </c>
      <c r="AE195" s="22">
        <f t="shared" si="7"/>
        <v>4440.9680308566676</v>
      </c>
    </row>
    <row r="196" spans="1:31">
      <c r="A196" s="17">
        <v>44044</v>
      </c>
      <c r="B196" s="23"/>
      <c r="C196" s="23">
        <v>304.89579206077553</v>
      </c>
      <c r="D196" s="23">
        <v>304.89579206077553</v>
      </c>
      <c r="E196" s="23">
        <v>313.55750696380397</v>
      </c>
      <c r="F196" s="34">
        <v>313.55750696380397</v>
      </c>
      <c r="G196" s="23"/>
      <c r="H196" s="23">
        <v>495.38408761111032</v>
      </c>
      <c r="I196" s="23">
        <v>495.38408761111032</v>
      </c>
      <c r="J196" s="23">
        <v>478.64643269573361</v>
      </c>
      <c r="K196" s="34">
        <v>478.64643269573361</v>
      </c>
      <c r="L196" s="23"/>
      <c r="M196" s="23">
        <v>220.73697655716666</v>
      </c>
      <c r="N196" s="23">
        <v>220.73697655716666</v>
      </c>
      <c r="O196" s="23">
        <v>254.35448974958192</v>
      </c>
      <c r="P196" s="34">
        <v>254.35448974958192</v>
      </c>
      <c r="Q196" s="23"/>
      <c r="R196" s="23">
        <v>2542.3565670409671</v>
      </c>
      <c r="S196" s="23">
        <v>2542.3565670409671</v>
      </c>
      <c r="T196" s="23">
        <v>2273.2928964476482</v>
      </c>
      <c r="U196" s="34">
        <v>2273.2928964476482</v>
      </c>
      <c r="V196" s="23"/>
      <c r="W196" s="23">
        <v>974.2140818820294</v>
      </c>
      <c r="X196" s="23">
        <v>974.2140818820294</v>
      </c>
      <c r="Y196" s="23">
        <v>923.90421158337324</v>
      </c>
      <c r="Z196" s="34">
        <v>923.90421158337324</v>
      </c>
      <c r="AA196" s="23"/>
      <c r="AB196" s="110">
        <f t="shared" si="8"/>
        <v>4537.5875051520488</v>
      </c>
      <c r="AC196" s="23">
        <f t="shared" si="9"/>
        <v>4537.5875051520488</v>
      </c>
      <c r="AD196" s="110">
        <f t="shared" si="6"/>
        <v>4243.7555374401409</v>
      </c>
      <c r="AE196" s="22">
        <f t="shared" si="7"/>
        <v>4243.7555374401409</v>
      </c>
    </row>
    <row r="197" spans="1:31">
      <c r="A197" s="17">
        <v>44075</v>
      </c>
      <c r="B197" s="23"/>
      <c r="C197" s="23">
        <v>282.03670755698278</v>
      </c>
      <c r="D197" s="23">
        <v>282.03670755698278</v>
      </c>
      <c r="E197" s="23">
        <v>307.97570592321682</v>
      </c>
      <c r="F197" s="34">
        <v>307.97570592321682</v>
      </c>
      <c r="G197" s="23"/>
      <c r="H197" s="23">
        <v>465.29613648734835</v>
      </c>
      <c r="I197" s="23">
        <v>465.29613648734835</v>
      </c>
      <c r="J197" s="23">
        <v>483.30679140101859</v>
      </c>
      <c r="K197" s="34">
        <v>483.30679140101859</v>
      </c>
      <c r="L197" s="23"/>
      <c r="M197" s="23">
        <v>193.54822823720434</v>
      </c>
      <c r="N197" s="23">
        <v>193.54822823720434</v>
      </c>
      <c r="O197" s="23">
        <v>267.02510238756008</v>
      </c>
      <c r="P197" s="34">
        <v>267.02510238756008</v>
      </c>
      <c r="Q197" s="23"/>
      <c r="R197" s="23">
        <v>2524.2919879633982</v>
      </c>
      <c r="S197" s="23">
        <v>2524.2919879633982</v>
      </c>
      <c r="T197" s="23">
        <v>2221.2932092567371</v>
      </c>
      <c r="U197" s="34">
        <v>2221.2932092567371</v>
      </c>
      <c r="V197" s="23"/>
      <c r="W197" s="23">
        <v>954.6805814756309</v>
      </c>
      <c r="X197" s="23">
        <v>954.6805814756309</v>
      </c>
      <c r="Y197" s="23">
        <v>945.53290633558538</v>
      </c>
      <c r="Z197" s="34">
        <v>945.53290633558538</v>
      </c>
      <c r="AA197" s="23"/>
      <c r="AB197" s="110">
        <f t="shared" si="8"/>
        <v>4419.8536417205642</v>
      </c>
      <c r="AC197" s="23">
        <f t="shared" si="9"/>
        <v>4419.8536417205642</v>
      </c>
      <c r="AD197" s="110">
        <f t="shared" si="6"/>
        <v>4225.1337153041186</v>
      </c>
      <c r="AE197" s="22">
        <f t="shared" si="7"/>
        <v>4225.1337153041186</v>
      </c>
    </row>
    <row r="198" spans="1:31">
      <c r="A198" s="17">
        <v>44105</v>
      </c>
      <c r="B198" s="23"/>
      <c r="C198" s="23">
        <v>331.46017659338264</v>
      </c>
      <c r="D198" s="23">
        <v>331.46017659338264</v>
      </c>
      <c r="E198" s="23">
        <v>312.70420293881983</v>
      </c>
      <c r="F198" s="34">
        <v>312.70420293881983</v>
      </c>
      <c r="G198" s="23"/>
      <c r="H198" s="23">
        <v>546.99229339777764</v>
      </c>
      <c r="I198" s="23">
        <v>546.99229339777764</v>
      </c>
      <c r="J198" s="23">
        <v>471.25672483741567</v>
      </c>
      <c r="K198" s="34">
        <v>471.25672483741567</v>
      </c>
      <c r="L198" s="23"/>
      <c r="M198" s="23">
        <v>218.96935041493043</v>
      </c>
      <c r="N198" s="23">
        <v>218.96935041493043</v>
      </c>
      <c r="O198" s="23">
        <v>271.40072521036234</v>
      </c>
      <c r="P198" s="34">
        <v>271.40072521036234</v>
      </c>
      <c r="Q198" s="23"/>
      <c r="R198" s="23">
        <v>2518.2755561595413</v>
      </c>
      <c r="S198" s="23">
        <v>2518.2755561595413</v>
      </c>
      <c r="T198" s="23">
        <v>2133.7694248155972</v>
      </c>
      <c r="U198" s="34">
        <v>2133.7694248155972</v>
      </c>
      <c r="V198" s="23"/>
      <c r="W198" s="23">
        <v>1039.2659165099922</v>
      </c>
      <c r="X198" s="23">
        <v>1039.2659165099922</v>
      </c>
      <c r="Y198" s="23">
        <v>900.41696779913582</v>
      </c>
      <c r="Z198" s="34">
        <v>900.41696779913582</v>
      </c>
      <c r="AA198" s="23"/>
      <c r="AB198" s="110">
        <f t="shared" si="8"/>
        <v>4654.9632930756243</v>
      </c>
      <c r="AC198" s="23">
        <f t="shared" si="9"/>
        <v>4654.9632930756243</v>
      </c>
      <c r="AD198" s="110">
        <f t="shared" si="6"/>
        <v>4089.5480456013311</v>
      </c>
      <c r="AE198" s="22">
        <f t="shared" si="7"/>
        <v>4089.5480456013311</v>
      </c>
    </row>
    <row r="199" spans="1:31">
      <c r="A199" s="17">
        <v>44136</v>
      </c>
      <c r="B199" s="23"/>
      <c r="C199" s="23">
        <v>299.15426247320886</v>
      </c>
      <c r="D199" s="23">
        <v>299.15426247320886</v>
      </c>
      <c r="E199" s="23">
        <v>293.60485379674276</v>
      </c>
      <c r="F199" s="34">
        <v>293.60485379674276</v>
      </c>
      <c r="G199" s="23"/>
      <c r="H199" s="23">
        <v>471.94058153627708</v>
      </c>
      <c r="I199" s="23">
        <v>471.94058153627708</v>
      </c>
      <c r="J199" s="23">
        <v>449.06836227404534</v>
      </c>
      <c r="K199" s="34">
        <v>449.06836227404534</v>
      </c>
      <c r="L199" s="23"/>
      <c r="M199" s="23">
        <v>220.63981123702882</v>
      </c>
      <c r="N199" s="23">
        <v>220.63981123702882</v>
      </c>
      <c r="O199" s="23">
        <v>249.07052820416826</v>
      </c>
      <c r="P199" s="34">
        <v>249.07052820416826</v>
      </c>
      <c r="Q199" s="23"/>
      <c r="R199" s="23">
        <v>2509.9162861666482</v>
      </c>
      <c r="S199" s="23">
        <v>2509.9162861666482</v>
      </c>
      <c r="T199" s="23">
        <v>2134.0935619242246</v>
      </c>
      <c r="U199" s="34">
        <v>2134.0935619242246</v>
      </c>
      <c r="V199" s="23"/>
      <c r="W199" s="23">
        <v>923.47386158495055</v>
      </c>
      <c r="X199" s="23">
        <v>923.47386158495055</v>
      </c>
      <c r="Y199" s="23">
        <v>901.15610513304136</v>
      </c>
      <c r="Z199" s="34">
        <v>901.15610513304136</v>
      </c>
      <c r="AA199" s="23"/>
      <c r="AB199" s="110">
        <f t="shared" si="8"/>
        <v>4425.1248029981143</v>
      </c>
      <c r="AC199" s="23">
        <f t="shared" si="9"/>
        <v>4425.1248029981143</v>
      </c>
      <c r="AD199" s="110">
        <f t="shared" si="6"/>
        <v>4026.9934113322224</v>
      </c>
      <c r="AE199" s="22">
        <f t="shared" si="7"/>
        <v>4026.9934113322224</v>
      </c>
    </row>
    <row r="200" spans="1:31">
      <c r="A200" s="17">
        <v>44166</v>
      </c>
      <c r="B200" s="23"/>
      <c r="C200" s="23">
        <v>281.83289375126844</v>
      </c>
      <c r="D200" s="23">
        <v>281.83289375126844</v>
      </c>
      <c r="E200" s="23">
        <v>291.45925081658498</v>
      </c>
      <c r="F200" s="34">
        <v>291.45925081658498</v>
      </c>
      <c r="G200" s="23"/>
      <c r="H200" s="23">
        <v>406.02704151358728</v>
      </c>
      <c r="I200" s="23">
        <v>406.02704151358728</v>
      </c>
      <c r="J200" s="23">
        <v>399.51275298807678</v>
      </c>
      <c r="K200" s="34">
        <v>399.51275298807678</v>
      </c>
      <c r="L200" s="23"/>
      <c r="M200" s="23">
        <v>190.4217136623738</v>
      </c>
      <c r="N200" s="23">
        <v>190.4217136623738</v>
      </c>
      <c r="O200" s="23">
        <v>252.2468224805954</v>
      </c>
      <c r="P200" s="34">
        <v>252.2468224805954</v>
      </c>
      <c r="Q200" s="23"/>
      <c r="R200" s="23">
        <v>1971.0411303201977</v>
      </c>
      <c r="S200" s="23">
        <v>1971.0411303201977</v>
      </c>
      <c r="T200" s="23">
        <v>1672.0099117941149</v>
      </c>
      <c r="U200" s="34">
        <v>1672.0099117941149</v>
      </c>
      <c r="V200" s="23"/>
      <c r="W200" s="23">
        <v>826.34275034910729</v>
      </c>
      <c r="X200" s="23">
        <v>826.34275034910729</v>
      </c>
      <c r="Y200" s="23">
        <v>775.31203756293144</v>
      </c>
      <c r="Z200" s="34">
        <v>775.31203756293144</v>
      </c>
      <c r="AA200" s="23"/>
      <c r="AB200" s="110">
        <f t="shared" si="8"/>
        <v>3675.6655295965347</v>
      </c>
      <c r="AC200" s="23">
        <f t="shared" si="9"/>
        <v>3675.6655295965347</v>
      </c>
      <c r="AD200" s="110">
        <f t="shared" si="6"/>
        <v>3390.5407756423037</v>
      </c>
      <c r="AE200" s="22">
        <f t="shared" si="7"/>
        <v>3390.5407756423037</v>
      </c>
    </row>
    <row r="201" spans="1:31">
      <c r="A201" s="17">
        <v>44197</v>
      </c>
      <c r="B201" s="23"/>
      <c r="C201" s="23">
        <v>205.88014288105475</v>
      </c>
      <c r="D201" s="23">
        <v>205.88014288105475</v>
      </c>
      <c r="E201" s="23">
        <v>183.86856511767917</v>
      </c>
      <c r="F201" s="34">
        <v>183.86856511767917</v>
      </c>
      <c r="G201" s="23"/>
      <c r="H201" s="23">
        <v>392.56443502454204</v>
      </c>
      <c r="I201" s="23">
        <v>392.56443502454204</v>
      </c>
      <c r="J201" s="23">
        <v>319.47536291367072</v>
      </c>
      <c r="K201" s="34">
        <v>319.47536291367072</v>
      </c>
      <c r="L201" s="23"/>
      <c r="M201" s="23">
        <v>146.23335665861035</v>
      </c>
      <c r="N201" s="23">
        <v>146.23335665861035</v>
      </c>
      <c r="O201" s="23">
        <v>191.3039805916759</v>
      </c>
      <c r="P201" s="34">
        <v>191.3039805916759</v>
      </c>
      <c r="Q201" s="23"/>
      <c r="R201" s="23">
        <v>1990.7963872130717</v>
      </c>
      <c r="S201" s="23">
        <v>1990.7963872130717</v>
      </c>
      <c r="T201" s="23">
        <v>1518.9569212081753</v>
      </c>
      <c r="U201" s="34">
        <v>1518.9569212081753</v>
      </c>
      <c r="V201" s="23"/>
      <c r="W201" s="23">
        <v>820.8223313282283</v>
      </c>
      <c r="X201" s="23">
        <v>820.8223313282283</v>
      </c>
      <c r="Y201" s="23">
        <v>687.54720512604706</v>
      </c>
      <c r="Z201" s="34">
        <v>687.54720512604706</v>
      </c>
      <c r="AA201" s="23"/>
      <c r="AB201" s="110">
        <f t="shared" si="8"/>
        <v>3556.2966531055072</v>
      </c>
      <c r="AC201" s="23">
        <f t="shared" si="9"/>
        <v>3556.2966531055072</v>
      </c>
      <c r="AD201" s="110">
        <f t="shared" si="6"/>
        <v>2901.1520349572484</v>
      </c>
      <c r="AE201" s="22">
        <f t="shared" si="7"/>
        <v>2901.1520349572484</v>
      </c>
    </row>
    <row r="202" spans="1:31">
      <c r="A202" s="17">
        <v>44228</v>
      </c>
      <c r="B202" s="23"/>
      <c r="C202" s="23">
        <v>250.45145318762295</v>
      </c>
      <c r="D202" s="23">
        <v>250.45145318762295</v>
      </c>
      <c r="E202" s="23">
        <v>237.31499234651432</v>
      </c>
      <c r="F202" s="34">
        <v>237.31499234651432</v>
      </c>
      <c r="G202" s="23"/>
      <c r="H202" s="23">
        <v>419.0561725514508</v>
      </c>
      <c r="I202" s="23">
        <v>419.0561725514508</v>
      </c>
      <c r="J202" s="23">
        <v>386.60116910960807</v>
      </c>
      <c r="K202" s="34">
        <v>386.60116910960807</v>
      </c>
      <c r="L202" s="23"/>
      <c r="M202" s="23">
        <v>176.98410147863262</v>
      </c>
      <c r="N202" s="23">
        <v>176.98410147863262</v>
      </c>
      <c r="O202" s="23">
        <v>210.62702267191855</v>
      </c>
      <c r="P202" s="34">
        <v>210.62702267191855</v>
      </c>
      <c r="Q202" s="23"/>
      <c r="R202" s="23">
        <v>2382.2138592423075</v>
      </c>
      <c r="S202" s="23">
        <v>2382.2138592423075</v>
      </c>
      <c r="T202" s="23">
        <v>2004.4744529838786</v>
      </c>
      <c r="U202" s="34">
        <v>2004.4744529838786</v>
      </c>
      <c r="V202" s="23"/>
      <c r="W202" s="23">
        <v>830.43224358076236</v>
      </c>
      <c r="X202" s="23">
        <v>830.43224358076236</v>
      </c>
      <c r="Y202" s="23">
        <v>804.61017832541552</v>
      </c>
      <c r="Z202" s="34">
        <v>804.61017832541552</v>
      </c>
      <c r="AA202" s="23"/>
      <c r="AB202" s="110">
        <f t="shared" si="8"/>
        <v>4059.137830040776</v>
      </c>
      <c r="AC202" s="23">
        <f t="shared" si="9"/>
        <v>4059.137830040776</v>
      </c>
      <c r="AD202" s="110">
        <f t="shared" si="6"/>
        <v>3643.6278154373349</v>
      </c>
      <c r="AE202" s="22">
        <f t="shared" si="7"/>
        <v>3643.6278154373349</v>
      </c>
    </row>
    <row r="203" spans="1:31">
      <c r="A203" s="17">
        <v>44256</v>
      </c>
      <c r="B203" s="23"/>
      <c r="C203" s="23">
        <v>257.10835914960745</v>
      </c>
      <c r="D203" s="23">
        <v>257.10835914960745</v>
      </c>
      <c r="E203" s="23">
        <v>273.74089836155071</v>
      </c>
      <c r="F203" s="34">
        <v>273.74089836155071</v>
      </c>
      <c r="G203" s="23"/>
      <c r="H203" s="23">
        <v>463.70651082315908</v>
      </c>
      <c r="I203" s="23">
        <v>463.70651082315908</v>
      </c>
      <c r="J203" s="23">
        <v>446.04643426354227</v>
      </c>
      <c r="K203" s="34">
        <v>446.04643426354227</v>
      </c>
      <c r="L203" s="23"/>
      <c r="M203" s="23">
        <v>202.91435338424469</v>
      </c>
      <c r="N203" s="23">
        <v>202.91435338424469</v>
      </c>
      <c r="O203" s="23">
        <v>262.43493980511352</v>
      </c>
      <c r="P203" s="34">
        <v>262.43493980511352</v>
      </c>
      <c r="Q203" s="23"/>
      <c r="R203" s="23">
        <v>2566.5993436352928</v>
      </c>
      <c r="S203" s="23">
        <v>2566.5993436352928</v>
      </c>
      <c r="T203" s="23">
        <v>2205.8564722358078</v>
      </c>
      <c r="U203" s="34">
        <v>2205.8564722358078</v>
      </c>
      <c r="V203" s="23"/>
      <c r="W203" s="23">
        <v>1039.751570709951</v>
      </c>
      <c r="X203" s="23">
        <v>1039.751570709951</v>
      </c>
      <c r="Y203" s="23">
        <v>971.21838635818733</v>
      </c>
      <c r="Z203" s="34">
        <v>971.21838635818733</v>
      </c>
      <c r="AA203" s="23"/>
      <c r="AB203" s="110">
        <f t="shared" si="8"/>
        <v>4530.0801377022544</v>
      </c>
      <c r="AC203" s="23">
        <f t="shared" si="9"/>
        <v>4530.0801377022544</v>
      </c>
      <c r="AD203" s="110">
        <f t="shared" si="6"/>
        <v>4159.2971310242019</v>
      </c>
      <c r="AE203" s="22">
        <f t="shared" si="7"/>
        <v>4159.2971310242019</v>
      </c>
    </row>
    <row r="204" spans="1:31">
      <c r="A204" s="17">
        <v>44287</v>
      </c>
      <c r="B204" s="23"/>
      <c r="C204" s="23">
        <v>253.71380498257415</v>
      </c>
      <c r="D204" s="23">
        <v>253.71380498257415</v>
      </c>
      <c r="E204" s="23">
        <v>251.24242454604004</v>
      </c>
      <c r="F204" s="34">
        <v>251.24242454604004</v>
      </c>
      <c r="G204" s="23"/>
      <c r="H204" s="23">
        <v>472.41250676220091</v>
      </c>
      <c r="I204" s="23">
        <v>472.41250676220091</v>
      </c>
      <c r="J204" s="23">
        <v>399.1233668182299</v>
      </c>
      <c r="K204" s="34">
        <v>399.1233668182299</v>
      </c>
      <c r="L204" s="23"/>
      <c r="M204" s="23">
        <v>196.88986480899524</v>
      </c>
      <c r="N204" s="23">
        <v>196.88986480899524</v>
      </c>
      <c r="O204" s="23">
        <v>252.66205595243559</v>
      </c>
      <c r="P204" s="34">
        <v>252.66205595243559</v>
      </c>
      <c r="Q204" s="23"/>
      <c r="R204" s="23">
        <v>2261.8769056528054</v>
      </c>
      <c r="S204" s="23">
        <v>2261.8769056528054</v>
      </c>
      <c r="T204" s="23">
        <v>1887.5392722036436</v>
      </c>
      <c r="U204" s="34">
        <v>1887.5392722036436</v>
      </c>
      <c r="V204" s="23"/>
      <c r="W204" s="23">
        <v>871.66884812303192</v>
      </c>
      <c r="X204" s="23">
        <v>871.66884812303192</v>
      </c>
      <c r="Y204" s="23">
        <v>822.45418631061978</v>
      </c>
      <c r="Z204" s="34">
        <v>822.45418631061978</v>
      </c>
      <c r="AA204" s="23"/>
      <c r="AB204" s="110">
        <f t="shared" si="8"/>
        <v>4056.561930329608</v>
      </c>
      <c r="AC204" s="23">
        <f t="shared" si="9"/>
        <v>4056.561930329608</v>
      </c>
      <c r="AD204" s="110">
        <f t="shared" ref="AD204:AD254" si="10">E204+J204+O204+T204+Y204</f>
        <v>3613.0213058309687</v>
      </c>
      <c r="AE204" s="22">
        <f t="shared" ref="AE204:AE254" si="11">F204+K204+P204+U204+Z204</f>
        <v>3613.0213058309687</v>
      </c>
    </row>
    <row r="205" spans="1:31">
      <c r="A205" s="17">
        <v>44317</v>
      </c>
      <c r="B205" s="23"/>
      <c r="C205" s="23">
        <v>313.68963913037487</v>
      </c>
      <c r="D205" s="23">
        <v>313.68963913037487</v>
      </c>
      <c r="E205" s="23">
        <v>294.59822314995068</v>
      </c>
      <c r="F205" s="34">
        <v>294.59822314995068</v>
      </c>
      <c r="G205" s="23"/>
      <c r="H205" s="23">
        <v>566.72475660503312</v>
      </c>
      <c r="I205" s="23">
        <v>566.72475660503312</v>
      </c>
      <c r="J205" s="23">
        <v>474.53040104466447</v>
      </c>
      <c r="K205" s="34">
        <v>474.53040104466447</v>
      </c>
      <c r="L205" s="23"/>
      <c r="M205" s="23">
        <v>237.85322892546412</v>
      </c>
      <c r="N205" s="23">
        <v>237.85322892546412</v>
      </c>
      <c r="O205" s="23">
        <v>266.92904799790114</v>
      </c>
      <c r="P205" s="34">
        <v>266.92904799790114</v>
      </c>
      <c r="Q205" s="23"/>
      <c r="R205" s="23">
        <v>2750.0354724092304</v>
      </c>
      <c r="S205" s="23">
        <v>2750.0354724092304</v>
      </c>
      <c r="T205" s="23">
        <v>2303.3674289583951</v>
      </c>
      <c r="U205" s="34">
        <v>2303.3674289583951</v>
      </c>
      <c r="V205" s="23"/>
      <c r="W205" s="23">
        <v>1051.215870260605</v>
      </c>
      <c r="X205" s="23">
        <v>1051.215870260605</v>
      </c>
      <c r="Y205" s="23">
        <v>959.55779698282981</v>
      </c>
      <c r="Z205" s="34">
        <v>959.55779698282981</v>
      </c>
      <c r="AA205" s="23"/>
      <c r="AB205" s="110">
        <f t="shared" si="8"/>
        <v>4919.5189673307077</v>
      </c>
      <c r="AC205" s="23">
        <f t="shared" si="9"/>
        <v>4919.5189673307077</v>
      </c>
      <c r="AD205" s="110">
        <f t="shared" si="10"/>
        <v>4298.9828981337414</v>
      </c>
      <c r="AE205" s="22">
        <f t="shared" si="11"/>
        <v>4298.9828981337414</v>
      </c>
    </row>
    <row r="206" spans="1:31">
      <c r="A206" s="17">
        <v>44348</v>
      </c>
      <c r="B206" s="23"/>
      <c r="C206" s="23">
        <v>269.84184364045922</v>
      </c>
      <c r="D206" s="23">
        <v>269.84184364045922</v>
      </c>
      <c r="E206" s="23">
        <v>288.09917506653636</v>
      </c>
      <c r="F206" s="34">
        <v>288.09917506653636</v>
      </c>
      <c r="G206" s="23"/>
      <c r="H206" s="23">
        <v>419.47741897450118</v>
      </c>
      <c r="I206" s="23">
        <v>419.47741897450118</v>
      </c>
      <c r="J206" s="23">
        <v>445.0874750404052</v>
      </c>
      <c r="K206" s="34">
        <v>445.0874750404052</v>
      </c>
      <c r="L206" s="23"/>
      <c r="M206" s="23">
        <v>205.56111685294513</v>
      </c>
      <c r="N206" s="23">
        <v>205.56111685294513</v>
      </c>
      <c r="O206" s="23">
        <v>270.07923207508873</v>
      </c>
      <c r="P206" s="34">
        <v>270.07923207508873</v>
      </c>
      <c r="Q206" s="23"/>
      <c r="R206" s="23">
        <v>2405.1877623519217</v>
      </c>
      <c r="S206" s="23">
        <v>2405.1877623519217</v>
      </c>
      <c r="T206" s="23">
        <v>2125.3058266646667</v>
      </c>
      <c r="U206" s="34">
        <v>2125.3058266646667</v>
      </c>
      <c r="V206" s="23"/>
      <c r="W206" s="23">
        <v>944.51613827849928</v>
      </c>
      <c r="X206" s="23">
        <v>944.51613827849928</v>
      </c>
      <c r="Y206" s="23">
        <v>910.09289841785233</v>
      </c>
      <c r="Z206" s="34">
        <v>910.09289841785233</v>
      </c>
      <c r="AA206" s="23"/>
      <c r="AB206" s="110">
        <f t="shared" si="8"/>
        <v>4244.5842800983264</v>
      </c>
      <c r="AC206" s="23">
        <f t="shared" si="9"/>
        <v>4244.5842800983264</v>
      </c>
      <c r="AD206" s="110">
        <f t="shared" si="10"/>
        <v>4038.6646072645494</v>
      </c>
      <c r="AE206" s="22">
        <f t="shared" si="11"/>
        <v>4038.6646072645494</v>
      </c>
    </row>
    <row r="207" spans="1:31">
      <c r="A207" s="17">
        <v>44378</v>
      </c>
      <c r="B207" s="23"/>
      <c r="C207" s="23">
        <v>324.65546348551413</v>
      </c>
      <c r="D207" s="23">
        <v>324.65546348551413</v>
      </c>
      <c r="E207" s="23">
        <v>334.47484648053535</v>
      </c>
      <c r="F207" s="34">
        <v>334.47484648053535</v>
      </c>
      <c r="G207" s="23"/>
      <c r="H207" s="23">
        <v>579.88880405288148</v>
      </c>
      <c r="I207" s="23">
        <v>579.88880405288148</v>
      </c>
      <c r="J207" s="23">
        <v>518.20518486761785</v>
      </c>
      <c r="K207" s="34">
        <v>518.20518486761785</v>
      </c>
      <c r="L207" s="23"/>
      <c r="M207" s="23">
        <v>246.6135931183245</v>
      </c>
      <c r="N207" s="23">
        <v>246.6135931183245</v>
      </c>
      <c r="O207" s="23">
        <v>295.52526328594143</v>
      </c>
      <c r="P207" s="34">
        <v>295.52526328594143</v>
      </c>
      <c r="Q207" s="23"/>
      <c r="R207" s="23">
        <v>2665.4313863417656</v>
      </c>
      <c r="S207" s="23">
        <v>2665.4313863417656</v>
      </c>
      <c r="T207" s="23">
        <v>2257.9690902011471</v>
      </c>
      <c r="U207" s="34">
        <v>2257.9690902011471</v>
      </c>
      <c r="V207" s="23"/>
      <c r="W207" s="23">
        <v>1035.7065232856532</v>
      </c>
      <c r="X207" s="23">
        <v>1035.7065232856532</v>
      </c>
      <c r="Y207" s="23">
        <v>1014.8816279087033</v>
      </c>
      <c r="Z207" s="34">
        <v>1014.8816279087033</v>
      </c>
      <c r="AA207" s="23"/>
      <c r="AB207" s="110">
        <f t="shared" si="8"/>
        <v>4852.2957702841386</v>
      </c>
      <c r="AC207" s="23">
        <f t="shared" si="9"/>
        <v>4852.2957702841386</v>
      </c>
      <c r="AD207" s="110">
        <f t="shared" si="10"/>
        <v>4421.0560127439448</v>
      </c>
      <c r="AE207" s="22">
        <f t="shared" si="11"/>
        <v>4421.0560127439448</v>
      </c>
    </row>
    <row r="208" spans="1:31">
      <c r="A208" s="17">
        <v>44409</v>
      </c>
      <c r="B208" s="23"/>
      <c r="C208" s="23">
        <v>304.89589404201956</v>
      </c>
      <c r="D208" s="23">
        <v>304.89589404201956</v>
      </c>
      <c r="E208" s="23">
        <v>313.55658176660603</v>
      </c>
      <c r="F208" s="34">
        <v>313.55658176660603</v>
      </c>
      <c r="G208" s="23"/>
      <c r="H208" s="23">
        <v>495.31628247912533</v>
      </c>
      <c r="I208" s="23">
        <v>495.31628247912533</v>
      </c>
      <c r="J208" s="23">
        <v>478.6586081206994</v>
      </c>
      <c r="K208" s="34">
        <v>478.6586081206994</v>
      </c>
      <c r="L208" s="23"/>
      <c r="M208" s="23">
        <v>221.06339650266315</v>
      </c>
      <c r="N208" s="23">
        <v>221.06339650266315</v>
      </c>
      <c r="O208" s="23">
        <v>254.35448974958192</v>
      </c>
      <c r="P208" s="34">
        <v>254.35448974958192</v>
      </c>
      <c r="Q208" s="23"/>
      <c r="R208" s="23">
        <v>2541.8191397882324</v>
      </c>
      <c r="S208" s="23">
        <v>2541.8191397882324</v>
      </c>
      <c r="T208" s="23">
        <v>2254.6702315598504</v>
      </c>
      <c r="U208" s="34">
        <v>2254.6702315598504</v>
      </c>
      <c r="V208" s="23"/>
      <c r="W208" s="23">
        <v>974.2140818820294</v>
      </c>
      <c r="X208" s="23">
        <v>974.2140818820294</v>
      </c>
      <c r="Y208" s="23">
        <v>923.01749039486367</v>
      </c>
      <c r="Z208" s="34">
        <v>923.01749039486367</v>
      </c>
      <c r="AA208" s="23"/>
      <c r="AB208" s="110">
        <f t="shared" si="8"/>
        <v>4537.3087946940705</v>
      </c>
      <c r="AC208" s="23">
        <f t="shared" si="9"/>
        <v>4537.3087946940705</v>
      </c>
      <c r="AD208" s="110">
        <f t="shared" si="10"/>
        <v>4224.2574015916016</v>
      </c>
      <c r="AE208" s="22">
        <f t="shared" si="11"/>
        <v>4224.2574015916016</v>
      </c>
    </row>
    <row r="209" spans="1:31">
      <c r="A209" s="17">
        <v>44440</v>
      </c>
      <c r="B209" s="23"/>
      <c r="C209" s="23">
        <v>282.03679602744086</v>
      </c>
      <c r="D209" s="23">
        <v>282.03679602744086</v>
      </c>
      <c r="E209" s="23">
        <v>307.97490651188855</v>
      </c>
      <c r="F209" s="34">
        <v>307.97490651188855</v>
      </c>
      <c r="G209" s="23"/>
      <c r="H209" s="23">
        <v>465.2316435416958</v>
      </c>
      <c r="I209" s="23">
        <v>465.2316435416958</v>
      </c>
      <c r="J209" s="23">
        <v>483.318787199013</v>
      </c>
      <c r="K209" s="34">
        <v>483.318787199013</v>
      </c>
      <c r="L209" s="23"/>
      <c r="M209" s="23">
        <v>193.88507570787942</v>
      </c>
      <c r="N209" s="23">
        <v>193.88507570787942</v>
      </c>
      <c r="O209" s="23">
        <v>267.02510238756008</v>
      </c>
      <c r="P209" s="34">
        <v>267.02510238756008</v>
      </c>
      <c r="Q209" s="23"/>
      <c r="R209" s="23">
        <v>2526.5811334287146</v>
      </c>
      <c r="S209" s="23">
        <v>2526.5811334287146</v>
      </c>
      <c r="T209" s="23">
        <v>2206.0136073267445</v>
      </c>
      <c r="U209" s="34">
        <v>2206.0136073267445</v>
      </c>
      <c r="V209" s="23"/>
      <c r="W209" s="23">
        <v>954.6805814756309</v>
      </c>
      <c r="X209" s="23">
        <v>954.6805814756309</v>
      </c>
      <c r="Y209" s="23">
        <v>944.65843669573667</v>
      </c>
      <c r="Z209" s="34">
        <v>944.65843669573667</v>
      </c>
      <c r="AA209" s="23"/>
      <c r="AB209" s="110">
        <f t="shared" si="8"/>
        <v>4422.4152301813619</v>
      </c>
      <c r="AC209" s="23">
        <f t="shared" si="9"/>
        <v>4422.4152301813619</v>
      </c>
      <c r="AD209" s="110">
        <f t="shared" si="10"/>
        <v>4208.9908401209432</v>
      </c>
      <c r="AE209" s="22">
        <f t="shared" si="11"/>
        <v>4208.9908401209432</v>
      </c>
    </row>
    <row r="210" spans="1:31">
      <c r="A210" s="17">
        <v>44470</v>
      </c>
      <c r="B210" s="23"/>
      <c r="C210" s="23">
        <v>331.46025334260105</v>
      </c>
      <c r="D210" s="23">
        <v>331.46025334260105</v>
      </c>
      <c r="E210" s="23">
        <v>312.70351225647977</v>
      </c>
      <c r="F210" s="34">
        <v>312.70351225647977</v>
      </c>
      <c r="G210" s="23"/>
      <c r="H210" s="23">
        <v>546.93095085305697</v>
      </c>
      <c r="I210" s="23">
        <v>546.93095085305697</v>
      </c>
      <c r="J210" s="23">
        <v>471.26871517561347</v>
      </c>
      <c r="K210" s="34">
        <v>471.26871517561347</v>
      </c>
      <c r="L210" s="23"/>
      <c r="M210" s="23">
        <v>219.30370197717758</v>
      </c>
      <c r="N210" s="23">
        <v>219.30370197717758</v>
      </c>
      <c r="O210" s="23">
        <v>271.40072521036234</v>
      </c>
      <c r="P210" s="34">
        <v>271.40072521036234</v>
      </c>
      <c r="Q210" s="23"/>
      <c r="R210" s="23">
        <v>2525.3232581336129</v>
      </c>
      <c r="S210" s="23">
        <v>2525.3232581336129</v>
      </c>
      <c r="T210" s="23">
        <v>2123.7594750428748</v>
      </c>
      <c r="U210" s="34">
        <v>2123.7594750428748</v>
      </c>
      <c r="V210" s="23"/>
      <c r="W210" s="23">
        <v>1039.2659165099922</v>
      </c>
      <c r="X210" s="23">
        <v>1039.2659165099922</v>
      </c>
      <c r="Y210" s="23">
        <v>899.55638296331881</v>
      </c>
      <c r="Z210" s="34">
        <v>899.55638296331881</v>
      </c>
      <c r="AA210" s="23"/>
      <c r="AB210" s="110">
        <f t="shared" si="8"/>
        <v>4662.2840808164401</v>
      </c>
      <c r="AC210" s="23">
        <f t="shared" si="9"/>
        <v>4662.2840808164401</v>
      </c>
      <c r="AD210" s="110">
        <f t="shared" si="10"/>
        <v>4078.688810648649</v>
      </c>
      <c r="AE210" s="22">
        <f t="shared" si="11"/>
        <v>4078.688810648649</v>
      </c>
    </row>
    <row r="211" spans="1:31">
      <c r="A211" s="17">
        <v>44501</v>
      </c>
      <c r="B211" s="23"/>
      <c r="C211" s="23">
        <v>299.15432905429515</v>
      </c>
      <c r="D211" s="23">
        <v>299.15432905429515</v>
      </c>
      <c r="E211" s="23">
        <v>293.60425725742272</v>
      </c>
      <c r="F211" s="34">
        <v>293.60425725742272</v>
      </c>
      <c r="G211" s="23"/>
      <c r="H211" s="23">
        <v>471.88223549350533</v>
      </c>
      <c r="I211" s="23">
        <v>471.88223549350533</v>
      </c>
      <c r="J211" s="23">
        <v>449.08011818778238</v>
      </c>
      <c r="K211" s="34">
        <v>449.08011818778238</v>
      </c>
      <c r="L211" s="23"/>
      <c r="M211" s="23">
        <v>220.95676889984941</v>
      </c>
      <c r="N211" s="23">
        <v>220.95676889984941</v>
      </c>
      <c r="O211" s="23">
        <v>249.07052820416826</v>
      </c>
      <c r="P211" s="34">
        <v>249.07052820416826</v>
      </c>
      <c r="Q211" s="23"/>
      <c r="R211" s="23">
        <v>2521.2550588247209</v>
      </c>
      <c r="S211" s="23">
        <v>2521.2550588247209</v>
      </c>
      <c r="T211" s="23">
        <v>2128.9251127442699</v>
      </c>
      <c r="U211" s="34">
        <v>2128.9251127442699</v>
      </c>
      <c r="V211" s="23"/>
      <c r="W211" s="23">
        <v>923.47386158495055</v>
      </c>
      <c r="X211" s="23">
        <v>923.47386158495055</v>
      </c>
      <c r="Y211" s="23">
        <v>900.30582208331543</v>
      </c>
      <c r="Z211" s="34">
        <v>900.30582208331543</v>
      </c>
      <c r="AA211" s="23"/>
      <c r="AB211" s="110">
        <f t="shared" si="8"/>
        <v>4436.7222538573214</v>
      </c>
      <c r="AC211" s="23">
        <f t="shared" si="9"/>
        <v>4436.7222538573214</v>
      </c>
      <c r="AD211" s="110">
        <f t="shared" si="10"/>
        <v>4020.9858384769586</v>
      </c>
      <c r="AE211" s="22">
        <f t="shared" si="11"/>
        <v>4020.9858384769586</v>
      </c>
    </row>
    <row r="212" spans="1:31">
      <c r="A212" s="17">
        <v>44531</v>
      </c>
      <c r="B212" s="23"/>
      <c r="C212" s="23">
        <v>281.83295151144296</v>
      </c>
      <c r="D212" s="23">
        <v>281.83295151144296</v>
      </c>
      <c r="E212" s="23">
        <v>291.45873543617404</v>
      </c>
      <c r="F212" s="34">
        <v>291.45873543617404</v>
      </c>
      <c r="G212" s="23"/>
      <c r="H212" s="23">
        <v>405.97154559714045</v>
      </c>
      <c r="I212" s="23">
        <v>405.97154559714045</v>
      </c>
      <c r="J212" s="23">
        <v>399.52438826681924</v>
      </c>
      <c r="K212" s="34">
        <v>399.52438826681924</v>
      </c>
      <c r="L212" s="23"/>
      <c r="M212" s="23">
        <v>190.74502418078288</v>
      </c>
      <c r="N212" s="23">
        <v>190.74502418078288</v>
      </c>
      <c r="O212" s="23">
        <v>252.2468224805954</v>
      </c>
      <c r="P212" s="34">
        <v>252.2468224805954</v>
      </c>
      <c r="Q212" s="23"/>
      <c r="R212" s="23">
        <v>1984.5332371723182</v>
      </c>
      <c r="S212" s="23">
        <v>1984.5332371723182</v>
      </c>
      <c r="T212" s="23">
        <v>1669.4841631448112</v>
      </c>
      <c r="U212" s="34">
        <v>1669.4841631448112</v>
      </c>
      <c r="V212" s="23"/>
      <c r="W212" s="23">
        <v>826.34275034910729</v>
      </c>
      <c r="X212" s="23">
        <v>826.34275034910729</v>
      </c>
      <c r="Y212" s="23">
        <v>774.47450268715511</v>
      </c>
      <c r="Z212" s="34">
        <v>774.47450268715511</v>
      </c>
      <c r="AA212" s="23"/>
      <c r="AB212" s="110">
        <f t="shared" si="8"/>
        <v>3689.4255088107921</v>
      </c>
      <c r="AC212" s="23">
        <f t="shared" si="9"/>
        <v>3689.4255088107921</v>
      </c>
      <c r="AD212" s="110">
        <f t="shared" si="10"/>
        <v>3387.188612015555</v>
      </c>
      <c r="AE212" s="22">
        <f t="shared" si="11"/>
        <v>3387.188612015555</v>
      </c>
    </row>
    <row r="213" spans="1:31">
      <c r="A213" s="17">
        <v>44562</v>
      </c>
      <c r="B213" s="23"/>
      <c r="C213" s="23">
        <v>205.88019298879576</v>
      </c>
      <c r="D213" s="23">
        <v>205.88019298879576</v>
      </c>
      <c r="E213" s="23">
        <v>183.8681198401386</v>
      </c>
      <c r="F213" s="34">
        <v>183.8681198401386</v>
      </c>
      <c r="G213" s="23"/>
      <c r="H213" s="23">
        <v>392.5116500133625</v>
      </c>
      <c r="I213" s="23">
        <v>392.5116500133625</v>
      </c>
      <c r="J213" s="23">
        <v>319.48692240744634</v>
      </c>
      <c r="K213" s="34">
        <v>319.48692240744634</v>
      </c>
      <c r="L213" s="23"/>
      <c r="M213" s="23">
        <v>146.5550059132367</v>
      </c>
      <c r="N213" s="23">
        <v>146.5550059132367</v>
      </c>
      <c r="O213" s="23">
        <v>191.3039805916759</v>
      </c>
      <c r="P213" s="34">
        <v>191.3039805916759</v>
      </c>
      <c r="Q213" s="23"/>
      <c r="R213" s="23">
        <v>2004.4836812796223</v>
      </c>
      <c r="S213" s="23">
        <v>2004.4836812796223</v>
      </c>
      <c r="T213" s="23">
        <v>1517.1843640047225</v>
      </c>
      <c r="U213" s="34">
        <v>1517.1843640047225</v>
      </c>
      <c r="V213" s="23"/>
      <c r="W213" s="23">
        <v>820.8223313282283</v>
      </c>
      <c r="X213" s="23">
        <v>820.8223313282283</v>
      </c>
      <c r="Y213" s="23">
        <v>686.72167891983577</v>
      </c>
      <c r="Z213" s="34">
        <v>686.72167891983577</v>
      </c>
      <c r="AA213" s="23"/>
      <c r="AB213" s="110">
        <f t="shared" si="8"/>
        <v>3570.2528615232454</v>
      </c>
      <c r="AC213" s="23">
        <f t="shared" si="9"/>
        <v>3570.2528615232454</v>
      </c>
      <c r="AD213" s="110">
        <f t="shared" si="10"/>
        <v>2898.5650657638189</v>
      </c>
      <c r="AE213" s="22">
        <f t="shared" si="11"/>
        <v>2898.5650657638189</v>
      </c>
    </row>
    <row r="214" spans="1:31">
      <c r="A214" s="17">
        <v>44593</v>
      </c>
      <c r="B214" s="23"/>
      <c r="C214" s="23">
        <v>250.45149665681257</v>
      </c>
      <c r="D214" s="23">
        <v>250.45149665681257</v>
      </c>
      <c r="E214" s="23">
        <v>237.31460772837701</v>
      </c>
      <c r="F214" s="34">
        <v>237.31460772837701</v>
      </c>
      <c r="G214" s="23"/>
      <c r="H214" s="23">
        <v>419.00596601790187</v>
      </c>
      <c r="I214" s="23">
        <v>419.00596601790187</v>
      </c>
      <c r="J214" s="23">
        <v>386.61253622236268</v>
      </c>
      <c r="K214" s="34">
        <v>386.61253622236268</v>
      </c>
      <c r="L214" s="23"/>
      <c r="M214" s="23">
        <v>177.29113721276232</v>
      </c>
      <c r="N214" s="23">
        <v>177.29113721276232</v>
      </c>
      <c r="O214" s="23">
        <v>210.62702267191855</v>
      </c>
      <c r="P214" s="34">
        <v>210.62702267191855</v>
      </c>
      <c r="Q214" s="23"/>
      <c r="R214" s="23">
        <v>2394.9762226729977</v>
      </c>
      <c r="S214" s="23">
        <v>2394.9762226729977</v>
      </c>
      <c r="T214" s="23">
        <v>2002.5649527747269</v>
      </c>
      <c r="U214" s="34">
        <v>2002.5649527747269</v>
      </c>
      <c r="V214" s="23"/>
      <c r="W214" s="23">
        <v>830.43224358076236</v>
      </c>
      <c r="X214" s="23">
        <v>830.43224358076236</v>
      </c>
      <c r="Y214" s="23">
        <v>803.79530166494931</v>
      </c>
      <c r="Z214" s="34">
        <v>803.79530166494931</v>
      </c>
      <c r="AA214" s="23"/>
      <c r="AB214" s="110">
        <f t="shared" si="8"/>
        <v>4072.157066141237</v>
      </c>
      <c r="AC214" s="23">
        <f t="shared" si="9"/>
        <v>4072.157066141237</v>
      </c>
      <c r="AD214" s="110">
        <f t="shared" si="10"/>
        <v>3640.9144210623344</v>
      </c>
      <c r="AE214" s="22">
        <f t="shared" si="11"/>
        <v>3640.9144210623344</v>
      </c>
    </row>
    <row r="215" spans="1:31">
      <c r="A215" s="17">
        <v>44621</v>
      </c>
      <c r="B215" s="23"/>
      <c r="C215" s="23">
        <v>257.10839685981006</v>
      </c>
      <c r="D215" s="23">
        <v>257.10839685981006</v>
      </c>
      <c r="E215" s="23">
        <v>273.74056608903851</v>
      </c>
      <c r="F215" s="34">
        <v>273.74056608903851</v>
      </c>
      <c r="G215" s="23"/>
      <c r="H215" s="23">
        <v>463.65875681300685</v>
      </c>
      <c r="I215" s="23">
        <v>463.65875681300685</v>
      </c>
      <c r="J215" s="23">
        <v>446.05769815735653</v>
      </c>
      <c r="K215" s="34">
        <v>446.05769815735653</v>
      </c>
      <c r="L215" s="23"/>
      <c r="M215" s="23">
        <v>203.22508528492483</v>
      </c>
      <c r="N215" s="23">
        <v>203.22508528492483</v>
      </c>
      <c r="O215" s="23">
        <v>262.43493980511352</v>
      </c>
      <c r="P215" s="34">
        <v>262.43493980511352</v>
      </c>
      <c r="Q215" s="23"/>
      <c r="R215" s="23">
        <v>2578.1612479156338</v>
      </c>
      <c r="S215" s="23">
        <v>2578.1612479156338</v>
      </c>
      <c r="T215" s="23">
        <v>2203.8429055898387</v>
      </c>
      <c r="U215" s="34">
        <v>2203.8429055898387</v>
      </c>
      <c r="V215" s="23"/>
      <c r="W215" s="23">
        <v>1039.751570709951</v>
      </c>
      <c r="X215" s="23">
        <v>1039.751570709951</v>
      </c>
      <c r="Y215" s="23">
        <v>970.41576540167034</v>
      </c>
      <c r="Z215" s="34">
        <v>970.41576540167034</v>
      </c>
      <c r="AA215" s="23"/>
      <c r="AB215" s="110">
        <f t="shared" si="8"/>
        <v>4541.9050575833262</v>
      </c>
      <c r="AC215" s="23">
        <f t="shared" si="9"/>
        <v>4541.9050575833262</v>
      </c>
      <c r="AD215" s="110">
        <f t="shared" si="10"/>
        <v>4156.491875043017</v>
      </c>
      <c r="AE215" s="22">
        <f t="shared" si="11"/>
        <v>4156.491875043017</v>
      </c>
    </row>
    <row r="216" spans="1:31">
      <c r="A216" s="17">
        <v>44652</v>
      </c>
      <c r="B216" s="23"/>
      <c r="C216" s="23">
        <v>253.71383769671527</v>
      </c>
      <c r="D216" s="23">
        <v>253.71383769671527</v>
      </c>
      <c r="E216" s="23">
        <v>251.24213747656609</v>
      </c>
      <c r="F216" s="34">
        <v>251.24213747656609</v>
      </c>
      <c r="G216" s="23"/>
      <c r="H216" s="23">
        <v>472.36708547390919</v>
      </c>
      <c r="I216" s="23">
        <v>472.36708547390919</v>
      </c>
      <c r="J216" s="23">
        <v>399.13452129911269</v>
      </c>
      <c r="K216" s="34">
        <v>399.13452129911269</v>
      </c>
      <c r="L216" s="23"/>
      <c r="M216" s="23">
        <v>197.19954850361927</v>
      </c>
      <c r="N216" s="23">
        <v>197.19954850361927</v>
      </c>
      <c r="O216" s="23">
        <v>252.66205595243559</v>
      </c>
      <c r="P216" s="34">
        <v>252.66205595243559</v>
      </c>
      <c r="Q216" s="23"/>
      <c r="R216" s="23">
        <v>2272.3109233133537</v>
      </c>
      <c r="S216" s="23">
        <v>2272.3109233133537</v>
      </c>
      <c r="T216" s="23">
        <v>1885.2491724300307</v>
      </c>
      <c r="U216" s="34">
        <v>1885.2491724300307</v>
      </c>
      <c r="V216" s="23"/>
      <c r="W216" s="23">
        <v>871.66884812303192</v>
      </c>
      <c r="X216" s="23">
        <v>871.66884812303192</v>
      </c>
      <c r="Y216" s="23">
        <v>821.66248837479634</v>
      </c>
      <c r="Z216" s="34">
        <v>821.66248837479634</v>
      </c>
      <c r="AA216" s="23"/>
      <c r="AB216" s="110">
        <f t="shared" si="8"/>
        <v>4067.2602431106297</v>
      </c>
      <c r="AC216" s="23">
        <f t="shared" si="9"/>
        <v>4067.2602431106297</v>
      </c>
      <c r="AD216" s="110">
        <f t="shared" si="10"/>
        <v>3609.9503755329415</v>
      </c>
      <c r="AE216" s="22">
        <f t="shared" si="11"/>
        <v>3609.9503755329415</v>
      </c>
    </row>
    <row r="217" spans="1:31">
      <c r="A217" s="17">
        <v>44682</v>
      </c>
      <c r="B217" s="23"/>
      <c r="C217" s="23">
        <v>313.68966751036379</v>
      </c>
      <c r="D217" s="23">
        <v>313.68966751036379</v>
      </c>
      <c r="E217" s="23">
        <v>294.59797517308118</v>
      </c>
      <c r="F217" s="34">
        <v>294.59797517308118</v>
      </c>
      <c r="G217" s="23"/>
      <c r="H217" s="23">
        <v>566.68155408661198</v>
      </c>
      <c r="I217" s="23">
        <v>566.68155408661198</v>
      </c>
      <c r="J217" s="23">
        <v>474.54139634856642</v>
      </c>
      <c r="K217" s="34">
        <v>474.54139634856642</v>
      </c>
      <c r="L217" s="23"/>
      <c r="M217" s="23">
        <v>238.15061820313113</v>
      </c>
      <c r="N217" s="23">
        <v>238.15061820313113</v>
      </c>
      <c r="O217" s="23">
        <v>266.92904799790114</v>
      </c>
      <c r="P217" s="34">
        <v>266.92904799790114</v>
      </c>
      <c r="Q217" s="23"/>
      <c r="R217" s="23">
        <v>2759.8659263674658</v>
      </c>
      <c r="S217" s="23">
        <v>2759.8659263674658</v>
      </c>
      <c r="T217" s="23">
        <v>2300.7246286033037</v>
      </c>
      <c r="U217" s="34">
        <v>2300.7246286033037</v>
      </c>
      <c r="V217" s="23"/>
      <c r="W217" s="23">
        <v>1051.215870260605</v>
      </c>
      <c r="X217" s="23">
        <v>1051.215870260605</v>
      </c>
      <c r="Y217" s="23">
        <v>958.77695322186617</v>
      </c>
      <c r="Z217" s="34">
        <v>958.77695322186617</v>
      </c>
      <c r="AA217" s="23"/>
      <c r="AB217" s="110">
        <f t="shared" si="8"/>
        <v>4929.6036364281781</v>
      </c>
      <c r="AC217" s="23">
        <f t="shared" si="9"/>
        <v>4929.6036364281781</v>
      </c>
      <c r="AD217" s="110">
        <f t="shared" si="10"/>
        <v>4295.5700013447185</v>
      </c>
      <c r="AE217" s="22">
        <f t="shared" si="11"/>
        <v>4295.5700013447185</v>
      </c>
    </row>
    <row r="218" spans="1:31">
      <c r="A218" s="17">
        <v>44713</v>
      </c>
      <c r="B218" s="23"/>
      <c r="C218" s="23">
        <v>269.84186826053224</v>
      </c>
      <c r="D218" s="23">
        <v>269.84186826053224</v>
      </c>
      <c r="E218" s="23">
        <v>288.09896084411071</v>
      </c>
      <c r="F218" s="34">
        <v>288.09896084411071</v>
      </c>
      <c r="G218" s="23"/>
      <c r="H218" s="23">
        <v>419.4363268428429</v>
      </c>
      <c r="I218" s="23">
        <v>419.4363268428429</v>
      </c>
      <c r="J218" s="23">
        <v>445.09836830615802</v>
      </c>
      <c r="K218" s="34">
        <v>445.09836830615802</v>
      </c>
      <c r="L218" s="23"/>
      <c r="M218" s="23">
        <v>205.86022020747822</v>
      </c>
      <c r="N218" s="23">
        <v>205.86022020747822</v>
      </c>
      <c r="O218" s="23">
        <v>270.07923207508873</v>
      </c>
      <c r="P218" s="34">
        <v>270.07923207508873</v>
      </c>
      <c r="Q218" s="23"/>
      <c r="R218" s="23">
        <v>2414.9722848536881</v>
      </c>
      <c r="S218" s="23">
        <v>2414.9722848536881</v>
      </c>
      <c r="T218" s="23">
        <v>2122.2140486246185</v>
      </c>
      <c r="U218" s="34">
        <v>2122.2140486246185</v>
      </c>
      <c r="V218" s="23"/>
      <c r="W218" s="23">
        <v>944.51613827849928</v>
      </c>
      <c r="X218" s="23">
        <v>944.51613827849928</v>
      </c>
      <c r="Y218" s="23">
        <v>909.32348141074294</v>
      </c>
      <c r="Z218" s="34">
        <v>909.32348141074294</v>
      </c>
      <c r="AA218" s="23"/>
      <c r="AB218" s="110">
        <f t="shared" si="8"/>
        <v>4254.6268384430405</v>
      </c>
      <c r="AC218" s="23">
        <f t="shared" si="9"/>
        <v>4254.6268384430405</v>
      </c>
      <c r="AD218" s="110">
        <f t="shared" si="10"/>
        <v>4034.8140912607187</v>
      </c>
      <c r="AE218" s="22">
        <f t="shared" si="11"/>
        <v>4034.8140912607187</v>
      </c>
    </row>
    <row r="219" spans="1:31">
      <c r="A219" s="17">
        <v>44743</v>
      </c>
      <c r="B219" s="23"/>
      <c r="C219" s="23">
        <v>324.65548484378775</v>
      </c>
      <c r="D219" s="23">
        <v>324.65548484378775</v>
      </c>
      <c r="E219" s="23">
        <v>334.47466140582338</v>
      </c>
      <c r="F219" s="34">
        <v>334.47466140582338</v>
      </c>
      <c r="G219" s="23"/>
      <c r="H219" s="23">
        <v>579.84971921840679</v>
      </c>
      <c r="I219" s="23">
        <v>579.84971921840679</v>
      </c>
      <c r="J219" s="23">
        <v>518.21595667314546</v>
      </c>
      <c r="K219" s="34">
        <v>518.21595667314546</v>
      </c>
      <c r="L219" s="23"/>
      <c r="M219" s="23">
        <v>246.91191872823271</v>
      </c>
      <c r="N219" s="23">
        <v>246.91191872823271</v>
      </c>
      <c r="O219" s="23">
        <v>295.52526328594143</v>
      </c>
      <c r="P219" s="34">
        <v>295.52526328594143</v>
      </c>
      <c r="Q219" s="23"/>
      <c r="R219" s="23">
        <v>2675.3403923400451</v>
      </c>
      <c r="S219" s="23">
        <v>2675.3403923400451</v>
      </c>
      <c r="T219" s="23">
        <v>2254.3427478581889</v>
      </c>
      <c r="U219" s="34">
        <v>2254.3427478581889</v>
      </c>
      <c r="V219" s="23"/>
      <c r="W219" s="23">
        <v>1035.7065232856532</v>
      </c>
      <c r="X219" s="23">
        <v>1035.7065232856532</v>
      </c>
      <c r="Y219" s="23">
        <v>1014.1225914221225</v>
      </c>
      <c r="Z219" s="34">
        <v>1014.1225914221225</v>
      </c>
      <c r="AA219" s="23"/>
      <c r="AB219" s="110">
        <f t="shared" si="8"/>
        <v>4862.4640384161257</v>
      </c>
      <c r="AC219" s="23">
        <f t="shared" si="9"/>
        <v>4862.4640384161257</v>
      </c>
      <c r="AD219" s="110">
        <f t="shared" si="10"/>
        <v>4416.6812206452214</v>
      </c>
      <c r="AE219" s="22">
        <f t="shared" si="11"/>
        <v>4416.6812206452214</v>
      </c>
    </row>
    <row r="220" spans="1:31">
      <c r="A220" s="17">
        <v>44774</v>
      </c>
      <c r="B220" s="23"/>
      <c r="C220" s="23">
        <v>304.89591257063131</v>
      </c>
      <c r="D220" s="23">
        <v>304.89591257063131</v>
      </c>
      <c r="E220" s="23">
        <v>313.5564218892921</v>
      </c>
      <c r="F220" s="34">
        <v>313.5564218892921</v>
      </c>
      <c r="G220" s="23"/>
      <c r="H220" s="23">
        <v>495.27910688741218</v>
      </c>
      <c r="I220" s="23">
        <v>495.27910688741218</v>
      </c>
      <c r="J220" s="23">
        <v>478.66924310143361</v>
      </c>
      <c r="K220" s="34">
        <v>478.66924310143361</v>
      </c>
      <c r="L220" s="23"/>
      <c r="M220" s="23">
        <v>221.35129667106554</v>
      </c>
      <c r="N220" s="23">
        <v>221.35129667106554</v>
      </c>
      <c r="O220" s="23">
        <v>254.35448974958192</v>
      </c>
      <c r="P220" s="34">
        <v>254.35448974958192</v>
      </c>
      <c r="Q220" s="23"/>
      <c r="R220" s="23">
        <v>2551.572782826272</v>
      </c>
      <c r="S220" s="23">
        <v>2551.572782826272</v>
      </c>
      <c r="T220" s="23">
        <v>2250.5057037344395</v>
      </c>
      <c r="U220" s="34">
        <v>2250.5057037344395</v>
      </c>
      <c r="V220" s="23"/>
      <c r="W220" s="23">
        <v>974.2140818820294</v>
      </c>
      <c r="X220" s="23">
        <v>974.2140818820294</v>
      </c>
      <c r="Y220" s="23">
        <v>922.26918806657488</v>
      </c>
      <c r="Z220" s="34">
        <v>922.26918806657488</v>
      </c>
      <c r="AA220" s="23"/>
      <c r="AB220" s="110">
        <f t="shared" si="8"/>
        <v>4547.313180837411</v>
      </c>
      <c r="AC220" s="23">
        <f t="shared" si="9"/>
        <v>4547.313180837411</v>
      </c>
      <c r="AD220" s="110">
        <f t="shared" si="10"/>
        <v>4219.3550465413218</v>
      </c>
      <c r="AE220" s="22">
        <f t="shared" si="11"/>
        <v>4219.3550465413218</v>
      </c>
    </row>
    <row r="221" spans="1:31">
      <c r="A221" s="17">
        <v>44805</v>
      </c>
      <c r="B221" s="23"/>
      <c r="C221" s="23">
        <v>282.03681210128934</v>
      </c>
      <c r="D221" s="23">
        <v>282.03681210128934</v>
      </c>
      <c r="E221" s="23">
        <v>307.9747683981642</v>
      </c>
      <c r="F221" s="34">
        <v>307.9747683981642</v>
      </c>
      <c r="G221" s="23"/>
      <c r="H221" s="23">
        <v>465.19628392924591</v>
      </c>
      <c r="I221" s="23">
        <v>465.19628392924591</v>
      </c>
      <c r="J221" s="23">
        <v>483.32931721470209</v>
      </c>
      <c r="K221" s="34">
        <v>483.32931721470209</v>
      </c>
      <c r="L221" s="23"/>
      <c r="M221" s="23">
        <v>194.17308872793117</v>
      </c>
      <c r="N221" s="23">
        <v>194.17308872793117</v>
      </c>
      <c r="O221" s="23">
        <v>267.02510238756008</v>
      </c>
      <c r="P221" s="34">
        <v>267.02510238756008</v>
      </c>
      <c r="Q221" s="23"/>
      <c r="R221" s="23">
        <v>2535.6024415688471</v>
      </c>
      <c r="S221" s="23">
        <v>2535.6024415688471</v>
      </c>
      <c r="T221" s="23">
        <v>2201.386737711874</v>
      </c>
      <c r="U221" s="34">
        <v>2201.386737711874</v>
      </c>
      <c r="V221" s="23"/>
      <c r="W221" s="23">
        <v>954.6805814756309</v>
      </c>
      <c r="X221" s="23">
        <v>954.6805814756309</v>
      </c>
      <c r="Y221" s="23">
        <v>943.92077516400627</v>
      </c>
      <c r="Z221" s="34">
        <v>943.92077516400627</v>
      </c>
      <c r="AA221" s="23"/>
      <c r="AB221" s="110">
        <f t="shared" si="8"/>
        <v>4431.6892078029441</v>
      </c>
      <c r="AC221" s="23">
        <f t="shared" si="9"/>
        <v>4431.6892078029441</v>
      </c>
      <c r="AD221" s="110">
        <f t="shared" si="10"/>
        <v>4203.6367008763063</v>
      </c>
      <c r="AE221" s="22">
        <f t="shared" si="11"/>
        <v>4203.6367008763063</v>
      </c>
    </row>
    <row r="222" spans="1:31">
      <c r="A222" s="17">
        <v>44835</v>
      </c>
      <c r="B222" s="23"/>
      <c r="C222" s="23">
        <v>331.46026728690174</v>
      </c>
      <c r="D222" s="23">
        <v>331.46026728690174</v>
      </c>
      <c r="E222" s="23">
        <v>312.7033929372792</v>
      </c>
      <c r="F222" s="34">
        <v>312.7033929372792</v>
      </c>
      <c r="G222" s="23"/>
      <c r="H222" s="23">
        <v>546.8973185115002</v>
      </c>
      <c r="I222" s="23">
        <v>546.8973185115002</v>
      </c>
      <c r="J222" s="23">
        <v>471.27912263430136</v>
      </c>
      <c r="K222" s="34">
        <v>471.27912263430136</v>
      </c>
      <c r="L222" s="23"/>
      <c r="M222" s="23">
        <v>219.5909105355324</v>
      </c>
      <c r="N222" s="23">
        <v>219.5909105355324</v>
      </c>
      <c r="O222" s="23">
        <v>271.40072521036234</v>
      </c>
      <c r="P222" s="34">
        <v>271.40072521036234</v>
      </c>
      <c r="Q222" s="23"/>
      <c r="R222" s="23">
        <v>2533.1333928362601</v>
      </c>
      <c r="S222" s="23">
        <v>2533.1333928362601</v>
      </c>
      <c r="T222" s="23">
        <v>2118.749198048321</v>
      </c>
      <c r="U222" s="34">
        <v>2118.749198048321</v>
      </c>
      <c r="V222" s="23"/>
      <c r="W222" s="23">
        <v>1039.2659165099922</v>
      </c>
      <c r="X222" s="23">
        <v>1039.2659165099922</v>
      </c>
      <c r="Y222" s="23">
        <v>898.82879551442215</v>
      </c>
      <c r="Z222" s="34">
        <v>898.82879551442215</v>
      </c>
      <c r="AA222" s="23"/>
      <c r="AB222" s="110">
        <f t="shared" si="8"/>
        <v>4670.3478056801869</v>
      </c>
      <c r="AC222" s="23">
        <f t="shared" si="9"/>
        <v>4670.3478056801869</v>
      </c>
      <c r="AD222" s="110">
        <f t="shared" si="10"/>
        <v>4072.9612343446861</v>
      </c>
      <c r="AE222" s="22">
        <f t="shared" si="11"/>
        <v>4072.9612343446861</v>
      </c>
    </row>
    <row r="223" spans="1:31">
      <c r="A223" s="17">
        <v>44866</v>
      </c>
      <c r="B223" s="23"/>
      <c r="C223" s="23">
        <v>299.15434115117927</v>
      </c>
      <c r="D223" s="23">
        <v>299.15434115117927</v>
      </c>
      <c r="E223" s="23">
        <v>293.60415418103929</v>
      </c>
      <c r="F223" s="34">
        <v>293.60415418103929</v>
      </c>
      <c r="G223" s="23"/>
      <c r="H223" s="23">
        <v>471.8502460477639</v>
      </c>
      <c r="I223" s="23">
        <v>471.8502460477639</v>
      </c>
      <c r="J223" s="23">
        <v>449.09040272287234</v>
      </c>
      <c r="K223" s="34">
        <v>449.09040272287234</v>
      </c>
      <c r="L223" s="23"/>
      <c r="M223" s="23">
        <v>221.23514559974188</v>
      </c>
      <c r="N223" s="23">
        <v>221.23514559974188</v>
      </c>
      <c r="O223" s="23">
        <v>249.07052820416826</v>
      </c>
      <c r="P223" s="34">
        <v>249.07052820416826</v>
      </c>
      <c r="Q223" s="23"/>
      <c r="R223" s="23">
        <v>2527.8319922314436</v>
      </c>
      <c r="S223" s="23">
        <v>2527.8319922314436</v>
      </c>
      <c r="T223" s="23">
        <v>2123.5873067039811</v>
      </c>
      <c r="U223" s="34">
        <v>2123.5873067039811</v>
      </c>
      <c r="V223" s="23"/>
      <c r="W223" s="23">
        <v>923.47386158495055</v>
      </c>
      <c r="X223" s="23">
        <v>923.47386158495055</v>
      </c>
      <c r="Y223" s="23">
        <v>899.58860393761768</v>
      </c>
      <c r="Z223" s="34">
        <v>899.58860393761768</v>
      </c>
      <c r="AA223" s="23"/>
      <c r="AB223" s="110">
        <f t="shared" si="8"/>
        <v>4443.5455866150787</v>
      </c>
      <c r="AC223" s="23">
        <f t="shared" si="9"/>
        <v>4443.5455866150787</v>
      </c>
      <c r="AD223" s="110">
        <f t="shared" si="10"/>
        <v>4014.9409957496787</v>
      </c>
      <c r="AE223" s="22">
        <f t="shared" si="11"/>
        <v>4014.9409957496787</v>
      </c>
    </row>
    <row r="224" spans="1:31">
      <c r="A224" s="17">
        <v>44896</v>
      </c>
      <c r="B224" s="23"/>
      <c r="C224" s="23">
        <v>281.83296200566963</v>
      </c>
      <c r="D224" s="23">
        <v>281.83296200566963</v>
      </c>
      <c r="E224" s="23">
        <v>291.45864639131418</v>
      </c>
      <c r="F224" s="34">
        <v>291.45864639131418</v>
      </c>
      <c r="G224" s="23"/>
      <c r="H224" s="23">
        <v>405.94111879413475</v>
      </c>
      <c r="I224" s="23">
        <v>405.94111879413475</v>
      </c>
      <c r="J224" s="23">
        <v>399.53456556093857</v>
      </c>
      <c r="K224" s="34">
        <v>399.53456556093857</v>
      </c>
      <c r="L224" s="23"/>
      <c r="M224" s="23">
        <v>191.02245124758602</v>
      </c>
      <c r="N224" s="23">
        <v>191.02245124758602</v>
      </c>
      <c r="O224" s="23">
        <v>252.2468224805954</v>
      </c>
      <c r="P224" s="34">
        <v>252.2468224805954</v>
      </c>
      <c r="Q224" s="23"/>
      <c r="R224" s="23">
        <v>1990.2448253470659</v>
      </c>
      <c r="S224" s="23">
        <v>1990.2448253470659</v>
      </c>
      <c r="T224" s="23">
        <v>1663.9022085735437</v>
      </c>
      <c r="U224" s="34">
        <v>1663.9022085735437</v>
      </c>
      <c r="V224" s="23"/>
      <c r="W224" s="23">
        <v>826.34275034910729</v>
      </c>
      <c r="X224" s="23">
        <v>826.34275034910729</v>
      </c>
      <c r="Y224" s="23">
        <v>773.76730601425368</v>
      </c>
      <c r="Z224" s="34">
        <v>773.76730601425368</v>
      </c>
      <c r="AA224" s="23"/>
      <c r="AB224" s="110">
        <f t="shared" si="8"/>
        <v>3695.3841077435636</v>
      </c>
      <c r="AC224" s="23">
        <f t="shared" si="9"/>
        <v>3695.3841077435636</v>
      </c>
      <c r="AD224" s="110">
        <f t="shared" si="10"/>
        <v>3380.9095490206455</v>
      </c>
      <c r="AE224" s="22">
        <f t="shared" si="11"/>
        <v>3380.9095490206455</v>
      </c>
    </row>
    <row r="225" spans="1:31">
      <c r="A225" s="17">
        <v>44927</v>
      </c>
      <c r="B225" s="23"/>
      <c r="C225" s="23">
        <v>205.88020209269254</v>
      </c>
      <c r="D225" s="23">
        <v>205.88020209269254</v>
      </c>
      <c r="E225" s="23">
        <v>183.86804291364351</v>
      </c>
      <c r="F225" s="34">
        <v>183.86804291364351</v>
      </c>
      <c r="G225" s="23"/>
      <c r="H225" s="23">
        <v>392.4827095199015</v>
      </c>
      <c r="I225" s="23">
        <v>392.4827095199015</v>
      </c>
      <c r="J225" s="23">
        <v>319.49698069783528</v>
      </c>
      <c r="K225" s="34">
        <v>319.49698069783528</v>
      </c>
      <c r="L225" s="23"/>
      <c r="M225" s="23">
        <v>146.83155531586186</v>
      </c>
      <c r="N225" s="23">
        <v>146.83155531586186</v>
      </c>
      <c r="O225" s="23">
        <v>191.3039805916759</v>
      </c>
      <c r="P225" s="34">
        <v>191.3039805916759</v>
      </c>
      <c r="Q225" s="23"/>
      <c r="R225" s="23">
        <v>2009.7008484695259</v>
      </c>
      <c r="S225" s="23">
        <v>2009.7008484695259</v>
      </c>
      <c r="T225" s="23">
        <v>1511.5325669605643</v>
      </c>
      <c r="U225" s="34">
        <v>1511.5325669605643</v>
      </c>
      <c r="V225" s="23"/>
      <c r="W225" s="23">
        <v>820.8223313282283</v>
      </c>
      <c r="X225" s="23">
        <v>820.8223313282283</v>
      </c>
      <c r="Y225" s="23">
        <v>686.0242861725003</v>
      </c>
      <c r="Z225" s="34">
        <v>686.0242861725003</v>
      </c>
      <c r="AA225" s="23"/>
      <c r="AB225" s="110">
        <f t="shared" si="8"/>
        <v>3575.7176467262102</v>
      </c>
      <c r="AC225" s="23">
        <f t="shared" si="9"/>
        <v>3575.7176467262102</v>
      </c>
      <c r="AD225" s="110">
        <f t="shared" si="10"/>
        <v>2892.2258573362196</v>
      </c>
      <c r="AE225" s="22">
        <f t="shared" si="11"/>
        <v>2892.2258573362196</v>
      </c>
    </row>
    <row r="226" spans="1:31">
      <c r="A226" s="17">
        <v>44958</v>
      </c>
      <c r="B226" s="23"/>
      <c r="C226" s="23">
        <v>250.45150455457636</v>
      </c>
      <c r="D226" s="23">
        <v>250.45150455457636</v>
      </c>
      <c r="E226" s="23">
        <v>237.31454127306611</v>
      </c>
      <c r="F226" s="34">
        <v>237.31454127306611</v>
      </c>
      <c r="G226" s="23"/>
      <c r="H226" s="23">
        <v>418.97843922969861</v>
      </c>
      <c r="I226" s="23">
        <v>418.97843922969861</v>
      </c>
      <c r="J226" s="23">
        <v>386.62248009426503</v>
      </c>
      <c r="K226" s="34">
        <v>386.62248009426503</v>
      </c>
      <c r="L226" s="23"/>
      <c r="M226" s="23">
        <v>177.56018382339192</v>
      </c>
      <c r="N226" s="23">
        <v>177.56018382339192</v>
      </c>
      <c r="O226" s="23">
        <v>210.62702267191855</v>
      </c>
      <c r="P226" s="34">
        <v>210.62702267191855</v>
      </c>
      <c r="Q226" s="23"/>
      <c r="R226" s="23">
        <v>2400.0730334525206</v>
      </c>
      <c r="S226" s="23">
        <v>2400.0730334525206</v>
      </c>
      <c r="T226" s="23">
        <v>1996.8965745026012</v>
      </c>
      <c r="U226" s="34">
        <v>1996.8965745026012</v>
      </c>
      <c r="V226" s="23"/>
      <c r="W226" s="23">
        <v>830.43224358076236</v>
      </c>
      <c r="X226" s="23">
        <v>830.43224358076236</v>
      </c>
      <c r="Y226" s="23">
        <v>803.10780681444339</v>
      </c>
      <c r="Z226" s="34">
        <v>803.10780681444339</v>
      </c>
      <c r="AA226" s="23"/>
      <c r="AB226" s="110">
        <f t="shared" si="8"/>
        <v>4077.4954046409503</v>
      </c>
      <c r="AC226" s="23">
        <f t="shared" si="9"/>
        <v>4077.4954046409503</v>
      </c>
      <c r="AD226" s="110">
        <f t="shared" si="10"/>
        <v>3634.568425356294</v>
      </c>
      <c r="AE226" s="22">
        <f t="shared" si="11"/>
        <v>3634.568425356294</v>
      </c>
    </row>
    <row r="227" spans="1:31">
      <c r="A227" s="17">
        <v>44986</v>
      </c>
      <c r="B227" s="23"/>
      <c r="C227" s="23">
        <v>257.10840371123692</v>
      </c>
      <c r="D227" s="23">
        <v>257.10840371123692</v>
      </c>
      <c r="E227" s="23">
        <v>273.74050867997397</v>
      </c>
      <c r="F227" s="34">
        <v>273.74050867997397</v>
      </c>
      <c r="G227" s="23"/>
      <c r="H227" s="23">
        <v>463.63257467249224</v>
      </c>
      <c r="I227" s="23">
        <v>463.63257467249224</v>
      </c>
      <c r="J227" s="23">
        <v>446.06753437500589</v>
      </c>
      <c r="K227" s="34">
        <v>446.06753437500589</v>
      </c>
      <c r="L227" s="23"/>
      <c r="M227" s="23">
        <v>203.49247280512535</v>
      </c>
      <c r="N227" s="23">
        <v>203.49247280512535</v>
      </c>
      <c r="O227" s="23">
        <v>262.43493980511352</v>
      </c>
      <c r="P227" s="34">
        <v>262.43493980511352</v>
      </c>
      <c r="Q227" s="23"/>
      <c r="R227" s="23">
        <v>2583.3421770934674</v>
      </c>
      <c r="S227" s="23">
        <v>2583.3421770934674</v>
      </c>
      <c r="T227" s="23">
        <v>2198.1216112151133</v>
      </c>
      <c r="U227" s="34">
        <v>2198.1216112151133</v>
      </c>
      <c r="V227" s="23"/>
      <c r="W227" s="23">
        <v>1039.751570709951</v>
      </c>
      <c r="X227" s="23">
        <v>1039.751570709951</v>
      </c>
      <c r="Y227" s="23">
        <v>969.73782050829425</v>
      </c>
      <c r="Z227" s="34">
        <v>969.73782050829425</v>
      </c>
      <c r="AA227" s="23"/>
      <c r="AB227" s="110">
        <f t="shared" si="8"/>
        <v>4547.3271989922723</v>
      </c>
      <c r="AC227" s="23">
        <f t="shared" si="9"/>
        <v>4547.3271989922723</v>
      </c>
      <c r="AD227" s="110">
        <f t="shared" si="10"/>
        <v>4150.1024145835008</v>
      </c>
      <c r="AE227" s="22">
        <f t="shared" si="11"/>
        <v>4150.1024145835008</v>
      </c>
    </row>
    <row r="228" spans="1:31">
      <c r="A228" s="17">
        <v>45017</v>
      </c>
      <c r="B228" s="23"/>
      <c r="C228" s="23">
        <v>253.71384364042936</v>
      </c>
      <c r="D228" s="23">
        <v>253.71384364042936</v>
      </c>
      <c r="E228" s="23">
        <v>251.2420878809634</v>
      </c>
      <c r="F228" s="34">
        <v>251.2420878809634</v>
      </c>
      <c r="G228" s="23"/>
      <c r="H228" s="23">
        <v>472.34218229672342</v>
      </c>
      <c r="I228" s="23">
        <v>472.34218229672342</v>
      </c>
      <c r="J228" s="23">
        <v>399.14424348447244</v>
      </c>
      <c r="K228" s="34">
        <v>399.14424348447244</v>
      </c>
      <c r="L228" s="23"/>
      <c r="M228" s="23">
        <v>197.46594337295974</v>
      </c>
      <c r="N228" s="23">
        <v>197.46594337295974</v>
      </c>
      <c r="O228" s="23">
        <v>252.66205595243559</v>
      </c>
      <c r="P228" s="34">
        <v>252.66205595243559</v>
      </c>
      <c r="Q228" s="23"/>
      <c r="R228" s="23">
        <v>2277.6004107965264</v>
      </c>
      <c r="S228" s="23">
        <v>2277.6004107965264</v>
      </c>
      <c r="T228" s="23">
        <v>1879.6356717250983</v>
      </c>
      <c r="U228" s="34">
        <v>1879.6356717250983</v>
      </c>
      <c r="V228" s="23"/>
      <c r="W228" s="23">
        <v>871.66884812303192</v>
      </c>
      <c r="X228" s="23">
        <v>871.66884812303192</v>
      </c>
      <c r="Y228" s="23">
        <v>820.99403506220483</v>
      </c>
      <c r="Z228" s="34">
        <v>820.99403506220483</v>
      </c>
      <c r="AA228" s="23"/>
      <c r="AB228" s="110">
        <f t="shared" si="8"/>
        <v>4072.7912282296711</v>
      </c>
      <c r="AC228" s="23">
        <f t="shared" si="9"/>
        <v>4072.7912282296711</v>
      </c>
      <c r="AD228" s="110">
        <f t="shared" si="10"/>
        <v>3603.6780941051748</v>
      </c>
      <c r="AE228" s="22">
        <f t="shared" si="11"/>
        <v>3603.6780941051748</v>
      </c>
    </row>
    <row r="229" spans="1:31">
      <c r="A229" s="17">
        <v>45047</v>
      </c>
      <c r="B229" s="23"/>
      <c r="C229" s="23">
        <v>313.6896726666231</v>
      </c>
      <c r="D229" s="23">
        <v>313.6896726666231</v>
      </c>
      <c r="E229" s="23">
        <v>294.59793232816185</v>
      </c>
      <c r="F229" s="34">
        <v>294.59793232816185</v>
      </c>
      <c r="G229" s="23"/>
      <c r="H229" s="23">
        <v>566.65786739709108</v>
      </c>
      <c r="I229" s="23">
        <v>566.65786739709108</v>
      </c>
      <c r="J229" s="23">
        <v>474.55100962053723</v>
      </c>
      <c r="K229" s="34">
        <v>474.55100962053723</v>
      </c>
      <c r="L229" s="23"/>
      <c r="M229" s="23">
        <v>238.41058365615015</v>
      </c>
      <c r="N229" s="23">
        <v>238.41058365615015</v>
      </c>
      <c r="O229" s="23">
        <v>266.92904799790114</v>
      </c>
      <c r="P229" s="34">
        <v>266.92904799790114</v>
      </c>
      <c r="Q229" s="23"/>
      <c r="R229" s="23">
        <v>2765.3529329817597</v>
      </c>
      <c r="S229" s="23">
        <v>2765.3529329817597</v>
      </c>
      <c r="T229" s="23">
        <v>2295.5015332523544</v>
      </c>
      <c r="U229" s="34">
        <v>2295.5015332523544</v>
      </c>
      <c r="V229" s="23"/>
      <c r="W229" s="23">
        <v>1051.215870260605</v>
      </c>
      <c r="X229" s="23">
        <v>1051.215870260605</v>
      </c>
      <c r="Y229" s="23">
        <v>958.11792050371821</v>
      </c>
      <c r="Z229" s="34">
        <v>958.11792050371821</v>
      </c>
      <c r="AA229" s="23"/>
      <c r="AB229" s="110">
        <f t="shared" si="8"/>
        <v>4935.3269269622288</v>
      </c>
      <c r="AC229" s="23">
        <f t="shared" si="9"/>
        <v>4935.3269269622288</v>
      </c>
      <c r="AD229" s="110">
        <f t="shared" si="10"/>
        <v>4289.6974437026729</v>
      </c>
      <c r="AE229" s="22">
        <f t="shared" si="11"/>
        <v>4289.6974437026729</v>
      </c>
    </row>
    <row r="230" spans="1:31">
      <c r="A230" s="17">
        <v>45078</v>
      </c>
      <c r="B230" s="23"/>
      <c r="C230" s="23">
        <v>269.84187273366325</v>
      </c>
      <c r="D230" s="23">
        <v>269.84187273366325</v>
      </c>
      <c r="E230" s="23">
        <v>288.09892383134371</v>
      </c>
      <c r="F230" s="34">
        <v>288.09892383134371</v>
      </c>
      <c r="G230" s="23"/>
      <c r="H230" s="23">
        <v>419.41379721717612</v>
      </c>
      <c r="I230" s="23">
        <v>419.41379721717612</v>
      </c>
      <c r="J230" s="23">
        <v>445.10787518068378</v>
      </c>
      <c r="K230" s="34">
        <v>445.10787518068378</v>
      </c>
      <c r="L230" s="23"/>
      <c r="M230" s="23">
        <v>206.11800756264802</v>
      </c>
      <c r="N230" s="23">
        <v>206.11800756264802</v>
      </c>
      <c r="O230" s="23">
        <v>270.07923207508873</v>
      </c>
      <c r="P230" s="34">
        <v>270.07923207508873</v>
      </c>
      <c r="Q230" s="23"/>
      <c r="R230" s="23">
        <v>2420.7912205964753</v>
      </c>
      <c r="S230" s="23">
        <v>2420.7912205964753</v>
      </c>
      <c r="T230" s="23">
        <v>2117.6660395736758</v>
      </c>
      <c r="U230" s="34">
        <v>2117.6660395736758</v>
      </c>
      <c r="V230" s="23"/>
      <c r="W230" s="23">
        <v>944.51613827849928</v>
      </c>
      <c r="X230" s="23">
        <v>944.51613827849928</v>
      </c>
      <c r="Y230" s="23">
        <v>908.67361340621846</v>
      </c>
      <c r="Z230" s="34">
        <v>908.67361340621846</v>
      </c>
      <c r="AA230" s="23"/>
      <c r="AB230" s="110">
        <f t="shared" si="8"/>
        <v>4260.6810363884615</v>
      </c>
      <c r="AC230" s="23">
        <f t="shared" si="9"/>
        <v>4260.6810363884615</v>
      </c>
      <c r="AD230" s="110">
        <f t="shared" si="10"/>
        <v>4029.6256840670103</v>
      </c>
      <c r="AE230" s="22">
        <f t="shared" si="11"/>
        <v>4029.6256840670103</v>
      </c>
    </row>
    <row r="231" spans="1:31">
      <c r="A231" s="17">
        <v>45108</v>
      </c>
      <c r="B231" s="23"/>
      <c r="C231" s="23">
        <v>324.65548872429497</v>
      </c>
      <c r="D231" s="23">
        <v>324.65548872429497</v>
      </c>
      <c r="E231" s="23">
        <v>334.4746294307584</v>
      </c>
      <c r="F231" s="34">
        <v>334.4746294307584</v>
      </c>
      <c r="G231" s="23"/>
      <c r="H231" s="23">
        <v>579.82829013550167</v>
      </c>
      <c r="I231" s="23">
        <v>579.82829013550167</v>
      </c>
      <c r="J231" s="23">
        <v>518.22535450239866</v>
      </c>
      <c r="K231" s="34">
        <v>518.22535450239866</v>
      </c>
      <c r="L231" s="23"/>
      <c r="M231" s="23">
        <v>247.16853265255847</v>
      </c>
      <c r="N231" s="23">
        <v>247.16853265255847</v>
      </c>
      <c r="O231" s="23">
        <v>295.52526328594143</v>
      </c>
      <c r="P231" s="34">
        <v>295.52526328594143</v>
      </c>
      <c r="Q231" s="23"/>
      <c r="R231" s="23">
        <v>2681.5187748713211</v>
      </c>
      <c r="S231" s="23">
        <v>2681.5187748713211</v>
      </c>
      <c r="T231" s="23">
        <v>2250.6148542597939</v>
      </c>
      <c r="U231" s="34">
        <v>2250.6148542597939</v>
      </c>
      <c r="V231" s="23"/>
      <c r="W231" s="23">
        <v>1035.7065232856532</v>
      </c>
      <c r="X231" s="23">
        <v>1035.7065232856532</v>
      </c>
      <c r="Y231" s="23">
        <v>1013.4818574182666</v>
      </c>
      <c r="Z231" s="34">
        <v>1013.4818574182666</v>
      </c>
      <c r="AA231" s="23"/>
      <c r="AB231" s="110">
        <f t="shared" si="8"/>
        <v>4868.8776096693291</v>
      </c>
      <c r="AC231" s="23">
        <f t="shared" si="9"/>
        <v>4868.8776096693291</v>
      </c>
      <c r="AD231" s="110">
        <f t="shared" si="10"/>
        <v>4412.3219588971588</v>
      </c>
      <c r="AE231" s="22">
        <f t="shared" si="11"/>
        <v>4412.3219588971588</v>
      </c>
    </row>
    <row r="232" spans="1:31">
      <c r="A232" s="17">
        <v>45139</v>
      </c>
      <c r="B232" s="23"/>
      <c r="C232" s="23">
        <v>304.89591593702846</v>
      </c>
      <c r="D232" s="23">
        <v>304.89591593702846</v>
      </c>
      <c r="E232" s="23">
        <v>313.55639426643506</v>
      </c>
      <c r="F232" s="34">
        <v>313.55639426643506</v>
      </c>
      <c r="G232" s="23"/>
      <c r="H232" s="23">
        <v>495.25872458721307</v>
      </c>
      <c r="I232" s="23">
        <v>495.25872458721307</v>
      </c>
      <c r="J232" s="23">
        <v>478.67853604984987</v>
      </c>
      <c r="K232" s="34">
        <v>478.67853604984987</v>
      </c>
      <c r="L232" s="23"/>
      <c r="M232" s="23">
        <v>221.60235386522703</v>
      </c>
      <c r="N232" s="23">
        <v>221.60235386522703</v>
      </c>
      <c r="O232" s="23">
        <v>254.35448974958192</v>
      </c>
      <c r="P232" s="34">
        <v>254.35448974958192</v>
      </c>
      <c r="Q232" s="23"/>
      <c r="R232" s="23">
        <v>2557.9621390921138</v>
      </c>
      <c r="S232" s="23">
        <v>2557.9621390921138</v>
      </c>
      <c r="T232" s="23">
        <v>2247.5089236656122</v>
      </c>
      <c r="U232" s="34">
        <v>2247.5089236656122</v>
      </c>
      <c r="V232" s="23"/>
      <c r="W232" s="23">
        <v>974.2140818820294</v>
      </c>
      <c r="X232" s="23">
        <v>974.2140818820294</v>
      </c>
      <c r="Y232" s="23">
        <v>921.63743633819047</v>
      </c>
      <c r="Z232" s="34">
        <v>921.63743633819047</v>
      </c>
      <c r="AA232" s="23"/>
      <c r="AB232" s="110">
        <f t="shared" si="8"/>
        <v>4553.9332153636115</v>
      </c>
      <c r="AC232" s="23">
        <f t="shared" si="9"/>
        <v>4553.9332153636115</v>
      </c>
      <c r="AD232" s="110">
        <f t="shared" si="10"/>
        <v>4215.7357800696691</v>
      </c>
      <c r="AE232" s="22">
        <f t="shared" si="11"/>
        <v>4215.7357800696691</v>
      </c>
    </row>
    <row r="233" spans="1:31">
      <c r="A233" s="17">
        <v>45170</v>
      </c>
      <c r="B233" s="23"/>
      <c r="C233" s="23">
        <v>282.03681502168848</v>
      </c>
      <c r="D233" s="23">
        <v>282.03681502168848</v>
      </c>
      <c r="E233" s="23">
        <v>307.97474453532323</v>
      </c>
      <c r="F233" s="34">
        <v>307.97474453532323</v>
      </c>
      <c r="G233" s="23"/>
      <c r="H233" s="23">
        <v>465.17689727778628</v>
      </c>
      <c r="I233" s="23">
        <v>465.17689727778628</v>
      </c>
      <c r="J233" s="23">
        <v>483.33850613325836</v>
      </c>
      <c r="K233" s="34">
        <v>483.33850613325836</v>
      </c>
      <c r="L233" s="23"/>
      <c r="M233" s="23">
        <v>194.42164608486286</v>
      </c>
      <c r="N233" s="23">
        <v>194.42164608486286</v>
      </c>
      <c r="O233" s="23">
        <v>267.02510238756008</v>
      </c>
      <c r="P233" s="34">
        <v>267.02510238756008</v>
      </c>
      <c r="Q233" s="23"/>
      <c r="R233" s="23">
        <v>2541.9812055812404</v>
      </c>
      <c r="S233" s="23">
        <v>2541.9812055812404</v>
      </c>
      <c r="T233" s="23">
        <v>2198.8573092987408</v>
      </c>
      <c r="U233" s="34">
        <v>2198.8573092987408</v>
      </c>
      <c r="V233" s="23"/>
      <c r="W233" s="23">
        <v>954.6805814756309</v>
      </c>
      <c r="X233" s="23">
        <v>954.6805814756309</v>
      </c>
      <c r="Y233" s="23">
        <v>943.29783806551029</v>
      </c>
      <c r="Z233" s="34">
        <v>943.29783806551029</v>
      </c>
      <c r="AA233" s="23"/>
      <c r="AB233" s="110">
        <f t="shared" si="8"/>
        <v>4438.2971454412091</v>
      </c>
      <c r="AC233" s="23">
        <f t="shared" si="9"/>
        <v>4438.2971454412091</v>
      </c>
      <c r="AD233" s="110">
        <f t="shared" si="10"/>
        <v>4200.4935004203926</v>
      </c>
      <c r="AE233" s="22">
        <f t="shared" si="11"/>
        <v>4200.4935004203926</v>
      </c>
    </row>
    <row r="234" spans="1:31">
      <c r="A234" s="17">
        <v>45200</v>
      </c>
      <c r="B234" s="23"/>
      <c r="C234" s="23">
        <v>331.46026982039115</v>
      </c>
      <c r="D234" s="23">
        <v>331.46026982039115</v>
      </c>
      <c r="E234" s="23">
        <v>312.70337232242218</v>
      </c>
      <c r="F234" s="34">
        <v>312.70337232242218</v>
      </c>
      <c r="G234" s="23"/>
      <c r="H234" s="23">
        <v>546.8788788726273</v>
      </c>
      <c r="I234" s="23">
        <v>546.8788788726273</v>
      </c>
      <c r="J234" s="23">
        <v>471.28820705158279</v>
      </c>
      <c r="K234" s="34">
        <v>471.28820705158279</v>
      </c>
      <c r="L234" s="23"/>
      <c r="M234" s="23">
        <v>219.83812378830842</v>
      </c>
      <c r="N234" s="23">
        <v>219.83812378830842</v>
      </c>
      <c r="O234" s="23">
        <v>271.40072521036234</v>
      </c>
      <c r="P234" s="34">
        <v>271.40072521036234</v>
      </c>
      <c r="Q234" s="23"/>
      <c r="R234" s="23">
        <v>2539.3657488225854</v>
      </c>
      <c r="S234" s="23">
        <v>2539.3657488225854</v>
      </c>
      <c r="T234" s="23">
        <v>2116.4324990433347</v>
      </c>
      <c r="U234" s="34">
        <v>2116.4324990433347</v>
      </c>
      <c r="V234" s="23"/>
      <c r="W234" s="23">
        <v>1039.2659165099922</v>
      </c>
      <c r="X234" s="23">
        <v>1039.2659165099922</v>
      </c>
      <c r="Y234" s="23">
        <v>898.214614168504</v>
      </c>
      <c r="Z234" s="34">
        <v>898.214614168504</v>
      </c>
      <c r="AA234" s="23"/>
      <c r="AB234" s="110">
        <f t="shared" si="8"/>
        <v>4676.8089378139048</v>
      </c>
      <c r="AC234" s="23">
        <f t="shared" si="9"/>
        <v>4676.8089378139048</v>
      </c>
      <c r="AD234" s="110">
        <f t="shared" si="10"/>
        <v>4070.0394177962057</v>
      </c>
      <c r="AE234" s="22">
        <f t="shared" si="11"/>
        <v>4070.0394177962057</v>
      </c>
    </row>
    <row r="235" spans="1:31">
      <c r="A235" s="17">
        <v>45231</v>
      </c>
      <c r="B235" s="23"/>
      <c r="C235" s="23">
        <v>299.15434334901863</v>
      </c>
      <c r="D235" s="23">
        <v>299.15434334901863</v>
      </c>
      <c r="E235" s="23">
        <v>293.60413637211201</v>
      </c>
      <c r="F235" s="34">
        <v>293.60413637211201</v>
      </c>
      <c r="G235" s="23"/>
      <c r="H235" s="23">
        <v>471.83270716116158</v>
      </c>
      <c r="I235" s="23">
        <v>471.83270716116158</v>
      </c>
      <c r="J235" s="23">
        <v>449.09938565866787</v>
      </c>
      <c r="K235" s="34">
        <v>449.09938565866787</v>
      </c>
      <c r="L235" s="23"/>
      <c r="M235" s="23">
        <v>221.47751676499763</v>
      </c>
      <c r="N235" s="23">
        <v>221.47751676499763</v>
      </c>
      <c r="O235" s="23">
        <v>249.07052820416826</v>
      </c>
      <c r="P235" s="34">
        <v>249.07052820416826</v>
      </c>
      <c r="Q235" s="23"/>
      <c r="R235" s="23">
        <v>2533.9674427720206</v>
      </c>
      <c r="S235" s="23">
        <v>2533.9674427720206</v>
      </c>
      <c r="T235" s="23">
        <v>2121.2902850609353</v>
      </c>
      <c r="U235" s="34">
        <v>2121.2902850609353</v>
      </c>
      <c r="V235" s="23"/>
      <c r="W235" s="23">
        <v>923.47386158495055</v>
      </c>
      <c r="X235" s="23">
        <v>923.47386158495055</v>
      </c>
      <c r="Y235" s="23">
        <v>898.98301162240932</v>
      </c>
      <c r="Z235" s="34">
        <v>898.98301162240932</v>
      </c>
      <c r="AA235" s="23"/>
      <c r="AB235" s="110">
        <f t="shared" si="8"/>
        <v>4449.9058716321488</v>
      </c>
      <c r="AC235" s="23">
        <f t="shared" si="9"/>
        <v>4449.9058716321488</v>
      </c>
      <c r="AD235" s="110">
        <f t="shared" si="10"/>
        <v>4012.0473469182925</v>
      </c>
      <c r="AE235" s="22">
        <f t="shared" si="11"/>
        <v>4012.0473469182925</v>
      </c>
    </row>
    <row r="236" spans="1:31">
      <c r="A236" s="17">
        <v>45261</v>
      </c>
      <c r="B236" s="23"/>
      <c r="C236" s="23">
        <v>281.83296391232767</v>
      </c>
      <c r="D236" s="23">
        <v>281.83296391232767</v>
      </c>
      <c r="E236" s="23">
        <v>291.45863100649638</v>
      </c>
      <c r="F236" s="34">
        <v>291.45863100649638</v>
      </c>
      <c r="G236" s="23"/>
      <c r="H236" s="23">
        <v>405.92443665922798</v>
      </c>
      <c r="I236" s="23">
        <v>405.92443665922798</v>
      </c>
      <c r="J236" s="23">
        <v>399.54344743366102</v>
      </c>
      <c r="K236" s="34">
        <v>399.54344743366102</v>
      </c>
      <c r="L236" s="23"/>
      <c r="M236" s="23">
        <v>191.26214983826253</v>
      </c>
      <c r="N236" s="23">
        <v>191.26214983826253</v>
      </c>
      <c r="O236" s="23">
        <v>252.2468224805954</v>
      </c>
      <c r="P236" s="34">
        <v>252.2468224805954</v>
      </c>
      <c r="Q236" s="23"/>
      <c r="R236" s="23">
        <v>1996.4552135248368</v>
      </c>
      <c r="S236" s="23">
        <v>1996.4552135248368</v>
      </c>
      <c r="T236" s="23">
        <v>1661.3797330394054</v>
      </c>
      <c r="U236" s="34">
        <v>1661.3797330394054</v>
      </c>
      <c r="V236" s="23"/>
      <c r="W236" s="23">
        <v>826.34275034910729</v>
      </c>
      <c r="X236" s="23">
        <v>826.34275034910729</v>
      </c>
      <c r="Y236" s="23">
        <v>773.17018711732942</v>
      </c>
      <c r="Z236" s="34">
        <v>773.17018711732942</v>
      </c>
      <c r="AA236" s="23"/>
      <c r="AB236" s="110">
        <f t="shared" si="8"/>
        <v>3701.8175142837626</v>
      </c>
      <c r="AC236" s="23">
        <f t="shared" si="9"/>
        <v>3701.8175142837626</v>
      </c>
      <c r="AD236" s="110">
        <f t="shared" si="10"/>
        <v>3377.7988210774879</v>
      </c>
      <c r="AE236" s="22">
        <f t="shared" si="11"/>
        <v>3377.7988210774879</v>
      </c>
    </row>
    <row r="237" spans="1:31">
      <c r="A237" s="17">
        <v>45292</v>
      </c>
      <c r="B237" s="23"/>
      <c r="C237" s="23">
        <v>205.88020374674653</v>
      </c>
      <c r="D237" s="23">
        <v>205.88020374674653</v>
      </c>
      <c r="E237" s="23">
        <v>183.86802962289096</v>
      </c>
      <c r="F237" s="34">
        <v>183.86802962289096</v>
      </c>
      <c r="G237" s="23"/>
      <c r="H237" s="23">
        <v>392.46684228548605</v>
      </c>
      <c r="I237" s="23">
        <v>392.46684228548605</v>
      </c>
      <c r="J237" s="23">
        <v>319.50576212496486</v>
      </c>
      <c r="K237" s="34">
        <v>319.50576212496486</v>
      </c>
      <c r="L237" s="23"/>
      <c r="M237" s="23">
        <v>147.06976632941326</v>
      </c>
      <c r="N237" s="23">
        <v>147.06976632941326</v>
      </c>
      <c r="O237" s="23">
        <v>191.3039805916759</v>
      </c>
      <c r="P237" s="34">
        <v>191.3039805916759</v>
      </c>
      <c r="Q237" s="23"/>
      <c r="R237" s="23">
        <v>2016.1083764138605</v>
      </c>
      <c r="S237" s="23">
        <v>2016.1083764138605</v>
      </c>
      <c r="T237" s="23">
        <v>1508.3377753008667</v>
      </c>
      <c r="U237" s="34">
        <v>1508.3377753008667</v>
      </c>
      <c r="V237" s="23"/>
      <c r="W237" s="23">
        <v>820.8223313282283</v>
      </c>
      <c r="X237" s="23">
        <v>820.8223313282283</v>
      </c>
      <c r="Y237" s="23">
        <v>685.43554785364472</v>
      </c>
      <c r="Z237" s="34">
        <v>685.43554785364472</v>
      </c>
      <c r="AA237" s="23"/>
      <c r="AB237" s="110">
        <f t="shared" si="8"/>
        <v>3582.3475201037345</v>
      </c>
      <c r="AC237" s="23">
        <f t="shared" si="9"/>
        <v>3582.3475201037345</v>
      </c>
      <c r="AD237" s="110">
        <f t="shared" si="10"/>
        <v>2888.4510954940433</v>
      </c>
      <c r="AE237" s="22">
        <f t="shared" si="11"/>
        <v>2888.4510954940433</v>
      </c>
    </row>
    <row r="238" spans="1:31">
      <c r="A238" s="17">
        <v>45323</v>
      </c>
      <c r="B238" s="23"/>
      <c r="C238" s="23">
        <v>250.45150598949257</v>
      </c>
      <c r="D238" s="23">
        <v>250.45150598949257</v>
      </c>
      <c r="E238" s="23">
        <v>237.31452979134622</v>
      </c>
      <c r="F238" s="34">
        <v>237.31452979134622</v>
      </c>
      <c r="G238" s="23"/>
      <c r="H238" s="23">
        <v>418.9633470889554</v>
      </c>
      <c r="I238" s="23">
        <v>418.9633470889554</v>
      </c>
      <c r="J238" s="23">
        <v>386.63116320440446</v>
      </c>
      <c r="K238" s="34">
        <v>386.63116320440446</v>
      </c>
      <c r="L238" s="23"/>
      <c r="M238" s="23">
        <v>177.79413207963276</v>
      </c>
      <c r="N238" s="23">
        <v>177.79413207963276</v>
      </c>
      <c r="O238" s="23">
        <v>210.62702267191855</v>
      </c>
      <c r="P238" s="34">
        <v>210.62702267191855</v>
      </c>
      <c r="Q238" s="23"/>
      <c r="R238" s="23">
        <v>2406.6308172399818</v>
      </c>
      <c r="S238" s="23">
        <v>2406.6308172399818</v>
      </c>
      <c r="T238" s="23">
        <v>1992.6898729957784</v>
      </c>
      <c r="U238" s="34">
        <v>1992.6898729957784</v>
      </c>
      <c r="V238" s="23"/>
      <c r="W238" s="23">
        <v>830.43224358076236</v>
      </c>
      <c r="X238" s="23">
        <v>830.43224358076236</v>
      </c>
      <c r="Y238" s="23">
        <v>802.52729892648847</v>
      </c>
      <c r="Z238" s="34">
        <v>802.52729892648847</v>
      </c>
      <c r="AA238" s="23"/>
      <c r="AB238" s="110">
        <f t="shared" si="8"/>
        <v>4084.2720459788252</v>
      </c>
      <c r="AC238" s="23">
        <f t="shared" si="9"/>
        <v>4084.2720459788252</v>
      </c>
      <c r="AD238" s="110">
        <f t="shared" si="10"/>
        <v>3629.7898875899364</v>
      </c>
      <c r="AE238" s="22">
        <f t="shared" si="11"/>
        <v>3629.7898875899364</v>
      </c>
    </row>
    <row r="239" spans="1:31">
      <c r="A239" s="17">
        <v>45352</v>
      </c>
      <c r="B239" s="23"/>
      <c r="C239" s="23">
        <v>257.10840495604788</v>
      </c>
      <c r="D239" s="23">
        <v>257.10840495604788</v>
      </c>
      <c r="E239" s="23">
        <v>273.74049876110183</v>
      </c>
      <c r="F239" s="34">
        <v>273.74049876110183</v>
      </c>
      <c r="G239" s="23"/>
      <c r="H239" s="23">
        <v>463.61821976310506</v>
      </c>
      <c r="I239" s="23">
        <v>463.61821976310506</v>
      </c>
      <c r="J239" s="23">
        <v>446.07611963533617</v>
      </c>
      <c r="K239" s="34">
        <v>446.07611963533617</v>
      </c>
      <c r="L239" s="23"/>
      <c r="M239" s="23">
        <v>203.72365909189827</v>
      </c>
      <c r="N239" s="23">
        <v>203.72365909189827</v>
      </c>
      <c r="O239" s="23">
        <v>262.43493980511352</v>
      </c>
      <c r="P239" s="34">
        <v>262.43493980511352</v>
      </c>
      <c r="Q239" s="23"/>
      <c r="R239" s="23">
        <v>2590.0511708300855</v>
      </c>
      <c r="S239" s="23">
        <v>2590.0511708300855</v>
      </c>
      <c r="T239" s="23">
        <v>2192.4203591787996</v>
      </c>
      <c r="U239" s="34">
        <v>2192.4203591787996</v>
      </c>
      <c r="V239" s="23"/>
      <c r="W239" s="23">
        <v>1039.751570709951</v>
      </c>
      <c r="X239" s="23">
        <v>1039.751570709951</v>
      </c>
      <c r="Y239" s="23">
        <v>969.1654469259289</v>
      </c>
      <c r="Z239" s="34">
        <v>969.1654469259289</v>
      </c>
      <c r="AA239" s="23"/>
      <c r="AB239" s="110">
        <f t="shared" si="8"/>
        <v>4554.2530253510877</v>
      </c>
      <c r="AC239" s="23">
        <f t="shared" si="9"/>
        <v>4554.2530253510877</v>
      </c>
      <c r="AD239" s="110">
        <f t="shared" si="10"/>
        <v>4143.8373643062805</v>
      </c>
      <c r="AE239" s="22">
        <f t="shared" si="11"/>
        <v>4143.8373643062805</v>
      </c>
    </row>
    <row r="240" spans="1:31">
      <c r="A240" s="17">
        <v>45383</v>
      </c>
      <c r="B240" s="23"/>
      <c r="C240" s="23">
        <v>253.71384472032125</v>
      </c>
      <c r="D240" s="23">
        <v>253.71384472032125</v>
      </c>
      <c r="E240" s="23">
        <v>251.24207931218319</v>
      </c>
      <c r="F240" s="34">
        <v>251.24207931218319</v>
      </c>
      <c r="G240" s="23"/>
      <c r="H240" s="23">
        <v>472.32852860590361</v>
      </c>
      <c r="I240" s="23">
        <v>472.32852860590361</v>
      </c>
      <c r="J240" s="23">
        <v>399.15273195921316</v>
      </c>
      <c r="K240" s="34">
        <v>399.15273195921316</v>
      </c>
      <c r="L240" s="23"/>
      <c r="M240" s="23">
        <v>197.69550763539613</v>
      </c>
      <c r="N240" s="23">
        <v>197.69550763539613</v>
      </c>
      <c r="O240" s="23">
        <v>252.66205595243559</v>
      </c>
      <c r="P240" s="34">
        <v>252.66205595243559</v>
      </c>
      <c r="Q240" s="23"/>
      <c r="R240" s="23">
        <v>2284.4923471795364</v>
      </c>
      <c r="S240" s="23">
        <v>2284.4923471795364</v>
      </c>
      <c r="T240" s="23">
        <v>1872.6648789737292</v>
      </c>
      <c r="U240" s="34">
        <v>1872.6648789737292</v>
      </c>
      <c r="V240" s="23"/>
      <c r="W240" s="23">
        <v>871.66884812303192</v>
      </c>
      <c r="X240" s="23">
        <v>871.66884812303192</v>
      </c>
      <c r="Y240" s="23">
        <v>820.42968318955093</v>
      </c>
      <c r="Z240" s="34">
        <v>820.42968318955093</v>
      </c>
      <c r="AA240" s="23"/>
      <c r="AB240" s="110">
        <f t="shared" si="8"/>
        <v>4079.8990762641897</v>
      </c>
      <c r="AC240" s="23">
        <f t="shared" si="9"/>
        <v>4079.8990762641897</v>
      </c>
      <c r="AD240" s="110">
        <f t="shared" si="10"/>
        <v>3596.1514293871119</v>
      </c>
      <c r="AE240" s="22">
        <f t="shared" si="11"/>
        <v>3596.1514293871119</v>
      </c>
    </row>
    <row r="241" spans="1:31">
      <c r="A241" s="17">
        <v>45413</v>
      </c>
      <c r="B241" s="23"/>
      <c r="C241" s="23">
        <v>313.68967360344521</v>
      </c>
      <c r="D241" s="23">
        <v>313.68967360344521</v>
      </c>
      <c r="E241" s="23">
        <v>294.5979249256996</v>
      </c>
      <c r="F241" s="34">
        <v>294.5979249256996</v>
      </c>
      <c r="G241" s="23"/>
      <c r="H241" s="23">
        <v>566.64488067122966</v>
      </c>
      <c r="I241" s="23">
        <v>566.64488067122966</v>
      </c>
      <c r="J241" s="23">
        <v>474.55940286313557</v>
      </c>
      <c r="K241" s="34">
        <v>474.55940286313557</v>
      </c>
      <c r="L241" s="23"/>
      <c r="M241" s="23">
        <v>238.63635109562676</v>
      </c>
      <c r="N241" s="23">
        <v>238.63635109562676</v>
      </c>
      <c r="O241" s="23">
        <v>266.92904799790114</v>
      </c>
      <c r="P241" s="34">
        <v>266.92904799790114</v>
      </c>
      <c r="Q241" s="23"/>
      <c r="R241" s="23">
        <v>2772.2238781581214</v>
      </c>
      <c r="S241" s="23">
        <v>2772.2238781581214</v>
      </c>
      <c r="T241" s="23">
        <v>2288.4627331194588</v>
      </c>
      <c r="U241" s="34">
        <v>2288.4627331194588</v>
      </c>
      <c r="V241" s="23"/>
      <c r="W241" s="23">
        <v>1051.215870260605</v>
      </c>
      <c r="X241" s="23">
        <v>1051.215870260605</v>
      </c>
      <c r="Y241" s="23">
        <v>957.5614629557723</v>
      </c>
      <c r="Z241" s="34">
        <v>957.5614629557723</v>
      </c>
      <c r="AA241" s="23"/>
      <c r="AB241" s="110">
        <f t="shared" si="8"/>
        <v>4942.4106537890284</v>
      </c>
      <c r="AC241" s="23">
        <f t="shared" si="9"/>
        <v>4942.4106537890284</v>
      </c>
      <c r="AD241" s="110">
        <f t="shared" si="10"/>
        <v>4282.1105718619674</v>
      </c>
      <c r="AE241" s="22">
        <f t="shared" si="11"/>
        <v>4282.1105718619674</v>
      </c>
    </row>
    <row r="242" spans="1:31">
      <c r="A242" s="17">
        <v>45444</v>
      </c>
      <c r="B242" s="23"/>
      <c r="C242" s="23">
        <v>269.84187354637027</v>
      </c>
      <c r="D242" s="23">
        <v>269.84187354637027</v>
      </c>
      <c r="E242" s="23">
        <v>288.09891743646898</v>
      </c>
      <c r="F242" s="34">
        <v>288.09891743646898</v>
      </c>
      <c r="G242" s="23"/>
      <c r="H242" s="23">
        <v>419.40144487590459</v>
      </c>
      <c r="I242" s="23">
        <v>419.40144487590459</v>
      </c>
      <c r="J242" s="23">
        <v>445.11617382814842</v>
      </c>
      <c r="K242" s="34">
        <v>445.11617382814842</v>
      </c>
      <c r="L242" s="23"/>
      <c r="M242" s="23">
        <v>206.34099082205213</v>
      </c>
      <c r="N242" s="23">
        <v>206.34099082205213</v>
      </c>
      <c r="O242" s="23">
        <v>270.07923207508873</v>
      </c>
      <c r="P242" s="34">
        <v>270.07923207508873</v>
      </c>
      <c r="Q242" s="23"/>
      <c r="R242" s="23">
        <v>2427.3919798367242</v>
      </c>
      <c r="S242" s="23">
        <v>2427.3919798367242</v>
      </c>
      <c r="T242" s="23">
        <v>2112.2225271070347</v>
      </c>
      <c r="U242" s="34">
        <v>2112.2225271070347</v>
      </c>
      <c r="V242" s="23"/>
      <c r="W242" s="23">
        <v>944.51613827849928</v>
      </c>
      <c r="X242" s="23">
        <v>944.51613827849928</v>
      </c>
      <c r="Y242" s="23">
        <v>908.12495584751048</v>
      </c>
      <c r="Z242" s="34">
        <v>908.12495584751048</v>
      </c>
      <c r="AA242" s="23"/>
      <c r="AB242" s="110">
        <f t="shared" si="8"/>
        <v>4267.4924273595507</v>
      </c>
      <c r="AC242" s="23">
        <f t="shared" si="9"/>
        <v>4267.4924273595507</v>
      </c>
      <c r="AD242" s="110">
        <f t="shared" si="10"/>
        <v>4023.6418062942516</v>
      </c>
      <c r="AE242" s="22">
        <f t="shared" si="11"/>
        <v>4023.6418062942516</v>
      </c>
    </row>
    <row r="243" spans="1:31">
      <c r="A243" s="109">
        <v>45504</v>
      </c>
      <c r="E243" s="23">
        <v>334.47462390631512</v>
      </c>
      <c r="F243" s="34">
        <v>334.47462390631512</v>
      </c>
      <c r="J243" s="23">
        <v>518.23355973772686</v>
      </c>
      <c r="K243" s="34">
        <v>518.23355973772686</v>
      </c>
      <c r="O243" s="23">
        <v>295.52526328594143</v>
      </c>
      <c r="P243" s="34">
        <v>295.52526328594143</v>
      </c>
      <c r="T243" s="23">
        <v>2246.947760032378</v>
      </c>
      <c r="U243" s="34">
        <v>2246.947760032378</v>
      </c>
      <c r="Y243" s="23">
        <v>1012.9408827282967</v>
      </c>
      <c r="Z243" s="34">
        <v>1012.9408827282967</v>
      </c>
      <c r="AD243" s="110">
        <f t="shared" si="10"/>
        <v>4408.122089690658</v>
      </c>
      <c r="AE243" s="22">
        <f t="shared" si="11"/>
        <v>4408.122089690658</v>
      </c>
    </row>
    <row r="244" spans="1:31">
      <c r="A244" s="109">
        <v>45535</v>
      </c>
      <c r="E244" s="23">
        <v>313.55638949393961</v>
      </c>
      <c r="F244" s="34">
        <v>313.55638949393961</v>
      </c>
      <c r="J244" s="23">
        <v>478.68664909788703</v>
      </c>
      <c r="K244" s="34">
        <v>478.68664909788703</v>
      </c>
      <c r="O244" s="23">
        <v>254.35448974958192</v>
      </c>
      <c r="P244" s="34">
        <v>254.35448974958192</v>
      </c>
      <c r="T244" s="23">
        <v>2243.8092473639035</v>
      </c>
      <c r="U244" s="34">
        <v>2243.8092473639035</v>
      </c>
      <c r="Y244" s="23">
        <v>921.10403444392955</v>
      </c>
      <c r="Z244" s="34">
        <v>921.10403444392955</v>
      </c>
      <c r="AD244" s="110">
        <f t="shared" si="10"/>
        <v>4211.5108101492415</v>
      </c>
      <c r="AE244" s="22">
        <f t="shared" si="11"/>
        <v>4211.5108101492415</v>
      </c>
    </row>
    <row r="245" spans="1:31">
      <c r="A245" s="109">
        <v>45565</v>
      </c>
      <c r="E245" s="23">
        <v>307.9747404124339</v>
      </c>
      <c r="F245" s="34">
        <v>307.9747404124339</v>
      </c>
      <c r="J245" s="23">
        <v>483.3465277800446</v>
      </c>
      <c r="K245" s="34">
        <v>483.3465277800446</v>
      </c>
      <c r="O245" s="23">
        <v>267.02510238756008</v>
      </c>
      <c r="P245" s="34">
        <v>267.02510238756008</v>
      </c>
      <c r="T245" s="23">
        <v>2192.4414774763677</v>
      </c>
      <c r="U245" s="34">
        <v>2192.4414774763677</v>
      </c>
      <c r="Y245" s="23">
        <v>942.77191130344056</v>
      </c>
      <c r="Z245" s="34">
        <v>942.77191130344056</v>
      </c>
      <c r="AD245" s="110">
        <f t="shared" si="10"/>
        <v>4193.5597593598468</v>
      </c>
      <c r="AE245" s="22">
        <f t="shared" si="11"/>
        <v>4193.5597593598468</v>
      </c>
    </row>
    <row r="246" spans="1:31">
      <c r="A246" s="109">
        <v>45596</v>
      </c>
      <c r="E246" s="23">
        <v>312.70336876071616</v>
      </c>
      <c r="F246" s="34">
        <v>312.70336876071616</v>
      </c>
      <c r="J246" s="23">
        <v>471.29613845761082</v>
      </c>
      <c r="K246" s="34">
        <v>471.29613845761082</v>
      </c>
      <c r="O246" s="23">
        <v>271.40072521036234</v>
      </c>
      <c r="P246" s="34">
        <v>271.40072521036234</v>
      </c>
      <c r="T246" s="23">
        <v>2105.6057974105252</v>
      </c>
      <c r="U246" s="34">
        <v>2105.6057974105252</v>
      </c>
      <c r="Y246" s="23">
        <v>897.69605002123626</v>
      </c>
      <c r="Z246" s="34">
        <v>897.69605002123626</v>
      </c>
      <c r="AD246" s="110">
        <f t="shared" si="10"/>
        <v>4058.7020798604508</v>
      </c>
      <c r="AE246" s="22">
        <f t="shared" si="11"/>
        <v>4058.7020798604508</v>
      </c>
    </row>
    <row r="247" spans="1:31">
      <c r="A247" s="109">
        <v>45626</v>
      </c>
      <c r="E247" s="23">
        <v>293.60413329520122</v>
      </c>
      <c r="F247" s="34">
        <v>293.60413329520122</v>
      </c>
      <c r="J247" s="23">
        <v>449.10722787705396</v>
      </c>
      <c r="K247" s="34">
        <v>449.10722787705396</v>
      </c>
      <c r="O247" s="23">
        <v>249.07052820416826</v>
      </c>
      <c r="P247" s="34">
        <v>249.07052820416826</v>
      </c>
      <c r="T247" s="23">
        <v>2106.4778979510775</v>
      </c>
      <c r="U247" s="34">
        <v>2106.4778979510775</v>
      </c>
      <c r="Y247" s="23">
        <v>898.47170997577132</v>
      </c>
      <c r="Z247" s="34">
        <v>898.47170997577132</v>
      </c>
      <c r="AD247" s="110">
        <f t="shared" si="10"/>
        <v>3996.7314973032721</v>
      </c>
      <c r="AE247" s="22">
        <f t="shared" si="11"/>
        <v>3996.7314973032721</v>
      </c>
    </row>
    <row r="248" spans="1:31">
      <c r="A248" s="109">
        <v>45657</v>
      </c>
      <c r="E248" s="23">
        <v>291.45862834839681</v>
      </c>
      <c r="F248" s="34">
        <v>291.45862834839681</v>
      </c>
      <c r="J248" s="23">
        <v>399.55120134220999</v>
      </c>
      <c r="K248" s="34">
        <v>399.55120134220999</v>
      </c>
      <c r="O248" s="23">
        <v>252.2468224805954</v>
      </c>
      <c r="P248" s="34">
        <v>252.2468224805954</v>
      </c>
      <c r="T248" s="23">
        <v>1644.5476075304018</v>
      </c>
      <c r="U248" s="34">
        <v>1644.5476075304018</v>
      </c>
      <c r="Y248" s="23">
        <v>772.66604837034345</v>
      </c>
      <c r="Z248" s="34">
        <v>772.66604837034345</v>
      </c>
      <c r="AD248" s="110">
        <f t="shared" si="10"/>
        <v>3360.4703080719473</v>
      </c>
      <c r="AE248" s="22">
        <f t="shared" si="11"/>
        <v>3360.4703080719473</v>
      </c>
    </row>
    <row r="249" spans="1:31">
      <c r="A249" s="109">
        <v>45688</v>
      </c>
      <c r="E249" s="23">
        <v>183.86802732659626</v>
      </c>
      <c r="F249" s="34">
        <v>183.86802732659626</v>
      </c>
      <c r="J249" s="23">
        <v>319.51342881639818</v>
      </c>
      <c r="K249" s="34">
        <v>319.51342881639818</v>
      </c>
      <c r="O249" s="23">
        <v>191.3039805916759</v>
      </c>
      <c r="P249" s="34">
        <v>191.3039805916759</v>
      </c>
      <c r="T249" s="23">
        <v>1491.1294818118199</v>
      </c>
      <c r="U249" s="34">
        <v>1491.1294818118199</v>
      </c>
      <c r="Y249" s="23">
        <v>684.9384671620345</v>
      </c>
      <c r="Z249" s="34">
        <v>684.9384671620345</v>
      </c>
      <c r="AD249" s="110">
        <f t="shared" si="10"/>
        <v>2870.753385708525</v>
      </c>
      <c r="AE249" s="22">
        <f t="shared" si="11"/>
        <v>2870.753385708525</v>
      </c>
    </row>
    <row r="250" spans="1:31">
      <c r="A250" s="109">
        <v>45716</v>
      </c>
      <c r="E250" s="23">
        <v>237.3145278076081</v>
      </c>
      <c r="F250" s="34">
        <v>237.3145278076081</v>
      </c>
      <c r="J250" s="23">
        <v>386.63874364636484</v>
      </c>
      <c r="K250" s="34">
        <v>386.63874364636484</v>
      </c>
      <c r="O250" s="23">
        <v>210.62702267191855</v>
      </c>
      <c r="P250" s="34">
        <v>210.62702267191855</v>
      </c>
      <c r="T250" s="23">
        <v>1975.798794374422</v>
      </c>
      <c r="U250" s="34">
        <v>1975.798794374422</v>
      </c>
      <c r="Y250" s="23">
        <v>802.03718111659759</v>
      </c>
      <c r="Z250" s="34">
        <v>802.03718111659759</v>
      </c>
      <c r="AD250" s="110">
        <f t="shared" si="10"/>
        <v>3612.4162696169114</v>
      </c>
      <c r="AE250" s="22">
        <f t="shared" si="11"/>
        <v>3612.4162696169114</v>
      </c>
    </row>
    <row r="251" spans="1:31">
      <c r="A251" s="109">
        <v>45747</v>
      </c>
      <c r="E251" s="23">
        <v>273.74049704737826</v>
      </c>
      <c r="F251" s="34">
        <v>273.74049704737826</v>
      </c>
      <c r="J251" s="23">
        <v>446.08361474553379</v>
      </c>
      <c r="K251" s="34">
        <v>446.08361474553379</v>
      </c>
      <c r="O251" s="23">
        <v>262.43493980511352</v>
      </c>
      <c r="P251" s="34">
        <v>262.43493980511352</v>
      </c>
      <c r="T251" s="23">
        <v>2175.9970361626624</v>
      </c>
      <c r="U251" s="34">
        <v>2175.9970361626624</v>
      </c>
      <c r="Y251" s="23">
        <v>968.6821934900795</v>
      </c>
      <c r="Z251" s="34">
        <v>968.6821934900795</v>
      </c>
      <c r="AD251" s="110">
        <f t="shared" si="10"/>
        <v>4126.9382812507674</v>
      </c>
      <c r="AE251" s="22">
        <f t="shared" si="11"/>
        <v>4126.9382812507674</v>
      </c>
    </row>
    <row r="252" spans="1:31">
      <c r="A252" s="109">
        <v>45777</v>
      </c>
      <c r="E252" s="23">
        <v>251.2420778317215</v>
      </c>
      <c r="F252" s="34">
        <v>251.2420778317215</v>
      </c>
      <c r="J252" s="23">
        <v>399.16014275917576</v>
      </c>
      <c r="K252" s="34">
        <v>399.16014275917576</v>
      </c>
      <c r="O252" s="23">
        <v>252.66205595243559</v>
      </c>
      <c r="P252" s="34">
        <v>252.66205595243559</v>
      </c>
      <c r="T252" s="23">
        <v>1856.5020700720029</v>
      </c>
      <c r="U252" s="34">
        <v>1856.5020700720029</v>
      </c>
      <c r="Y252" s="23">
        <v>819.95319652743501</v>
      </c>
      <c r="Z252" s="34">
        <v>819.95319652743501</v>
      </c>
      <c r="AD252" s="110">
        <f t="shared" si="10"/>
        <v>3579.5195431427705</v>
      </c>
      <c r="AE252" s="22">
        <f t="shared" si="11"/>
        <v>3579.5195431427705</v>
      </c>
    </row>
    <row r="253" spans="1:31">
      <c r="A253" s="109">
        <v>45808</v>
      </c>
      <c r="E253" s="23">
        <v>294.59792364674894</v>
      </c>
      <c r="F253" s="34">
        <v>294.59792364674894</v>
      </c>
      <c r="J253" s="23">
        <v>474.56673027618797</v>
      </c>
      <c r="K253" s="34">
        <v>474.56673027618797</v>
      </c>
      <c r="O253" s="23">
        <v>266.92904799790114</v>
      </c>
      <c r="P253" s="34">
        <v>266.92904799790114</v>
      </c>
      <c r="T253" s="23">
        <v>2271.5207384414603</v>
      </c>
      <c r="U253" s="34">
        <v>2271.5207384414603</v>
      </c>
      <c r="Y253" s="23">
        <v>957.09165067119989</v>
      </c>
      <c r="Z253" s="34">
        <v>957.09165067119989</v>
      </c>
      <c r="AD253" s="110">
        <f t="shared" si="10"/>
        <v>4264.7060910334985</v>
      </c>
      <c r="AE253" s="22">
        <f t="shared" si="11"/>
        <v>4264.7060910334985</v>
      </c>
    </row>
    <row r="254" spans="1:31" ht="15" thickBot="1">
      <c r="A254" s="112">
        <v>45838</v>
      </c>
      <c r="B254" s="50"/>
      <c r="C254" s="50"/>
      <c r="D254" s="50"/>
      <c r="E254" s="35">
        <v>288.09891633160123</v>
      </c>
      <c r="F254" s="36">
        <v>288.09891633160123</v>
      </c>
      <c r="G254" s="51"/>
      <c r="H254" s="51"/>
      <c r="I254" s="51"/>
      <c r="J254" s="35">
        <v>445.12341877650971</v>
      </c>
      <c r="K254" s="36">
        <v>445.12341877650971</v>
      </c>
      <c r="L254" s="51"/>
      <c r="M254" s="51"/>
      <c r="N254" s="51"/>
      <c r="O254" s="35">
        <v>270.07923207508873</v>
      </c>
      <c r="P254" s="36">
        <v>270.07923207508873</v>
      </c>
      <c r="Q254" s="51"/>
      <c r="R254" s="51"/>
      <c r="S254" s="51"/>
      <c r="T254" s="35">
        <v>2093.1778995730037</v>
      </c>
      <c r="U254" s="36">
        <v>2093.1778995730037</v>
      </c>
      <c r="V254" s="51"/>
      <c r="W254" s="51"/>
      <c r="X254" s="51"/>
      <c r="Y254" s="35">
        <v>907.66172279388388</v>
      </c>
      <c r="Z254" s="36">
        <v>907.66172279388388</v>
      </c>
      <c r="AA254" s="51"/>
      <c r="AB254" s="51"/>
      <c r="AC254" s="51"/>
      <c r="AD254" s="113">
        <f t="shared" si="10"/>
        <v>4004.1411895500869</v>
      </c>
      <c r="AE254" s="114">
        <f t="shared" si="11"/>
        <v>4004.1411895500869</v>
      </c>
    </row>
    <row r="255" spans="1:31">
      <c r="Y255" s="23"/>
      <c r="Z255"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218"/>
  <sheetViews>
    <sheetView workbookViewId="0">
      <pane xSplit="1" ySplit="1" topLeftCell="B2" activePane="bottomRight" state="frozen"/>
      <selection pane="topRight" activeCell="B1" sqref="B1"/>
      <selection pane="bottomLeft" activeCell="A2" sqref="A2"/>
      <selection pane="bottomRight" activeCell="B84" sqref="B84"/>
    </sheetView>
  </sheetViews>
  <sheetFormatPr defaultColWidth="8.75" defaultRowHeight="14.25"/>
  <cols>
    <col min="1" max="1" width="6.25" style="14" bestFit="1" customWidth="1"/>
    <col min="2" max="2" width="14.125" style="8" bestFit="1" customWidth="1"/>
    <col min="3" max="3" width="12.625" style="8" bestFit="1" customWidth="1"/>
    <col min="4" max="4" width="12.625" style="10" bestFit="1" customWidth="1"/>
    <col min="5" max="5" width="18.75" style="10" bestFit="1" customWidth="1"/>
    <col min="6" max="7" width="12.625" style="10" bestFit="1" customWidth="1"/>
    <col min="8" max="8" width="18.25" style="10" bestFit="1" customWidth="1"/>
    <col min="9" max="10" width="12.625" style="10" bestFit="1" customWidth="1"/>
    <col min="11" max="11" width="15.25" style="10" bestFit="1" customWidth="1"/>
    <col min="12" max="13" width="12.625" style="10" bestFit="1" customWidth="1"/>
    <col min="14" max="14" width="10.375" style="10" bestFit="1" customWidth="1"/>
    <col min="15" max="16" width="12.625" style="10" bestFit="1" customWidth="1"/>
    <col min="17" max="17" width="10.625" style="10" customWidth="1"/>
    <col min="18" max="16384" width="8.75" style="10"/>
  </cols>
  <sheetData>
    <row r="1" spans="1:16" s="82" customFormat="1">
      <c r="A1" s="18" t="s">
        <v>0</v>
      </c>
      <c r="B1" s="73" t="s">
        <v>8</v>
      </c>
      <c r="C1" s="70" t="s">
        <v>51</v>
      </c>
      <c r="D1" s="71" t="s">
        <v>56</v>
      </c>
      <c r="E1" s="73" t="s">
        <v>9</v>
      </c>
      <c r="F1" s="70" t="s">
        <v>51</v>
      </c>
      <c r="G1" s="71" t="s">
        <v>56</v>
      </c>
      <c r="H1" s="73" t="s">
        <v>10</v>
      </c>
      <c r="I1" s="70" t="s">
        <v>51</v>
      </c>
      <c r="J1" s="71" t="s">
        <v>56</v>
      </c>
      <c r="K1" s="73" t="s">
        <v>11</v>
      </c>
      <c r="L1" s="70" t="s">
        <v>51</v>
      </c>
      <c r="M1" s="71" t="s">
        <v>56</v>
      </c>
      <c r="N1" s="73" t="s">
        <v>12</v>
      </c>
      <c r="O1" s="70" t="s">
        <v>51</v>
      </c>
      <c r="P1" s="71" t="s">
        <v>56</v>
      </c>
    </row>
    <row r="2" spans="1:16" s="82" customFormat="1">
      <c r="A2" s="90">
        <v>39234</v>
      </c>
      <c r="D2" s="83"/>
      <c r="G2" s="83"/>
      <c r="J2" s="83"/>
      <c r="M2" s="83"/>
      <c r="P2" s="83"/>
    </row>
    <row r="3" spans="1:16">
      <c r="A3" s="16">
        <v>39264</v>
      </c>
      <c r="B3" s="23"/>
      <c r="C3" s="23"/>
      <c r="D3" s="34"/>
      <c r="E3" s="23"/>
      <c r="F3" s="23"/>
      <c r="G3" s="34"/>
      <c r="H3" s="23"/>
      <c r="I3" s="23"/>
      <c r="J3" s="34"/>
      <c r="K3" s="23">
        <v>229.87177280550773</v>
      </c>
      <c r="L3" s="23"/>
      <c r="M3" s="34"/>
      <c r="N3" s="23">
        <v>287.92954179138843</v>
      </c>
      <c r="O3" s="23"/>
      <c r="P3" s="34"/>
    </row>
    <row r="4" spans="1:16">
      <c r="A4" s="16">
        <v>39295</v>
      </c>
      <c r="B4" s="23"/>
      <c r="C4" s="23"/>
      <c r="D4" s="34"/>
      <c r="E4" s="23"/>
      <c r="F4" s="23"/>
      <c r="G4" s="34"/>
      <c r="H4" s="23"/>
      <c r="I4" s="23"/>
      <c r="J4" s="34"/>
      <c r="K4" s="23">
        <v>221.38035023879917</v>
      </c>
      <c r="L4" s="23"/>
      <c r="M4" s="34"/>
      <c r="N4" s="23">
        <v>278.21891950531568</v>
      </c>
      <c r="O4" s="23"/>
      <c r="P4" s="34"/>
    </row>
    <row r="5" spans="1:16">
      <c r="A5" s="16">
        <v>39326</v>
      </c>
      <c r="B5" s="23"/>
      <c r="C5" s="23"/>
      <c r="D5" s="34"/>
      <c r="E5" s="23"/>
      <c r="F5" s="23"/>
      <c r="G5" s="34"/>
      <c r="H5" s="23"/>
      <c r="I5" s="23"/>
      <c r="J5" s="34"/>
      <c r="K5" s="23">
        <v>213.12035885592468</v>
      </c>
      <c r="L5" s="23"/>
      <c r="M5" s="34"/>
      <c r="N5" s="23">
        <v>264.28749222153078</v>
      </c>
      <c r="O5" s="23"/>
      <c r="P5" s="34"/>
    </row>
    <row r="6" spans="1:16">
      <c r="A6" s="16">
        <v>39356</v>
      </c>
      <c r="B6" s="23"/>
      <c r="C6" s="23"/>
      <c r="D6" s="34"/>
      <c r="E6" s="23"/>
      <c r="F6" s="23"/>
      <c r="G6" s="34"/>
      <c r="H6" s="23"/>
      <c r="I6" s="23"/>
      <c r="J6" s="34"/>
      <c r="K6" s="23">
        <v>212.60697784878448</v>
      </c>
      <c r="L6" s="23"/>
      <c r="M6" s="34"/>
      <c r="N6" s="23">
        <v>266.39630596265812</v>
      </c>
      <c r="O6" s="23"/>
      <c r="P6" s="34"/>
    </row>
    <row r="7" spans="1:16">
      <c r="A7" s="16">
        <v>39387</v>
      </c>
      <c r="B7" s="23"/>
      <c r="C7" s="23"/>
      <c r="D7" s="34"/>
      <c r="E7" s="23"/>
      <c r="F7" s="23"/>
      <c r="G7" s="34"/>
      <c r="H7" s="23"/>
      <c r="I7" s="23"/>
      <c r="J7" s="34"/>
      <c r="K7" s="23">
        <v>211.04148574867804</v>
      </c>
      <c r="L7" s="23"/>
      <c r="M7" s="34"/>
      <c r="N7" s="23">
        <v>266.95905511811026</v>
      </c>
      <c r="O7" s="23"/>
      <c r="P7" s="34"/>
    </row>
    <row r="8" spans="1:16">
      <c r="A8" s="16">
        <v>39417</v>
      </c>
      <c r="B8" s="23"/>
      <c r="C8" s="23"/>
      <c r="D8" s="34"/>
      <c r="E8" s="23"/>
      <c r="F8" s="23"/>
      <c r="G8" s="34"/>
      <c r="H8" s="23"/>
      <c r="I8" s="23"/>
      <c r="J8" s="34"/>
      <c r="K8" s="23">
        <v>225.98062483818072</v>
      </c>
      <c r="L8" s="23"/>
      <c r="M8" s="34"/>
      <c r="N8" s="23">
        <v>265.511407579273</v>
      </c>
      <c r="O8" s="23"/>
      <c r="P8" s="34"/>
    </row>
    <row r="9" spans="1:16">
      <c r="A9" s="16">
        <v>39448</v>
      </c>
      <c r="B9" s="23"/>
      <c r="C9" s="23"/>
      <c r="D9" s="34"/>
      <c r="E9" s="23">
        <v>89.307317073170736</v>
      </c>
      <c r="F9" s="23"/>
      <c r="G9" s="34"/>
      <c r="H9" s="23"/>
      <c r="I9" s="23"/>
      <c r="J9" s="34"/>
      <c r="K9" s="23">
        <v>237.88444562146893</v>
      </c>
      <c r="L9" s="23"/>
      <c r="M9" s="34"/>
      <c r="N9" s="23">
        <v>271.78098438426565</v>
      </c>
      <c r="O9" s="23"/>
      <c r="P9" s="34"/>
    </row>
    <row r="10" spans="1:16">
      <c r="A10" s="16">
        <v>39479</v>
      </c>
      <c r="B10" s="23"/>
      <c r="C10" s="23"/>
      <c r="D10" s="34"/>
      <c r="E10" s="23">
        <v>98.355658198614321</v>
      </c>
      <c r="F10" s="23"/>
      <c r="G10" s="34"/>
      <c r="H10" s="23"/>
      <c r="I10" s="23"/>
      <c r="J10" s="34"/>
      <c r="K10" s="23">
        <v>239.56208464498076</v>
      </c>
      <c r="L10" s="23"/>
      <c r="M10" s="34"/>
      <c r="N10" s="23">
        <v>272.36989746566064</v>
      </c>
      <c r="O10" s="23"/>
      <c r="P10" s="34"/>
    </row>
    <row r="11" spans="1:16">
      <c r="A11" s="16">
        <v>39508</v>
      </c>
      <c r="B11" s="23"/>
      <c r="C11" s="23"/>
      <c r="D11" s="34"/>
      <c r="E11" s="23">
        <v>110.72727272727273</v>
      </c>
      <c r="F11" s="23"/>
      <c r="G11" s="34"/>
      <c r="H11" s="23"/>
      <c r="I11" s="23"/>
      <c r="J11" s="34"/>
      <c r="K11" s="23">
        <v>243.83931158624929</v>
      </c>
      <c r="L11" s="23"/>
      <c r="M11" s="34"/>
      <c r="N11" s="23">
        <v>273.7549706494982</v>
      </c>
      <c r="O11" s="23"/>
      <c r="P11" s="34"/>
    </row>
    <row r="12" spans="1:16">
      <c r="A12" s="16">
        <v>39539</v>
      </c>
      <c r="B12" s="23">
        <v>152.34910783553141</v>
      </c>
      <c r="C12" s="23"/>
      <c r="D12" s="34"/>
      <c r="E12" s="23">
        <v>112.58964143426294</v>
      </c>
      <c r="F12" s="23"/>
      <c r="G12" s="34"/>
      <c r="H12" s="23"/>
      <c r="I12" s="23"/>
      <c r="J12" s="34"/>
      <c r="K12" s="23">
        <v>247.09825652707201</v>
      </c>
      <c r="L12" s="23"/>
      <c r="M12" s="34"/>
      <c r="N12" s="23">
        <v>272.5267246162382</v>
      </c>
      <c r="O12" s="23"/>
      <c r="P12" s="34"/>
    </row>
    <row r="13" spans="1:16">
      <c r="A13" s="16">
        <v>39569</v>
      </c>
      <c r="B13" s="23">
        <v>160.07472527472527</v>
      </c>
      <c r="C13" s="23"/>
      <c r="D13" s="34"/>
      <c r="E13" s="23">
        <v>114.18439716312056</v>
      </c>
      <c r="F13" s="23"/>
      <c r="G13" s="34"/>
      <c r="H13" s="23"/>
      <c r="I13" s="23"/>
      <c r="J13" s="34"/>
      <c r="K13" s="23">
        <v>244.91772449459333</v>
      </c>
      <c r="L13" s="23"/>
      <c r="M13" s="34"/>
      <c r="N13" s="23">
        <v>267.27344309234076</v>
      </c>
      <c r="O13" s="23"/>
      <c r="P13" s="34"/>
    </row>
    <row r="14" spans="1:16">
      <c r="A14" s="16">
        <v>39600</v>
      </c>
      <c r="B14" s="23">
        <v>165.15745856353593</v>
      </c>
      <c r="C14" s="23"/>
      <c r="D14" s="34"/>
      <c r="E14" s="23">
        <v>110.12828438948995</v>
      </c>
      <c r="F14" s="23"/>
      <c r="G14" s="34"/>
      <c r="H14" s="23"/>
      <c r="I14" s="23"/>
      <c r="J14" s="34"/>
      <c r="K14" s="23">
        <v>245.38002967988129</v>
      </c>
      <c r="L14" s="23"/>
      <c r="M14" s="34"/>
      <c r="N14" s="23">
        <v>264.37009247949749</v>
      </c>
      <c r="O14" s="23"/>
      <c r="P14" s="34"/>
    </row>
    <row r="15" spans="1:16">
      <c r="A15" s="16">
        <v>39630</v>
      </c>
      <c r="B15" s="23">
        <v>162.47553324968632</v>
      </c>
      <c r="C15" s="23"/>
      <c r="D15" s="34"/>
      <c r="E15" s="23">
        <v>115.7296551724138</v>
      </c>
      <c r="F15" s="23"/>
      <c r="G15" s="34"/>
      <c r="H15" s="23"/>
      <c r="I15" s="23"/>
      <c r="J15" s="34"/>
      <c r="K15" s="23">
        <v>243.72708065785659</v>
      </c>
      <c r="L15" s="23"/>
      <c r="M15" s="34"/>
      <c r="N15" s="23">
        <v>263.52661919294678</v>
      </c>
      <c r="O15" s="23"/>
      <c r="P15" s="34"/>
    </row>
    <row r="16" spans="1:16">
      <c r="A16" s="16">
        <v>39661</v>
      </c>
      <c r="B16" s="23">
        <v>167.39678615574783</v>
      </c>
      <c r="C16" s="23"/>
      <c r="D16" s="34"/>
      <c r="E16" s="23">
        <v>116.3598971722365</v>
      </c>
      <c r="F16" s="23"/>
      <c r="G16" s="34"/>
      <c r="H16" s="23"/>
      <c r="I16" s="23"/>
      <c r="J16" s="34"/>
      <c r="K16" s="23">
        <v>236.43471625366482</v>
      </c>
      <c r="L16" s="23"/>
      <c r="M16" s="34"/>
      <c r="N16" s="23">
        <v>253.00264725347452</v>
      </c>
      <c r="O16" s="23"/>
      <c r="P16" s="34"/>
    </row>
    <row r="17" spans="1:16">
      <c r="A17" s="16">
        <v>39692</v>
      </c>
      <c r="B17" s="23">
        <v>166.21787383177571</v>
      </c>
      <c r="C17" s="23"/>
      <c r="D17" s="34"/>
      <c r="E17" s="23">
        <v>117.39467312348668</v>
      </c>
      <c r="F17" s="23"/>
      <c r="G17" s="34"/>
      <c r="H17" s="23"/>
      <c r="I17" s="23"/>
      <c r="J17" s="34"/>
      <c r="K17" s="23">
        <v>230.02762732338385</v>
      </c>
      <c r="L17" s="23"/>
      <c r="M17" s="34"/>
      <c r="N17" s="23">
        <v>245.00762631077217</v>
      </c>
      <c r="O17" s="23"/>
      <c r="P17" s="34"/>
    </row>
    <row r="18" spans="1:16">
      <c r="A18" s="16">
        <v>39722</v>
      </c>
      <c r="B18" s="23">
        <v>169.59234907352061</v>
      </c>
      <c r="C18" s="23"/>
      <c r="D18" s="34"/>
      <c r="E18" s="23">
        <v>123.04856787048568</v>
      </c>
      <c r="F18" s="23"/>
      <c r="G18" s="34"/>
      <c r="H18" s="23">
        <v>312.25439503619441</v>
      </c>
      <c r="I18" s="23"/>
      <c r="J18" s="34"/>
      <c r="K18" s="23">
        <v>226.61347313438569</v>
      </c>
      <c r="L18" s="23"/>
      <c r="M18" s="34"/>
      <c r="N18" s="23">
        <v>245.50323905830305</v>
      </c>
      <c r="O18" s="23"/>
      <c r="P18" s="34"/>
    </row>
    <row r="19" spans="1:16">
      <c r="A19" s="16">
        <v>39753</v>
      </c>
      <c r="B19" s="23">
        <v>169.49364791288565</v>
      </c>
      <c r="C19" s="23"/>
      <c r="D19" s="34"/>
      <c r="E19" s="23">
        <v>122.90297542043984</v>
      </c>
      <c r="F19" s="23"/>
      <c r="G19" s="34"/>
      <c r="H19" s="23">
        <v>321.23609022556388</v>
      </c>
      <c r="I19" s="23"/>
      <c r="J19" s="34"/>
      <c r="K19" s="23">
        <v>224.38695900857959</v>
      </c>
      <c r="L19" s="23"/>
      <c r="M19" s="34"/>
      <c r="N19" s="23">
        <v>244.9220595181861</v>
      </c>
      <c r="O19" s="23"/>
      <c r="P19" s="34"/>
    </row>
    <row r="20" spans="1:16">
      <c r="A20" s="16">
        <v>39783</v>
      </c>
      <c r="B20" s="23">
        <v>168.13600485731632</v>
      </c>
      <c r="C20" s="23"/>
      <c r="D20" s="34"/>
      <c r="E20" s="23">
        <v>123.11052631578947</v>
      </c>
      <c r="F20" s="23"/>
      <c r="G20" s="34"/>
      <c r="H20" s="23">
        <v>327.76904647819839</v>
      </c>
      <c r="I20" s="23"/>
      <c r="J20" s="34"/>
      <c r="K20" s="23">
        <v>229.0270717806531</v>
      </c>
      <c r="L20" s="23"/>
      <c r="M20" s="34"/>
      <c r="N20" s="23">
        <v>248.953506949992</v>
      </c>
      <c r="O20" s="23"/>
      <c r="P20" s="34"/>
    </row>
    <row r="21" spans="1:16">
      <c r="A21" s="16">
        <v>39814</v>
      </c>
      <c r="B21" s="23">
        <v>173.16923076923078</v>
      </c>
      <c r="C21" s="23"/>
      <c r="D21" s="34"/>
      <c r="E21" s="23">
        <v>127.28023598820059</v>
      </c>
      <c r="F21" s="23"/>
      <c r="G21" s="34"/>
      <c r="H21" s="23">
        <v>328.2573320719016</v>
      </c>
      <c r="I21" s="23"/>
      <c r="J21" s="34"/>
      <c r="K21" s="23">
        <v>235.55507525445043</v>
      </c>
      <c r="L21" s="23"/>
      <c r="M21" s="34"/>
      <c r="N21" s="23">
        <v>249.6689276485788</v>
      </c>
      <c r="O21" s="23"/>
      <c r="P21" s="34"/>
    </row>
    <row r="22" spans="1:16">
      <c r="A22" s="16">
        <v>39845</v>
      </c>
      <c r="B22" s="23">
        <v>172.09441489361703</v>
      </c>
      <c r="C22" s="23"/>
      <c r="D22" s="34"/>
      <c r="E22" s="23">
        <v>121.48648648648648</v>
      </c>
      <c r="F22" s="23"/>
      <c r="G22" s="34"/>
      <c r="H22" s="23">
        <v>326.81589767016902</v>
      </c>
      <c r="I22" s="23"/>
      <c r="J22" s="34"/>
      <c r="K22" s="23">
        <v>236.44574368568755</v>
      </c>
      <c r="L22" s="23"/>
      <c r="M22" s="34"/>
      <c r="N22" s="23">
        <v>249.3496312920808</v>
      </c>
      <c r="O22" s="23"/>
      <c r="P22" s="34"/>
    </row>
    <row r="23" spans="1:16">
      <c r="A23" s="16">
        <v>39873</v>
      </c>
      <c r="B23" s="23">
        <v>177.16701607267646</v>
      </c>
      <c r="C23" s="23"/>
      <c r="D23" s="34"/>
      <c r="E23" s="23">
        <v>120.49924357034796</v>
      </c>
      <c r="F23" s="23"/>
      <c r="G23" s="34"/>
      <c r="H23" s="23">
        <v>322.24650349650352</v>
      </c>
      <c r="I23" s="23"/>
      <c r="J23" s="34"/>
      <c r="K23" s="23">
        <v>237.92388635566468</v>
      </c>
      <c r="L23" s="23"/>
      <c r="M23" s="34"/>
      <c r="N23" s="23">
        <v>248.45279692258376</v>
      </c>
      <c r="O23" s="23"/>
      <c r="P23" s="34"/>
    </row>
    <row r="24" spans="1:16">
      <c r="A24" s="16">
        <v>39904</v>
      </c>
      <c r="B24" s="23">
        <v>168.53478566408995</v>
      </c>
      <c r="C24" s="23"/>
      <c r="D24" s="34"/>
      <c r="E24" s="23">
        <v>110.63921568627451</v>
      </c>
      <c r="F24" s="23"/>
      <c r="G24" s="34"/>
      <c r="H24" s="23">
        <v>321.67929292929296</v>
      </c>
      <c r="I24" s="23"/>
      <c r="J24" s="34"/>
      <c r="K24" s="23">
        <v>236.04857621440536</v>
      </c>
      <c r="L24" s="23"/>
      <c r="M24" s="34"/>
      <c r="N24" s="23">
        <v>244.88690949578495</v>
      </c>
      <c r="O24" s="23"/>
      <c r="P24" s="34"/>
    </row>
    <row r="25" spans="1:16">
      <c r="A25" s="16">
        <v>39934</v>
      </c>
      <c r="B25" s="23">
        <v>170.49354180829368</v>
      </c>
      <c r="C25" s="23"/>
      <c r="D25" s="34"/>
      <c r="E25" s="23">
        <v>113.15449101796408</v>
      </c>
      <c r="F25" s="23"/>
      <c r="G25" s="34"/>
      <c r="H25" s="23">
        <v>323.35469202149648</v>
      </c>
      <c r="I25" s="23"/>
      <c r="J25" s="34"/>
      <c r="K25" s="23">
        <v>234.42824977484239</v>
      </c>
      <c r="L25" s="23"/>
      <c r="M25" s="34"/>
      <c r="N25" s="23">
        <v>247.34745762711864</v>
      </c>
      <c r="O25" s="23"/>
      <c r="P25" s="34"/>
    </row>
    <row r="26" spans="1:16">
      <c r="A26" s="16">
        <v>39965</v>
      </c>
      <c r="B26" s="23">
        <v>170.91777188328913</v>
      </c>
      <c r="C26" s="23"/>
      <c r="D26" s="34"/>
      <c r="E26" s="23">
        <v>109.18076109936575</v>
      </c>
      <c r="F26" s="23"/>
      <c r="G26" s="34"/>
      <c r="H26" s="23">
        <v>329.82106547376981</v>
      </c>
      <c r="I26" s="23"/>
      <c r="J26" s="34"/>
      <c r="K26" s="23">
        <v>231.16790797138853</v>
      </c>
      <c r="L26" s="23"/>
      <c r="M26" s="34"/>
      <c r="N26" s="23">
        <v>248.28474261864275</v>
      </c>
      <c r="O26" s="23"/>
      <c r="P26" s="34"/>
    </row>
    <row r="27" spans="1:16">
      <c r="A27" s="16">
        <v>39995</v>
      </c>
      <c r="B27" s="23">
        <v>159.80975609756098</v>
      </c>
      <c r="C27" s="23"/>
      <c r="D27" s="34"/>
      <c r="E27" s="23">
        <v>111.20780487804878</v>
      </c>
      <c r="F27" s="23"/>
      <c r="G27" s="34"/>
      <c r="H27" s="23">
        <v>337.57394084732215</v>
      </c>
      <c r="I27" s="23"/>
      <c r="J27" s="34"/>
      <c r="K27" s="23">
        <v>226.09934696499303</v>
      </c>
      <c r="L27" s="23"/>
      <c r="M27" s="34"/>
      <c r="N27" s="23">
        <v>248.66467423789601</v>
      </c>
      <c r="O27" s="23"/>
      <c r="P27" s="34"/>
    </row>
    <row r="28" spans="1:16">
      <c r="A28" s="16">
        <v>40026</v>
      </c>
      <c r="B28" s="23">
        <v>165.83546617915906</v>
      </c>
      <c r="C28" s="23"/>
      <c r="D28" s="34"/>
      <c r="E28" s="23">
        <v>108.8928892889289</v>
      </c>
      <c r="F28" s="23"/>
      <c r="G28" s="34"/>
      <c r="H28" s="23">
        <v>336.52482269503548</v>
      </c>
      <c r="I28" s="23"/>
      <c r="J28" s="34"/>
      <c r="K28" s="23">
        <v>220.20926439972243</v>
      </c>
      <c r="L28" s="23"/>
      <c r="M28" s="34"/>
      <c r="N28" s="23">
        <v>246.83665338645417</v>
      </c>
      <c r="O28" s="23"/>
      <c r="P28" s="34"/>
    </row>
    <row r="29" spans="1:16">
      <c r="A29" s="16">
        <v>40057</v>
      </c>
      <c r="B29" s="23">
        <v>164.03513996426443</v>
      </c>
      <c r="C29" s="23"/>
      <c r="D29" s="34"/>
      <c r="E29" s="23">
        <v>113.65678346810422</v>
      </c>
      <c r="F29" s="23"/>
      <c r="G29" s="34"/>
      <c r="H29" s="23">
        <v>338.25126017836368</v>
      </c>
      <c r="I29" s="23"/>
      <c r="J29" s="34"/>
      <c r="K29" s="23">
        <v>209.16659994662396</v>
      </c>
      <c r="L29" s="23"/>
      <c r="M29" s="34"/>
      <c r="N29" s="23">
        <v>243.10850271972515</v>
      </c>
      <c r="O29" s="23"/>
      <c r="P29" s="34"/>
    </row>
    <row r="30" spans="1:16">
      <c r="A30" s="16">
        <v>40087</v>
      </c>
      <c r="B30" s="23">
        <v>159.77262180974478</v>
      </c>
      <c r="C30" s="23"/>
      <c r="D30" s="34"/>
      <c r="E30" s="23">
        <v>115.22979109900091</v>
      </c>
      <c r="F30" s="23"/>
      <c r="G30" s="34"/>
      <c r="H30" s="23">
        <v>344.80851063829789</v>
      </c>
      <c r="I30" s="23"/>
      <c r="J30" s="34"/>
      <c r="K30" s="23">
        <v>209.2272832907274</v>
      </c>
      <c r="L30" s="23"/>
      <c r="M30" s="34"/>
      <c r="N30" s="23">
        <v>249.31227821149753</v>
      </c>
      <c r="O30" s="23"/>
      <c r="P30" s="34"/>
    </row>
    <row r="31" spans="1:16">
      <c r="A31" s="16">
        <v>40118</v>
      </c>
      <c r="B31" s="23">
        <v>162.43227665706053</v>
      </c>
      <c r="C31" s="23"/>
      <c r="D31" s="34"/>
      <c r="E31" s="23">
        <v>116.10062893081761</v>
      </c>
      <c r="F31" s="23"/>
      <c r="G31" s="34"/>
      <c r="H31" s="23">
        <v>351.08586830958797</v>
      </c>
      <c r="I31" s="23"/>
      <c r="J31" s="34"/>
      <c r="K31" s="23">
        <v>205.79339414495999</v>
      </c>
      <c r="L31" s="23"/>
      <c r="M31" s="34"/>
      <c r="N31" s="23">
        <v>250.06062307044624</v>
      </c>
      <c r="O31" s="23"/>
      <c r="P31" s="34"/>
    </row>
    <row r="32" spans="1:16">
      <c r="A32" s="16">
        <v>40148</v>
      </c>
      <c r="B32" s="23">
        <v>167.0385064177363</v>
      </c>
      <c r="C32" s="23"/>
      <c r="D32" s="34"/>
      <c r="E32" s="23">
        <v>113.7469244288225</v>
      </c>
      <c r="F32" s="23"/>
      <c r="G32" s="34"/>
      <c r="H32" s="23">
        <v>351.1869266055046</v>
      </c>
      <c r="I32" s="23"/>
      <c r="J32" s="34"/>
      <c r="K32" s="23">
        <v>208.79020699310024</v>
      </c>
      <c r="L32" s="23"/>
      <c r="M32" s="34"/>
      <c r="N32" s="23">
        <v>248.42465753424656</v>
      </c>
      <c r="O32" s="23"/>
      <c r="P32" s="34"/>
    </row>
    <row r="33" spans="1:16">
      <c r="A33" s="16">
        <v>40179</v>
      </c>
      <c r="B33" s="23">
        <v>170.84079601990049</v>
      </c>
      <c r="C33" s="23"/>
      <c r="D33" s="34"/>
      <c r="E33" s="23">
        <v>117.49714285714286</v>
      </c>
      <c r="F33" s="23"/>
      <c r="G33" s="34"/>
      <c r="H33" s="23">
        <v>345.91234010534237</v>
      </c>
      <c r="I33" s="23"/>
      <c r="J33" s="34"/>
      <c r="K33" s="23">
        <v>217.70651050637272</v>
      </c>
      <c r="L33" s="23"/>
      <c r="M33" s="34"/>
      <c r="N33" s="23">
        <v>251.71911085450347</v>
      </c>
      <c r="O33" s="23"/>
      <c r="P33" s="34"/>
    </row>
    <row r="34" spans="1:16">
      <c r="A34" s="16">
        <v>40210</v>
      </c>
      <c r="B34" s="23">
        <v>167.15548589341694</v>
      </c>
      <c r="C34" s="23"/>
      <c r="D34" s="34"/>
      <c r="E34" s="23">
        <v>118.57862903225806</v>
      </c>
      <c r="F34" s="23"/>
      <c r="G34" s="34"/>
      <c r="H34" s="23">
        <v>343.00376647834275</v>
      </c>
      <c r="I34" s="23"/>
      <c r="J34" s="34"/>
      <c r="K34" s="23">
        <v>218.63907653736334</v>
      </c>
      <c r="L34" s="23"/>
      <c r="M34" s="34"/>
      <c r="N34" s="23">
        <v>248.42332613390928</v>
      </c>
      <c r="O34" s="23"/>
      <c r="P34" s="34"/>
    </row>
    <row r="35" spans="1:16">
      <c r="A35" s="16">
        <v>40238</v>
      </c>
      <c r="B35" s="23">
        <v>166.87932080048515</v>
      </c>
      <c r="C35" s="23"/>
      <c r="D35" s="34"/>
      <c r="E35" s="23">
        <v>117.64044943820225</v>
      </c>
      <c r="F35" s="23"/>
      <c r="G35" s="34"/>
      <c r="H35" s="23">
        <v>339.11156261544147</v>
      </c>
      <c r="I35" s="23"/>
      <c r="J35" s="34"/>
      <c r="K35" s="23">
        <v>217.51547245316866</v>
      </c>
      <c r="L35" s="23"/>
      <c r="M35" s="34"/>
      <c r="N35" s="23">
        <v>249.78461538461539</v>
      </c>
      <c r="O35" s="23"/>
      <c r="P35" s="34"/>
    </row>
    <row r="36" spans="1:16">
      <c r="A36" s="16">
        <v>40269</v>
      </c>
      <c r="B36" s="23">
        <v>165.71652593486127</v>
      </c>
      <c r="C36" s="23"/>
      <c r="D36" s="34"/>
      <c r="E36" s="23">
        <v>106.59041211101766</v>
      </c>
      <c r="F36" s="23"/>
      <c r="G36" s="34"/>
      <c r="H36" s="23">
        <v>340.80260707635011</v>
      </c>
      <c r="I36" s="23"/>
      <c r="J36" s="34"/>
      <c r="K36" s="23">
        <v>218.18991243432575</v>
      </c>
      <c r="L36" s="23"/>
      <c r="M36" s="34"/>
      <c r="N36" s="23">
        <v>247.97657352526107</v>
      </c>
      <c r="O36" s="23"/>
      <c r="P36" s="34"/>
    </row>
    <row r="37" spans="1:16">
      <c r="A37" s="16">
        <v>40299</v>
      </c>
      <c r="B37" s="23">
        <v>171.5661938534279</v>
      </c>
      <c r="C37" s="23"/>
      <c r="D37" s="34"/>
      <c r="E37" s="23">
        <v>108.23529411764706</v>
      </c>
      <c r="F37" s="23"/>
      <c r="G37" s="34"/>
      <c r="H37" s="23">
        <v>340.38123167155425</v>
      </c>
      <c r="I37" s="23"/>
      <c r="J37" s="34"/>
      <c r="K37" s="23">
        <v>218.58451553411831</v>
      </c>
      <c r="L37" s="23"/>
      <c r="M37" s="34"/>
      <c r="N37" s="23">
        <v>249.20802919708029</v>
      </c>
      <c r="O37" s="23"/>
      <c r="P37" s="34"/>
    </row>
    <row r="38" spans="1:16">
      <c r="A38" s="16">
        <v>40330</v>
      </c>
      <c r="B38" s="23">
        <v>170.16657255787692</v>
      </c>
      <c r="C38" s="23"/>
      <c r="D38" s="34"/>
      <c r="E38" s="23">
        <v>112.10722100656456</v>
      </c>
      <c r="F38" s="23"/>
      <c r="G38" s="34"/>
      <c r="H38" s="23">
        <v>342.6885065885798</v>
      </c>
      <c r="I38" s="23"/>
      <c r="J38" s="34"/>
      <c r="K38" s="23">
        <v>216.16505977632087</v>
      </c>
      <c r="L38" s="23"/>
      <c r="M38" s="34"/>
      <c r="N38" s="23">
        <v>250.44812239221142</v>
      </c>
      <c r="O38" s="23"/>
      <c r="P38" s="34"/>
    </row>
    <row r="39" spans="1:16">
      <c r="A39" s="16">
        <v>40360</v>
      </c>
      <c r="B39" s="23">
        <v>162.72640080767289</v>
      </c>
      <c r="C39" s="23"/>
      <c r="D39" s="34"/>
      <c r="E39" s="23">
        <v>111.8754141815772</v>
      </c>
      <c r="F39" s="23"/>
      <c r="G39" s="34"/>
      <c r="H39" s="23">
        <v>348.63288370397373</v>
      </c>
      <c r="I39" s="23"/>
      <c r="J39" s="34"/>
      <c r="K39" s="23">
        <v>213.05213022087301</v>
      </c>
      <c r="L39" s="23"/>
      <c r="M39" s="34"/>
      <c r="N39" s="23">
        <v>255.34392782789729</v>
      </c>
      <c r="O39" s="23"/>
      <c r="P39" s="34"/>
    </row>
    <row r="40" spans="1:16">
      <c r="A40" s="16">
        <v>40391</v>
      </c>
      <c r="B40" s="23">
        <v>162.89386006663494</v>
      </c>
      <c r="C40" s="23"/>
      <c r="D40" s="34"/>
      <c r="E40" s="23">
        <v>113.03030303030303</v>
      </c>
      <c r="F40" s="23"/>
      <c r="G40" s="34"/>
      <c r="H40" s="23">
        <v>348.89511754068718</v>
      </c>
      <c r="I40" s="23"/>
      <c r="J40" s="34"/>
      <c r="K40" s="23">
        <v>208.56907693354194</v>
      </c>
      <c r="L40" s="23"/>
      <c r="M40" s="34"/>
      <c r="N40" s="23">
        <v>252.09838753757856</v>
      </c>
      <c r="O40" s="23"/>
      <c r="P40" s="34"/>
    </row>
    <row r="41" spans="1:16">
      <c r="A41" s="16">
        <v>40422</v>
      </c>
      <c r="B41" s="23">
        <v>162.42448785135778</v>
      </c>
      <c r="C41" s="23"/>
      <c r="D41" s="34"/>
      <c r="E41" s="23">
        <v>111.5522984676882</v>
      </c>
      <c r="F41" s="23"/>
      <c r="G41" s="34"/>
      <c r="H41" s="23">
        <v>351.81204379562041</v>
      </c>
      <c r="I41" s="23"/>
      <c r="J41" s="34"/>
      <c r="K41" s="23">
        <v>199.07735315398276</v>
      </c>
      <c r="L41" s="23"/>
      <c r="M41" s="34"/>
      <c r="N41" s="23">
        <v>246.12806718278441</v>
      </c>
      <c r="O41" s="23"/>
      <c r="P41" s="34"/>
    </row>
    <row r="42" spans="1:16">
      <c r="A42" s="16">
        <v>40452</v>
      </c>
      <c r="B42" s="23">
        <v>160.69906542056074</v>
      </c>
      <c r="C42" s="23"/>
      <c r="D42" s="34"/>
      <c r="E42" s="23">
        <v>114.95025234318673</v>
      </c>
      <c r="F42" s="23"/>
      <c r="G42" s="34"/>
      <c r="H42" s="23">
        <v>351.2822402358143</v>
      </c>
      <c r="I42" s="23"/>
      <c r="J42" s="34"/>
      <c r="K42" s="23">
        <v>197.91728578504211</v>
      </c>
      <c r="L42" s="23"/>
      <c r="M42" s="34"/>
      <c r="N42" s="23">
        <v>249.90904297389929</v>
      </c>
      <c r="O42" s="23"/>
      <c r="P42" s="34"/>
    </row>
    <row r="43" spans="1:16">
      <c r="A43" s="16">
        <v>40483</v>
      </c>
      <c r="B43" s="23">
        <v>158.1078799249531</v>
      </c>
      <c r="C43" s="23"/>
      <c r="D43" s="34"/>
      <c r="E43" s="23">
        <v>113.41092973740241</v>
      </c>
      <c r="F43" s="23"/>
      <c r="G43" s="34"/>
      <c r="H43" s="23">
        <v>350.94113372093022</v>
      </c>
      <c r="I43" s="23"/>
      <c r="J43" s="34"/>
      <c r="K43" s="23">
        <v>197.68545154444706</v>
      </c>
      <c r="L43" s="23"/>
      <c r="M43" s="34"/>
      <c r="N43" s="23">
        <v>250.46035125066524</v>
      </c>
      <c r="O43" s="23"/>
      <c r="P43" s="34"/>
    </row>
    <row r="44" spans="1:16">
      <c r="A44" s="16">
        <v>40513</v>
      </c>
      <c r="B44" s="23">
        <v>155.97350993377484</v>
      </c>
      <c r="C44" s="23"/>
      <c r="D44" s="34"/>
      <c r="E44" s="23">
        <v>111.96288365453248</v>
      </c>
      <c r="F44" s="23"/>
      <c r="G44" s="34"/>
      <c r="H44" s="23">
        <v>354.00362976406535</v>
      </c>
      <c r="I44" s="23"/>
      <c r="J44" s="34"/>
      <c r="K44" s="23">
        <v>196.97699386503066</v>
      </c>
      <c r="L44" s="23"/>
      <c r="M44" s="34"/>
      <c r="N44" s="23">
        <v>249.32700026759431</v>
      </c>
      <c r="O44" s="23"/>
      <c r="P44" s="34"/>
    </row>
    <row r="45" spans="1:16">
      <c r="A45" s="16">
        <v>40544</v>
      </c>
      <c r="B45" s="23">
        <v>160.69398616285258</v>
      </c>
      <c r="C45" s="23"/>
      <c r="D45" s="34"/>
      <c r="E45" s="23">
        <v>111.32288401253919</v>
      </c>
      <c r="F45" s="23"/>
      <c r="G45" s="34"/>
      <c r="H45" s="23">
        <v>351.54562043795619</v>
      </c>
      <c r="I45" s="23"/>
      <c r="J45" s="34"/>
      <c r="K45" s="23">
        <v>204.90156024372203</v>
      </c>
      <c r="L45" s="23"/>
      <c r="M45" s="34"/>
      <c r="N45" s="23">
        <v>253.94260239621065</v>
      </c>
      <c r="O45" s="23"/>
      <c r="P45" s="34"/>
    </row>
    <row r="46" spans="1:16">
      <c r="A46" s="16">
        <v>40575</v>
      </c>
      <c r="B46" s="23">
        <v>165.3228346456693</v>
      </c>
      <c r="C46" s="23"/>
      <c r="D46" s="34"/>
      <c r="E46" s="23">
        <v>114.3142144638404</v>
      </c>
      <c r="F46" s="23"/>
      <c r="G46" s="34"/>
      <c r="H46" s="23">
        <v>348.60144927536231</v>
      </c>
      <c r="I46" s="23"/>
      <c r="J46" s="34"/>
      <c r="K46" s="23">
        <v>206.96541445194657</v>
      </c>
      <c r="L46" s="23"/>
      <c r="M46" s="34"/>
      <c r="N46" s="23">
        <v>252.12867956265771</v>
      </c>
      <c r="O46" s="23"/>
      <c r="P46" s="34"/>
    </row>
    <row r="47" spans="1:16">
      <c r="A47" s="16">
        <v>40603</v>
      </c>
      <c r="B47" s="23">
        <v>164.14457831325302</v>
      </c>
      <c r="C47" s="23"/>
      <c r="D47" s="34"/>
      <c r="E47" s="23">
        <v>113.98514851485149</v>
      </c>
      <c r="F47" s="23"/>
      <c r="G47" s="34"/>
      <c r="H47" s="23">
        <v>350.54455445544556</v>
      </c>
      <c r="I47" s="23"/>
      <c r="J47" s="34"/>
      <c r="K47" s="23">
        <v>207.96184702508441</v>
      </c>
      <c r="L47" s="23"/>
      <c r="M47" s="34"/>
      <c r="N47" s="23">
        <v>252.364161849711</v>
      </c>
      <c r="O47" s="23"/>
      <c r="P47" s="34"/>
    </row>
    <row r="48" spans="1:16">
      <c r="A48" s="16">
        <v>40634</v>
      </c>
      <c r="B48" s="23">
        <v>160.55048076923077</v>
      </c>
      <c r="C48" s="23"/>
      <c r="D48" s="34"/>
      <c r="E48" s="23">
        <v>103.69969969969969</v>
      </c>
      <c r="F48" s="23"/>
      <c r="G48" s="34"/>
      <c r="H48" s="23">
        <v>347.77286135693214</v>
      </c>
      <c r="I48" s="23"/>
      <c r="J48" s="34"/>
      <c r="K48" s="23">
        <v>212.49405888140467</v>
      </c>
      <c r="L48" s="23"/>
      <c r="M48" s="34"/>
      <c r="N48" s="23">
        <v>250.55301455301455</v>
      </c>
      <c r="O48" s="23"/>
      <c r="P48" s="34"/>
    </row>
    <row r="49" spans="1:16">
      <c r="A49" s="16">
        <v>40664</v>
      </c>
      <c r="B49" s="23">
        <v>163.80000000000001</v>
      </c>
      <c r="C49" s="23"/>
      <c r="D49" s="34"/>
      <c r="E49" s="23">
        <v>108.31623931623932</v>
      </c>
      <c r="F49" s="23"/>
      <c r="G49" s="34"/>
      <c r="H49" s="23">
        <v>346.58753709198811</v>
      </c>
      <c r="I49" s="23"/>
      <c r="J49" s="34"/>
      <c r="K49" s="23">
        <v>212.67799438671017</v>
      </c>
      <c r="L49" s="23"/>
      <c r="M49" s="34"/>
      <c r="N49" s="23">
        <v>250.8515337423313</v>
      </c>
      <c r="O49" s="23"/>
      <c r="P49" s="34"/>
    </row>
    <row r="50" spans="1:16">
      <c r="A50" s="16">
        <v>40695</v>
      </c>
      <c r="B50" s="23">
        <v>169.14669286182055</v>
      </c>
      <c r="C50" s="23"/>
      <c r="D50" s="34"/>
      <c r="E50" s="23">
        <v>110.17171717171718</v>
      </c>
      <c r="F50" s="23"/>
      <c r="G50" s="34"/>
      <c r="H50" s="23">
        <v>349.70059880239523</v>
      </c>
      <c r="I50" s="23"/>
      <c r="J50" s="34"/>
      <c r="K50" s="23">
        <v>208.34716124148372</v>
      </c>
      <c r="L50" s="23"/>
      <c r="M50" s="34"/>
      <c r="N50" s="23">
        <v>250.70691281498449</v>
      </c>
      <c r="O50" s="23"/>
      <c r="P50" s="34"/>
    </row>
    <row r="51" spans="1:16">
      <c r="A51" s="16">
        <v>40725</v>
      </c>
      <c r="B51" s="23">
        <v>159.35990190067443</v>
      </c>
      <c r="C51" s="23"/>
      <c r="D51" s="34"/>
      <c r="E51" s="23">
        <v>109.03234686854783</v>
      </c>
      <c r="F51" s="23"/>
      <c r="G51" s="34"/>
      <c r="H51" s="23">
        <v>355.00192901234567</v>
      </c>
      <c r="I51" s="23"/>
      <c r="J51" s="34"/>
      <c r="K51" s="23">
        <v>208.6178764938708</v>
      </c>
      <c r="L51" s="23"/>
      <c r="M51" s="34"/>
      <c r="N51" s="23">
        <v>256.84447144592951</v>
      </c>
      <c r="O51" s="23"/>
      <c r="P51" s="34"/>
    </row>
    <row r="52" spans="1:16">
      <c r="A52" s="16">
        <v>40756</v>
      </c>
      <c r="B52" s="23">
        <v>162.10047846889952</v>
      </c>
      <c r="C52" s="23"/>
      <c r="D52" s="34"/>
      <c r="E52" s="23">
        <v>110.1949860724234</v>
      </c>
      <c r="F52" s="23"/>
      <c r="G52" s="34"/>
      <c r="H52" s="23">
        <v>360.01560671088566</v>
      </c>
      <c r="I52" s="23"/>
      <c r="J52" s="34"/>
      <c r="K52" s="23">
        <v>201.89073634204274</v>
      </c>
      <c r="L52" s="23"/>
      <c r="M52" s="34"/>
      <c r="N52" s="23">
        <v>251.10747725174733</v>
      </c>
      <c r="O52" s="23"/>
      <c r="P52" s="34"/>
    </row>
    <row r="53" spans="1:16">
      <c r="A53" s="16">
        <v>40787</v>
      </c>
      <c r="B53" s="23">
        <v>162.54380664652567</v>
      </c>
      <c r="C53" s="23"/>
      <c r="D53" s="34"/>
      <c r="E53" s="23">
        <v>108.57218543046358</v>
      </c>
      <c r="F53" s="23"/>
      <c r="G53" s="34"/>
      <c r="H53" s="23">
        <v>357.80718701700152</v>
      </c>
      <c r="I53" s="23"/>
      <c r="J53" s="34"/>
      <c r="K53" s="23">
        <v>191.22719154364862</v>
      </c>
      <c r="L53" s="23"/>
      <c r="M53" s="34"/>
      <c r="N53" s="23">
        <v>244.26827105763141</v>
      </c>
      <c r="O53" s="23"/>
      <c r="P53" s="34"/>
    </row>
    <row r="54" spans="1:16">
      <c r="A54" s="16">
        <v>40817</v>
      </c>
      <c r="B54" s="23">
        <v>159.7350680070964</v>
      </c>
      <c r="C54" s="23"/>
      <c r="D54" s="34"/>
      <c r="E54" s="23">
        <v>107.23376623376623</v>
      </c>
      <c r="F54" s="23"/>
      <c r="G54" s="34"/>
      <c r="H54" s="23">
        <v>358.7404725609756</v>
      </c>
      <c r="I54" s="23"/>
      <c r="J54" s="34"/>
      <c r="K54" s="23">
        <v>191.9381412967526</v>
      </c>
      <c r="L54" s="23"/>
      <c r="M54" s="34"/>
      <c r="N54" s="23">
        <v>250.21276595744681</v>
      </c>
      <c r="O54" s="23"/>
      <c r="P54" s="34"/>
    </row>
    <row r="55" spans="1:16">
      <c r="A55" s="16">
        <v>40848</v>
      </c>
      <c r="B55" s="23">
        <v>160.46041055718476</v>
      </c>
      <c r="C55" s="23"/>
      <c r="D55" s="34"/>
      <c r="E55" s="23">
        <v>108.47154471544715</v>
      </c>
      <c r="F55" s="23"/>
      <c r="G55" s="34"/>
      <c r="H55" s="23">
        <v>359.83753822629967</v>
      </c>
      <c r="I55" s="23"/>
      <c r="J55" s="34"/>
      <c r="K55" s="23">
        <v>189.87438752783964</v>
      </c>
      <c r="L55" s="23"/>
      <c r="M55" s="34"/>
      <c r="N55" s="23">
        <v>251.46748278500382</v>
      </c>
      <c r="O55" s="23"/>
      <c r="P55" s="34"/>
    </row>
    <row r="56" spans="1:16">
      <c r="A56" s="16">
        <v>40878</v>
      </c>
      <c r="B56" s="23">
        <v>158.24638519375361</v>
      </c>
      <c r="C56" s="23"/>
      <c r="D56" s="34"/>
      <c r="E56" s="23">
        <v>113.70576271186441</v>
      </c>
      <c r="F56" s="23"/>
      <c r="G56" s="34"/>
      <c r="H56" s="23">
        <v>361.59409020217731</v>
      </c>
      <c r="I56" s="23"/>
      <c r="J56" s="34"/>
      <c r="K56" s="23">
        <v>188.39307116104868</v>
      </c>
      <c r="L56" s="23"/>
      <c r="M56" s="34"/>
      <c r="N56" s="23">
        <v>249.41611947985066</v>
      </c>
      <c r="O56" s="23"/>
      <c r="P56" s="34"/>
    </row>
    <row r="57" spans="1:16">
      <c r="A57" s="16">
        <v>40909</v>
      </c>
      <c r="B57" s="23">
        <v>158.3698296836983</v>
      </c>
      <c r="C57" s="23"/>
      <c r="D57" s="34"/>
      <c r="E57" s="23">
        <v>114.46269781461945</v>
      </c>
      <c r="F57" s="23"/>
      <c r="G57" s="34"/>
      <c r="H57" s="23">
        <v>358.92137877614255</v>
      </c>
      <c r="I57" s="23"/>
      <c r="J57" s="34"/>
      <c r="K57" s="23">
        <v>198.21396493146406</v>
      </c>
      <c r="L57" s="23"/>
      <c r="M57" s="34"/>
      <c r="N57" s="23">
        <v>257.27640086206895</v>
      </c>
      <c r="O57" s="23"/>
      <c r="P57" s="34"/>
    </row>
    <row r="58" spans="1:16">
      <c r="A58" s="16">
        <v>40940</v>
      </c>
      <c r="B58" s="23">
        <v>161.615099009901</v>
      </c>
      <c r="C58" s="23"/>
      <c r="D58" s="34"/>
      <c r="E58" s="23">
        <v>120.19005613472333</v>
      </c>
      <c r="F58" s="23"/>
      <c r="G58" s="34"/>
      <c r="H58" s="23">
        <v>360.01634877384197</v>
      </c>
      <c r="I58" s="23"/>
      <c r="J58" s="34"/>
      <c r="K58" s="23">
        <v>197.11757131150739</v>
      </c>
      <c r="L58" s="23"/>
      <c r="M58" s="34"/>
      <c r="N58" s="23">
        <v>251.37811078405139</v>
      </c>
      <c r="O58" s="23"/>
      <c r="P58" s="34"/>
    </row>
    <row r="59" spans="1:16">
      <c r="A59" s="16">
        <v>40969</v>
      </c>
      <c r="B59" s="23">
        <v>166.36363636363637</v>
      </c>
      <c r="C59" s="23"/>
      <c r="D59" s="34"/>
      <c r="E59" s="23">
        <v>111.25888324873097</v>
      </c>
      <c r="F59" s="23"/>
      <c r="G59" s="34"/>
      <c r="H59" s="23">
        <v>361.13716295427901</v>
      </c>
      <c r="I59" s="23"/>
      <c r="J59" s="34"/>
      <c r="K59" s="23">
        <v>193.37642204311442</v>
      </c>
      <c r="L59" s="23"/>
      <c r="M59" s="34"/>
      <c r="N59" s="23">
        <v>248.52205690420257</v>
      </c>
      <c r="O59" s="23"/>
      <c r="P59" s="34"/>
    </row>
    <row r="60" spans="1:16">
      <c r="A60" s="16">
        <v>41000</v>
      </c>
      <c r="B60" s="23">
        <v>166.66879387364389</v>
      </c>
      <c r="C60" s="23"/>
      <c r="D60" s="34"/>
      <c r="E60" s="23">
        <v>104.68354430379746</v>
      </c>
      <c r="F60" s="23"/>
      <c r="G60" s="34"/>
      <c r="H60" s="23">
        <v>365.8535414165666</v>
      </c>
      <c r="I60" s="23"/>
      <c r="J60" s="34"/>
      <c r="K60" s="23">
        <v>196.6730121833921</v>
      </c>
      <c r="L60" s="23"/>
      <c r="M60" s="34"/>
      <c r="N60" s="23">
        <v>249.6257891202149</v>
      </c>
      <c r="O60" s="23"/>
      <c r="P60" s="34"/>
    </row>
    <row r="61" spans="1:16">
      <c r="A61" s="16">
        <v>41030</v>
      </c>
      <c r="B61" s="23">
        <v>171.76813391196529</v>
      </c>
      <c r="C61" s="23"/>
      <c r="D61" s="34"/>
      <c r="E61" s="23">
        <v>106.33838690115222</v>
      </c>
      <c r="F61" s="23"/>
      <c r="G61" s="34"/>
      <c r="H61" s="23">
        <v>366</v>
      </c>
      <c r="I61" s="23"/>
      <c r="J61" s="34"/>
      <c r="K61" s="23">
        <v>193.9251929546804</v>
      </c>
      <c r="L61" s="23"/>
      <c r="M61" s="34"/>
      <c r="N61" s="23">
        <v>248.45243949786462</v>
      </c>
      <c r="O61" s="23"/>
      <c r="P61" s="34"/>
    </row>
    <row r="62" spans="1:16">
      <c r="A62" s="16">
        <v>41061</v>
      </c>
      <c r="B62" s="23">
        <v>169.20660146699265</v>
      </c>
      <c r="C62" s="23"/>
      <c r="D62" s="34"/>
      <c r="E62" s="23">
        <v>110.20546244568591</v>
      </c>
      <c r="F62" s="23"/>
      <c r="G62" s="34"/>
      <c r="H62" s="23">
        <v>364.97355769230768</v>
      </c>
      <c r="I62" s="23"/>
      <c r="J62" s="34"/>
      <c r="K62" s="23">
        <v>189.45320392983572</v>
      </c>
      <c r="L62" s="23"/>
      <c r="M62" s="34"/>
      <c r="N62" s="23">
        <v>252.67351686700272</v>
      </c>
      <c r="O62" s="23"/>
      <c r="P62" s="34"/>
    </row>
    <row r="63" spans="1:16">
      <c r="A63" s="16">
        <v>41091</v>
      </c>
      <c r="B63" s="23">
        <v>160.47761194029852</v>
      </c>
      <c r="C63" s="23"/>
      <c r="D63" s="34"/>
      <c r="E63" s="23">
        <v>105.88776655443323</v>
      </c>
      <c r="F63" s="23"/>
      <c r="G63" s="34"/>
      <c r="H63" s="23">
        <v>363.70892018779341</v>
      </c>
      <c r="I63" s="23"/>
      <c r="J63" s="34"/>
      <c r="K63" s="23">
        <v>188.49303114773966</v>
      </c>
      <c r="L63" s="23"/>
      <c r="M63" s="34"/>
      <c r="N63" s="23">
        <v>255.06504275719098</v>
      </c>
      <c r="O63" s="23"/>
      <c r="P63" s="34"/>
    </row>
    <row r="64" spans="1:16">
      <c r="A64" s="16">
        <v>41122</v>
      </c>
      <c r="B64" s="23">
        <v>164.01343784994401</v>
      </c>
      <c r="C64" s="23"/>
      <c r="D64" s="34"/>
      <c r="E64" s="23">
        <v>112.78251121076234</v>
      </c>
      <c r="F64" s="23"/>
      <c r="G64" s="34"/>
      <c r="H64" s="23">
        <v>359.46428571428572</v>
      </c>
      <c r="I64" s="23"/>
      <c r="J64" s="34"/>
      <c r="K64" s="23">
        <v>179.75032245456322</v>
      </c>
      <c r="L64" s="23"/>
      <c r="M64" s="34"/>
      <c r="N64" s="23">
        <v>247.76903273262229</v>
      </c>
      <c r="O64" s="23"/>
      <c r="P64" s="34"/>
    </row>
    <row r="65" spans="1:17">
      <c r="A65" s="16">
        <v>41153</v>
      </c>
      <c r="B65" s="23">
        <v>167.70752089136491</v>
      </c>
      <c r="C65" s="23"/>
      <c r="D65" s="34"/>
      <c r="E65" s="23">
        <v>110.96646509070918</v>
      </c>
      <c r="F65" s="23"/>
      <c r="G65" s="34"/>
      <c r="H65" s="23">
        <v>366</v>
      </c>
      <c r="I65" s="23"/>
      <c r="J65" s="34"/>
      <c r="K65" s="23">
        <v>173.33107642873537</v>
      </c>
      <c r="L65" s="23"/>
      <c r="M65" s="34"/>
      <c r="N65" s="23">
        <v>242.56725632197555</v>
      </c>
      <c r="O65" s="23"/>
      <c r="P65" s="34"/>
    </row>
    <row r="66" spans="1:17">
      <c r="A66" s="16">
        <v>41183</v>
      </c>
      <c r="B66" s="23">
        <v>164.28571428571428</v>
      </c>
      <c r="C66" s="23"/>
      <c r="D66" s="34"/>
      <c r="E66" s="23">
        <v>111.49499443826474</v>
      </c>
      <c r="F66" s="23"/>
      <c r="G66" s="34"/>
      <c r="H66" s="23">
        <v>362.94393638170976</v>
      </c>
      <c r="I66" s="23"/>
      <c r="J66" s="34"/>
      <c r="K66" s="23">
        <v>173.60650658404339</v>
      </c>
      <c r="L66" s="23"/>
      <c r="M66" s="34"/>
      <c r="N66" s="23">
        <v>246.12730061349694</v>
      </c>
      <c r="O66" s="23"/>
      <c r="P66" s="34"/>
    </row>
    <row r="67" spans="1:17">
      <c r="A67" s="16">
        <v>41214</v>
      </c>
      <c r="B67" s="23">
        <v>164.90109890109889</v>
      </c>
      <c r="C67" s="23"/>
      <c r="D67" s="34"/>
      <c r="E67" s="23">
        <v>114.80083983203359</v>
      </c>
      <c r="F67" s="23"/>
      <c r="G67" s="34"/>
      <c r="H67" s="23">
        <v>367.32502011263074</v>
      </c>
      <c r="I67" s="23"/>
      <c r="J67" s="34"/>
      <c r="K67" s="23">
        <v>171.89623049408436</v>
      </c>
      <c r="L67" s="23"/>
      <c r="M67" s="34"/>
      <c r="N67" s="23">
        <v>247.72696897374701</v>
      </c>
      <c r="O67" s="23"/>
      <c r="P67" s="34"/>
    </row>
    <row r="68" spans="1:17">
      <c r="A68" s="16">
        <v>41244</v>
      </c>
      <c r="B68" s="23">
        <v>164.72380952380954</v>
      </c>
      <c r="C68" s="23"/>
      <c r="D68" s="34"/>
      <c r="E68" s="23">
        <v>115.43004513217279</v>
      </c>
      <c r="F68" s="23"/>
      <c r="G68" s="34"/>
      <c r="H68" s="23">
        <v>364.96149169031213</v>
      </c>
      <c r="I68" s="23"/>
      <c r="J68" s="34"/>
      <c r="K68" s="23">
        <v>170.65739192739431</v>
      </c>
      <c r="L68" s="23"/>
      <c r="M68" s="34"/>
      <c r="N68" s="23">
        <v>243.18192698982645</v>
      </c>
      <c r="O68" s="23"/>
      <c r="P68" s="34"/>
    </row>
    <row r="69" spans="1:17">
      <c r="A69" s="16">
        <v>41275</v>
      </c>
      <c r="B69" s="23">
        <v>162.40088593576965</v>
      </c>
      <c r="C69" s="23"/>
      <c r="D69" s="34"/>
      <c r="E69" s="23">
        <v>117.00780695528744</v>
      </c>
      <c r="F69" s="23"/>
      <c r="G69" s="34"/>
      <c r="H69" s="23">
        <v>362.86029411764707</v>
      </c>
      <c r="I69" s="23"/>
      <c r="J69" s="34"/>
      <c r="K69" s="23">
        <v>181.43013976269899</v>
      </c>
      <c r="L69" s="23"/>
      <c r="M69" s="34"/>
      <c r="N69" s="23">
        <v>253.69384673461684</v>
      </c>
      <c r="O69" s="23"/>
      <c r="P69" s="34"/>
    </row>
    <row r="70" spans="1:17" ht="14.45" customHeight="1">
      <c r="A70" s="16">
        <v>41306</v>
      </c>
      <c r="B70" s="23">
        <v>164.91575302942874</v>
      </c>
      <c r="C70" s="23"/>
      <c r="D70" s="34"/>
      <c r="E70" s="23">
        <v>120.32085561497327</v>
      </c>
      <c r="F70" s="23"/>
      <c r="G70" s="34"/>
      <c r="H70" s="23">
        <v>362.01431492842534</v>
      </c>
      <c r="I70" s="23"/>
      <c r="J70" s="34"/>
      <c r="K70" s="23">
        <v>182.64719456433485</v>
      </c>
      <c r="L70" s="23"/>
      <c r="M70" s="34"/>
      <c r="N70" s="23">
        <v>248.75075528700907</v>
      </c>
      <c r="O70" s="23"/>
      <c r="P70" s="34"/>
    </row>
    <row r="71" spans="1:17">
      <c r="A71" s="16">
        <v>41334</v>
      </c>
      <c r="B71" s="23">
        <v>162.08870490833826</v>
      </c>
      <c r="C71" s="23"/>
      <c r="D71" s="34"/>
      <c r="E71" s="23">
        <v>110.48410404624278</v>
      </c>
      <c r="F71" s="23"/>
      <c r="G71" s="34"/>
      <c r="H71" s="23">
        <v>365.1502057613169</v>
      </c>
      <c r="I71" s="23"/>
      <c r="J71" s="34"/>
      <c r="K71" s="23">
        <v>180.89460890702318</v>
      </c>
      <c r="L71" s="23"/>
      <c r="M71" s="34"/>
      <c r="N71" s="23">
        <v>247.88025767336111</v>
      </c>
      <c r="O71" s="23"/>
      <c r="P71" s="34"/>
    </row>
    <row r="72" spans="1:17">
      <c r="A72" s="16">
        <v>41365</v>
      </c>
      <c r="B72" s="23">
        <v>168.49849849849849</v>
      </c>
      <c r="C72" s="23"/>
      <c r="D72" s="34"/>
      <c r="E72" s="23">
        <v>105.64965986394557</v>
      </c>
      <c r="F72" s="23"/>
      <c r="G72" s="34"/>
      <c r="H72" s="23">
        <v>359.38688789963578</v>
      </c>
      <c r="I72" s="23"/>
      <c r="J72" s="34"/>
      <c r="K72" s="23">
        <v>184.15073779795688</v>
      </c>
      <c r="L72" s="23"/>
      <c r="M72" s="34"/>
      <c r="N72" s="23">
        <v>257.5810401579987</v>
      </c>
      <c r="O72" s="23"/>
      <c r="P72" s="34"/>
      <c r="Q72" s="15"/>
    </row>
    <row r="73" spans="1:17">
      <c r="A73" s="16">
        <v>41395</v>
      </c>
      <c r="B73" s="23">
        <v>176.06521739130434</v>
      </c>
      <c r="C73" s="23"/>
      <c r="D73" s="34"/>
      <c r="E73" s="23">
        <v>109.94553514882837</v>
      </c>
      <c r="F73" s="23"/>
      <c r="G73" s="34"/>
      <c r="H73" s="23">
        <v>363.20197044334975</v>
      </c>
      <c r="I73" s="23"/>
      <c r="J73" s="34"/>
      <c r="K73" s="23">
        <v>185.13491627779302</v>
      </c>
      <c r="L73" s="23"/>
      <c r="M73" s="34"/>
      <c r="N73" s="23">
        <v>254.91731366459626</v>
      </c>
      <c r="O73" s="23"/>
      <c r="P73" s="34"/>
      <c r="Q73" s="15"/>
    </row>
    <row r="74" spans="1:17">
      <c r="A74" s="16">
        <v>41426</v>
      </c>
      <c r="B74" s="23">
        <v>176.59610705596108</v>
      </c>
      <c r="C74" s="23"/>
      <c r="D74" s="34"/>
      <c r="E74" s="23">
        <v>110.68208469055375</v>
      </c>
      <c r="F74" s="23"/>
      <c r="G74" s="34"/>
      <c r="H74" s="23">
        <v>363.7838400666389</v>
      </c>
      <c r="I74" s="23"/>
      <c r="J74" s="34"/>
      <c r="K74" s="23">
        <v>185.87912860154603</v>
      </c>
      <c r="L74" s="23"/>
      <c r="M74" s="34"/>
      <c r="N74" s="23">
        <v>259.33985904463589</v>
      </c>
      <c r="O74" s="23"/>
      <c r="P74" s="34"/>
      <c r="Q74" s="15"/>
    </row>
    <row r="75" spans="1:17">
      <c r="A75" s="16">
        <v>41456</v>
      </c>
      <c r="B75" s="23">
        <v>167.95402951191826</v>
      </c>
      <c r="C75" s="23"/>
      <c r="D75" s="34"/>
      <c r="E75" s="23">
        <v>112.25846925972397</v>
      </c>
      <c r="F75" s="23"/>
      <c r="G75" s="34"/>
      <c r="H75" s="23">
        <v>366.52528207271206</v>
      </c>
      <c r="I75" s="23"/>
      <c r="J75" s="34"/>
      <c r="K75" s="23">
        <v>186.9257329607351</v>
      </c>
      <c r="L75" s="23"/>
      <c r="M75" s="34"/>
      <c r="N75" s="23">
        <v>263.89641693811075</v>
      </c>
      <c r="O75" s="23"/>
      <c r="P75" s="34"/>
      <c r="Q75" s="15"/>
    </row>
    <row r="76" spans="1:17">
      <c r="A76" s="16">
        <v>41487</v>
      </c>
      <c r="B76" s="23">
        <v>171.7130242825607</v>
      </c>
      <c r="C76" s="23"/>
      <c r="D76" s="34"/>
      <c r="E76" s="23">
        <v>117.09664153529815</v>
      </c>
      <c r="F76" s="23"/>
      <c r="G76" s="34"/>
      <c r="H76" s="23">
        <v>371.36808510638298</v>
      </c>
      <c r="I76" s="23"/>
      <c r="J76" s="34"/>
      <c r="K76" s="23">
        <v>178.89971267031237</v>
      </c>
      <c r="L76" s="23"/>
      <c r="M76" s="34"/>
      <c r="N76" s="23">
        <v>254.17098710254118</v>
      </c>
      <c r="O76" s="23"/>
      <c r="P76" s="34"/>
      <c r="Q76" s="15"/>
    </row>
    <row r="77" spans="1:17">
      <c r="A77" s="16">
        <v>41518</v>
      </c>
      <c r="B77" s="23">
        <v>169.44072447859494</v>
      </c>
      <c r="C77" s="23"/>
      <c r="D77" s="34"/>
      <c r="E77" s="23">
        <v>116.76203389830509</v>
      </c>
      <c r="F77" s="23"/>
      <c r="G77" s="34"/>
      <c r="H77" s="23">
        <v>368.87802804929879</v>
      </c>
      <c r="I77" s="23"/>
      <c r="J77" s="34"/>
      <c r="K77" s="23">
        <v>173.64944767841592</v>
      </c>
      <c r="L77" s="23"/>
      <c r="M77" s="34"/>
      <c r="N77" s="23">
        <v>251.77407547646095</v>
      </c>
      <c r="O77" s="23"/>
      <c r="P77" s="34"/>
      <c r="Q77" s="15"/>
    </row>
    <row r="78" spans="1:17">
      <c r="A78" s="16">
        <v>41548</v>
      </c>
      <c r="B78" s="23">
        <v>172.59829059829059</v>
      </c>
      <c r="C78" s="23"/>
      <c r="D78" s="34"/>
      <c r="E78" s="23">
        <v>119.25452016689847</v>
      </c>
      <c r="F78" s="23"/>
      <c r="G78" s="34"/>
      <c r="H78" s="23">
        <v>373.97033898305085</v>
      </c>
      <c r="I78" s="23"/>
      <c r="J78" s="34"/>
      <c r="K78" s="23">
        <v>175.93734290023309</v>
      </c>
      <c r="L78" s="23"/>
      <c r="M78" s="34"/>
      <c r="N78" s="23">
        <v>253.55949367088607</v>
      </c>
      <c r="O78" s="23"/>
      <c r="P78" s="34"/>
      <c r="Q78" s="15"/>
    </row>
    <row r="79" spans="1:17">
      <c r="A79" s="16">
        <v>41579</v>
      </c>
      <c r="B79" s="23">
        <v>175.12686155543298</v>
      </c>
      <c r="C79" s="23"/>
      <c r="D79" s="34"/>
      <c r="E79" s="23">
        <v>111.97067039106145</v>
      </c>
      <c r="F79" s="23"/>
      <c r="G79" s="34"/>
      <c r="H79" s="23">
        <v>376.24037639007702</v>
      </c>
      <c r="I79" s="23"/>
      <c r="J79" s="34"/>
      <c r="K79" s="23">
        <v>173.65383382925154</v>
      </c>
      <c r="L79" s="23"/>
      <c r="M79" s="34"/>
      <c r="N79" s="23">
        <v>250.77691425659319</v>
      </c>
      <c r="O79" s="23"/>
      <c r="P79" s="34"/>
      <c r="Q79" s="15"/>
    </row>
    <row r="80" spans="1:17">
      <c r="A80" s="16">
        <v>41609</v>
      </c>
      <c r="B80" s="23">
        <v>173.10592069527431</v>
      </c>
      <c r="C80" s="23"/>
      <c r="D80" s="34"/>
      <c r="E80" s="23">
        <v>113.99852398523986</v>
      </c>
      <c r="F80" s="23"/>
      <c r="G80" s="34"/>
      <c r="H80" s="23">
        <v>376.59957627118644</v>
      </c>
      <c r="I80" s="23"/>
      <c r="J80" s="34"/>
      <c r="K80" s="23">
        <v>176.79445274561076</v>
      </c>
      <c r="L80" s="23"/>
      <c r="M80" s="34"/>
      <c r="N80" s="23">
        <v>251.61298735167557</v>
      </c>
      <c r="O80" s="23"/>
      <c r="P80" s="34"/>
      <c r="Q80" s="15"/>
    </row>
    <row r="81" spans="1:17">
      <c r="A81" s="16">
        <v>41640</v>
      </c>
      <c r="B81" s="23">
        <v>174.66743515850143</v>
      </c>
      <c r="C81" s="23"/>
      <c r="D81" s="34"/>
      <c r="E81" s="23">
        <v>113.90215492137449</v>
      </c>
      <c r="F81" s="23"/>
      <c r="G81" s="34"/>
      <c r="H81" s="23">
        <v>371.0781383432963</v>
      </c>
      <c r="I81" s="23"/>
      <c r="J81" s="34"/>
      <c r="K81" s="23">
        <v>186.38058618688333</v>
      </c>
      <c r="L81" s="23"/>
      <c r="M81" s="34"/>
      <c r="N81" s="23">
        <v>256.54397705544932</v>
      </c>
      <c r="O81" s="23"/>
      <c r="P81" s="34"/>
      <c r="Q81" s="15"/>
    </row>
    <row r="82" spans="1:17">
      <c r="A82" s="16">
        <v>41671</v>
      </c>
      <c r="B82" s="23">
        <v>174.3447860156721</v>
      </c>
      <c r="C82" s="23"/>
      <c r="D82" s="34"/>
      <c r="E82" s="23">
        <v>116.32958801498127</v>
      </c>
      <c r="F82" s="23"/>
      <c r="G82" s="34"/>
      <c r="H82" s="23">
        <v>371.01213697442569</v>
      </c>
      <c r="I82" s="23"/>
      <c r="J82" s="34"/>
      <c r="K82" s="23">
        <v>187.78513850212516</v>
      </c>
      <c r="L82" s="23"/>
      <c r="M82" s="34"/>
      <c r="N82" s="23">
        <v>254.14177215189872</v>
      </c>
      <c r="O82" s="23"/>
      <c r="P82" s="34"/>
      <c r="Q82" s="15"/>
    </row>
    <row r="83" spans="1:17">
      <c r="A83" s="16">
        <v>41699</v>
      </c>
      <c r="B83" s="23">
        <v>170.32325724861198</v>
      </c>
      <c r="C83" s="23"/>
      <c r="D83" s="34"/>
      <c r="E83" s="23">
        <v>118.12445278298937</v>
      </c>
      <c r="F83" s="23"/>
      <c r="G83" s="34"/>
      <c r="H83" s="23">
        <v>374.76106970626915</v>
      </c>
      <c r="I83" s="23"/>
      <c r="J83" s="34"/>
      <c r="K83" s="23">
        <v>190.41885625965998</v>
      </c>
      <c r="L83" s="23"/>
      <c r="M83" s="34"/>
      <c r="N83" s="23">
        <v>256.38382099827885</v>
      </c>
      <c r="O83" s="23"/>
      <c r="P83" s="34"/>
      <c r="Q83" s="15"/>
    </row>
    <row r="84" spans="1:17">
      <c r="A84" s="16">
        <v>41730</v>
      </c>
      <c r="B84" s="23">
        <v>175.23490378234905</v>
      </c>
      <c r="C84" s="23"/>
      <c r="D84" s="34"/>
      <c r="E84" s="23">
        <v>113.95997574287446</v>
      </c>
      <c r="F84" s="23"/>
      <c r="G84" s="34"/>
      <c r="H84" s="23">
        <v>368.4958641706574</v>
      </c>
      <c r="I84" s="23"/>
      <c r="J84" s="34"/>
      <c r="K84" s="23">
        <v>194.6611686613698</v>
      </c>
      <c r="L84" s="23"/>
      <c r="M84" s="34"/>
      <c r="N84" s="23">
        <v>253.48856851609145</v>
      </c>
      <c r="O84" s="23"/>
      <c r="P84" s="34"/>
      <c r="Q84" s="15"/>
    </row>
    <row r="85" spans="1:17">
      <c r="A85" s="16">
        <v>41760</v>
      </c>
      <c r="B85" s="23">
        <v>175.41880341880341</v>
      </c>
      <c r="C85" s="23"/>
      <c r="D85" s="34"/>
      <c r="E85" s="23">
        <v>110.31096563011457</v>
      </c>
      <c r="F85" s="23"/>
      <c r="G85" s="34"/>
      <c r="H85" s="23">
        <v>369.55660783469654</v>
      </c>
      <c r="I85" s="23"/>
      <c r="J85" s="34"/>
      <c r="K85" s="23">
        <v>195.69392453207888</v>
      </c>
      <c r="L85" s="23"/>
      <c r="M85" s="34"/>
      <c r="N85" s="23">
        <v>254.70574579222287</v>
      </c>
      <c r="O85" s="23"/>
      <c r="P85" s="34"/>
      <c r="Q85" s="15"/>
    </row>
    <row r="86" spans="1:17">
      <c r="A86" s="16">
        <v>41791</v>
      </c>
      <c r="B86" s="23">
        <v>180.87876758204956</v>
      </c>
      <c r="C86" s="23"/>
      <c r="D86" s="34"/>
      <c r="E86" s="23">
        <v>113.01472995090016</v>
      </c>
      <c r="F86" s="23"/>
      <c r="G86" s="34"/>
      <c r="H86" s="23">
        <v>371.99531516183987</v>
      </c>
      <c r="I86" s="23"/>
      <c r="J86" s="34"/>
      <c r="K86" s="23">
        <v>198.79809660253787</v>
      </c>
      <c r="L86" s="23"/>
      <c r="M86" s="34"/>
      <c r="N86" s="23">
        <v>259.38536585365853</v>
      </c>
      <c r="O86" s="23"/>
      <c r="P86" s="34"/>
      <c r="Q86" s="15"/>
    </row>
    <row r="87" spans="1:17">
      <c r="A87" s="16">
        <v>41821</v>
      </c>
      <c r="B87" s="23">
        <v>178.0788330229671</v>
      </c>
      <c r="C87" s="23"/>
      <c r="D87" s="34"/>
      <c r="E87" s="23">
        <v>113.77457539886773</v>
      </c>
      <c r="F87" s="23"/>
      <c r="G87" s="34"/>
      <c r="H87" s="23">
        <v>371.47928994082838</v>
      </c>
      <c r="I87" s="23"/>
      <c r="J87" s="34"/>
      <c r="K87" s="23">
        <v>198.80370911656505</v>
      </c>
      <c r="L87" s="23"/>
      <c r="M87" s="34"/>
      <c r="N87" s="23">
        <v>262.01830498702799</v>
      </c>
      <c r="O87" s="23"/>
      <c r="P87" s="34"/>
      <c r="Q87" s="15"/>
    </row>
    <row r="88" spans="1:17">
      <c r="A88" s="16">
        <v>41852</v>
      </c>
      <c r="B88" s="23">
        <v>176.71942446043167</v>
      </c>
      <c r="C88" s="23"/>
      <c r="D88" s="34"/>
      <c r="E88" s="23">
        <v>114.75837563451776</v>
      </c>
      <c r="F88" s="23"/>
      <c r="G88" s="34"/>
      <c r="H88" s="23">
        <v>371.73940411246326</v>
      </c>
      <c r="I88" s="23"/>
      <c r="J88" s="34"/>
      <c r="K88" s="23">
        <v>191.89648012655724</v>
      </c>
      <c r="L88" s="23"/>
      <c r="M88" s="34"/>
      <c r="N88" s="23">
        <v>256.31836850304489</v>
      </c>
      <c r="O88" s="23"/>
      <c r="P88" s="34"/>
      <c r="Q88" s="15"/>
    </row>
    <row r="89" spans="1:17">
      <c r="A89" s="16">
        <v>41883</v>
      </c>
      <c r="B89" s="23">
        <v>174.85062006764375</v>
      </c>
      <c r="C89" s="23">
        <v>175.22872757820627</v>
      </c>
      <c r="D89" s="75"/>
      <c r="E89" s="23">
        <v>118.43237597911227</v>
      </c>
      <c r="F89" s="23">
        <v>120.17241812428124</v>
      </c>
      <c r="G89" s="75"/>
      <c r="H89" s="23">
        <v>366.48133116883116</v>
      </c>
      <c r="I89" s="23">
        <v>373.97033898305085</v>
      </c>
      <c r="J89" s="34"/>
      <c r="K89" s="23">
        <v>188.03300169861683</v>
      </c>
      <c r="L89" s="23">
        <v>191.95341707051725</v>
      </c>
      <c r="M89" s="34"/>
      <c r="N89" s="23">
        <v>252.19407757542055</v>
      </c>
      <c r="O89" s="23">
        <v>251.90255361551303</v>
      </c>
      <c r="P89" s="34"/>
      <c r="Q89" s="15"/>
    </row>
    <row r="90" spans="1:17">
      <c r="A90" s="16">
        <v>41913</v>
      </c>
      <c r="B90" s="23">
        <v>173.80581459133296</v>
      </c>
      <c r="C90" s="23">
        <v>174.04170360672592</v>
      </c>
      <c r="D90" s="75"/>
      <c r="E90" s="23">
        <v>115.79729729729729</v>
      </c>
      <c r="F90" s="23">
        <v>118.85634568897353</v>
      </c>
      <c r="G90" s="75"/>
      <c r="H90" s="23">
        <v>373.29876346230554</v>
      </c>
      <c r="I90" s="23">
        <v>376.24037639007702</v>
      </c>
      <c r="J90" s="34"/>
      <c r="K90" s="23">
        <v>188.49306883365202</v>
      </c>
      <c r="L90" s="23">
        <v>193.08530704048636</v>
      </c>
      <c r="M90" s="34"/>
      <c r="N90" s="23">
        <v>248.2995510814855</v>
      </c>
      <c r="O90" s="23">
        <v>252.98435315424541</v>
      </c>
      <c r="P90" s="34"/>
      <c r="Q90" s="15"/>
    </row>
    <row r="91" spans="1:17">
      <c r="A91" s="16">
        <v>41944</v>
      </c>
      <c r="B91" s="23">
        <v>172.07310267857142</v>
      </c>
      <c r="C91" s="23">
        <v>174.36333073478096</v>
      </c>
      <c r="D91" s="75"/>
      <c r="E91" s="23">
        <v>119.12171581769437</v>
      </c>
      <c r="F91" s="23">
        <v>111.97067039106145</v>
      </c>
      <c r="G91" s="75"/>
      <c r="H91" s="23">
        <v>376.24200000000002</v>
      </c>
      <c r="I91" s="23">
        <v>376.59957627118644</v>
      </c>
      <c r="J91" s="34"/>
      <c r="K91" s="23">
        <v>187.66697199055102</v>
      </c>
      <c r="L91" s="23">
        <v>188.71232460562382</v>
      </c>
      <c r="M91" s="34"/>
      <c r="N91" s="23">
        <v>251.18535846979498</v>
      </c>
      <c r="O91" s="23">
        <v>252.07177117513359</v>
      </c>
      <c r="P91" s="34"/>
      <c r="Q91" s="15"/>
    </row>
    <row r="92" spans="1:17">
      <c r="A92" s="16">
        <v>41974</v>
      </c>
      <c r="B92" s="23">
        <v>170.57080610021785</v>
      </c>
      <c r="C92" s="23">
        <v>172.26669868077633</v>
      </c>
      <c r="D92" s="75"/>
      <c r="E92" s="23">
        <v>117.25027808676307</v>
      </c>
      <c r="F92" s="23">
        <v>113.99852398523986</v>
      </c>
      <c r="G92" s="75"/>
      <c r="H92" s="23">
        <v>376.81602842479276</v>
      </c>
      <c r="I92" s="23">
        <v>371.0781383432963</v>
      </c>
      <c r="J92" s="34"/>
      <c r="K92" s="23">
        <v>191.0901369728509</v>
      </c>
      <c r="L92" s="23">
        <v>186.66262025920349</v>
      </c>
      <c r="M92" s="34"/>
      <c r="N92" s="23">
        <v>249.13587934135879</v>
      </c>
      <c r="O92" s="23">
        <v>250.688587504596</v>
      </c>
      <c r="P92" s="34"/>
      <c r="Q92" s="15"/>
    </row>
    <row r="93" spans="1:17">
      <c r="A93" s="16">
        <v>42005</v>
      </c>
      <c r="B93" s="23">
        <v>175.60583941605839</v>
      </c>
      <c r="C93" s="23">
        <v>172.41136372837968</v>
      </c>
      <c r="D93" s="75"/>
      <c r="E93" s="23">
        <v>118.95344506517691</v>
      </c>
      <c r="F93" s="23">
        <v>121.49501661129568</v>
      </c>
      <c r="G93" s="75"/>
      <c r="H93" s="23">
        <v>375.35869136775722</v>
      </c>
      <c r="I93" s="23">
        <v>371.01213697442569</v>
      </c>
      <c r="J93" s="34"/>
      <c r="K93" s="23">
        <v>201.91905669121056</v>
      </c>
      <c r="L93" s="23">
        <v>182.30036386271391</v>
      </c>
      <c r="M93" s="34"/>
      <c r="N93" s="23">
        <v>253.46170520231215</v>
      </c>
      <c r="O93" s="23">
        <v>256.43882478678398</v>
      </c>
      <c r="P93" s="34"/>
      <c r="Q93" s="15"/>
    </row>
    <row r="94" spans="1:17">
      <c r="A94" s="16">
        <v>42036</v>
      </c>
      <c r="B94" s="23">
        <v>172.19078520441272</v>
      </c>
      <c r="C94" s="23">
        <v>172.84063753211896</v>
      </c>
      <c r="D94" s="75"/>
      <c r="E94" s="23">
        <v>116.68909825033647</v>
      </c>
      <c r="F94" s="23">
        <v>121.01298701298701</v>
      </c>
      <c r="G94" s="75"/>
      <c r="H94" s="23">
        <v>371.25145971195019</v>
      </c>
      <c r="I94" s="23">
        <v>374.76106970626915</v>
      </c>
      <c r="J94" s="34"/>
      <c r="K94" s="23">
        <v>203.0723932160804</v>
      </c>
      <c r="L94" s="23">
        <v>191.47722083985076</v>
      </c>
      <c r="M94" s="34"/>
      <c r="N94" s="23">
        <v>251.6328947368421</v>
      </c>
      <c r="O94" s="23">
        <v>254.81762947361429</v>
      </c>
      <c r="P94" s="34"/>
      <c r="Q94" s="15"/>
    </row>
    <row r="95" spans="1:17">
      <c r="A95" s="16">
        <v>42064</v>
      </c>
      <c r="B95" s="23">
        <v>170.47169811320754</v>
      </c>
      <c r="C95" s="23">
        <v>170.51619522935067</v>
      </c>
      <c r="D95" s="75"/>
      <c r="E95" s="23">
        <v>118.90266666666666</v>
      </c>
      <c r="F95" s="23">
        <v>116.68604651162791</v>
      </c>
      <c r="G95" s="75"/>
      <c r="H95" s="23">
        <v>362.91983282674772</v>
      </c>
      <c r="I95" s="23">
        <v>368.4958641706574</v>
      </c>
      <c r="J95" s="34"/>
      <c r="K95" s="23">
        <v>207.19647071443896</v>
      </c>
      <c r="L95" s="23">
        <v>192.45858946123448</v>
      </c>
      <c r="M95" s="34"/>
      <c r="N95" s="23">
        <v>256.36391935962052</v>
      </c>
      <c r="O95" s="23">
        <v>255.65339084374264</v>
      </c>
      <c r="P95" s="34"/>
      <c r="Q95" s="15"/>
    </row>
    <row r="96" spans="1:17">
      <c r="A96" s="16">
        <v>42095</v>
      </c>
      <c r="B96" s="23">
        <v>175.4424284717376</v>
      </c>
      <c r="C96" s="23">
        <v>173.1566261837549</v>
      </c>
      <c r="D96" s="75"/>
      <c r="E96" s="23">
        <v>119.34649421375084</v>
      </c>
      <c r="F96" s="23">
        <v>108.29370629370629</v>
      </c>
      <c r="G96" s="75"/>
      <c r="H96" s="23">
        <v>365.27279521674143</v>
      </c>
      <c r="I96" s="23">
        <v>369.55660783469654</v>
      </c>
      <c r="J96" s="34"/>
      <c r="K96" s="23">
        <v>211.38617975071068</v>
      </c>
      <c r="L96" s="23">
        <v>194.34476305503921</v>
      </c>
      <c r="M96" s="34"/>
      <c r="N96" s="23">
        <v>255.68312695807847</v>
      </c>
      <c r="O96" s="23">
        <v>253.92719989188666</v>
      </c>
      <c r="P96" s="34"/>
      <c r="Q96" s="15"/>
    </row>
    <row r="97" spans="1:17">
      <c r="A97" s="16">
        <v>42125</v>
      </c>
      <c r="B97" s="23">
        <v>180.07339449541286</v>
      </c>
      <c r="C97" s="23">
        <v>176.13197617060436</v>
      </c>
      <c r="D97" s="75"/>
      <c r="E97" s="23">
        <v>113.7917485265226</v>
      </c>
      <c r="F97" s="23">
        <v>108.10320781032078</v>
      </c>
      <c r="G97" s="75"/>
      <c r="H97" s="23">
        <v>365.41274029400677</v>
      </c>
      <c r="I97" s="23">
        <v>372.15381337878142</v>
      </c>
      <c r="J97" s="34"/>
      <c r="K97" s="23">
        <v>215.85326909070537</v>
      </c>
      <c r="L97" s="23">
        <v>197.76348879668063</v>
      </c>
      <c r="M97" s="34"/>
      <c r="N97" s="23">
        <v>261.81596752368063</v>
      </c>
      <c r="O97" s="23">
        <v>254.93389017084576</v>
      </c>
      <c r="P97" s="34"/>
      <c r="Q97" s="15"/>
    </row>
    <row r="98" spans="1:17">
      <c r="A98" s="16">
        <v>42156</v>
      </c>
      <c r="B98" s="23">
        <v>188.13802816901409</v>
      </c>
      <c r="C98" s="23">
        <v>178.44540679532386</v>
      </c>
      <c r="D98" s="75"/>
      <c r="E98" s="23">
        <v>113.12727272727273</v>
      </c>
      <c r="F98" s="23">
        <v>111.48484848484848</v>
      </c>
      <c r="G98" s="75"/>
      <c r="H98" s="23">
        <v>360.97130242825608</v>
      </c>
      <c r="I98" s="23">
        <v>371.63636363636363</v>
      </c>
      <c r="J98" s="34"/>
      <c r="K98" s="23">
        <v>217.84716808071542</v>
      </c>
      <c r="L98" s="23">
        <v>197.95926285012683</v>
      </c>
      <c r="M98" s="34"/>
      <c r="N98" s="23">
        <v>263.15965383467619</v>
      </c>
      <c r="O98" s="23">
        <v>258.91488078438238</v>
      </c>
      <c r="P98" s="34"/>
      <c r="Q98" s="15"/>
    </row>
    <row r="99" spans="1:17">
      <c r="A99" s="16">
        <v>42186</v>
      </c>
      <c r="B99" s="23">
        <v>177.00735294117646</v>
      </c>
      <c r="C99" s="23">
        <v>172.09245627013468</v>
      </c>
      <c r="D99" s="75"/>
      <c r="E99" s="23">
        <v>116.1603229527105</v>
      </c>
      <c r="F99" s="23">
        <v>111.50769230769231</v>
      </c>
      <c r="G99" s="75"/>
      <c r="H99" s="23">
        <v>362.73209064327483</v>
      </c>
      <c r="I99" s="23">
        <v>372.05165896682064</v>
      </c>
      <c r="J99" s="34"/>
      <c r="K99" s="23">
        <v>216.57575236457438</v>
      </c>
      <c r="L99" s="23">
        <v>200.03556450576508</v>
      </c>
      <c r="M99" s="34"/>
      <c r="N99" s="23">
        <v>260.82283464566927</v>
      </c>
      <c r="O99" s="23">
        <v>262.46992244150806</v>
      </c>
      <c r="P99" s="34"/>
      <c r="Q99" s="15"/>
    </row>
    <row r="100" spans="1:17">
      <c r="A100" s="16">
        <v>42217</v>
      </c>
      <c r="B100" s="23">
        <v>171.08771929824562</v>
      </c>
      <c r="C100" s="23">
        <v>173.12505967210924</v>
      </c>
      <c r="D100" s="75"/>
      <c r="E100" s="23">
        <v>114.57072368421052</v>
      </c>
      <c r="F100" s="23">
        <v>118.91420534458508</v>
      </c>
      <c r="G100" s="75"/>
      <c r="H100" s="23">
        <v>362.35794426348173</v>
      </c>
      <c r="I100" s="23">
        <v>368.87802804929879</v>
      </c>
      <c r="J100" s="34"/>
      <c r="K100" s="23">
        <v>211.26870962209136</v>
      </c>
      <c r="L100" s="23">
        <v>199.08464328767249</v>
      </c>
      <c r="M100" s="34"/>
      <c r="N100" s="23">
        <v>255.39902536906979</v>
      </c>
      <c r="O100" s="23">
        <v>256.19340714340814</v>
      </c>
      <c r="P100" s="34"/>
      <c r="Q100" s="15"/>
    </row>
    <row r="101" spans="1:17">
      <c r="A101" s="16">
        <v>42248</v>
      </c>
      <c r="B101" s="23">
        <v>172.24132138857783</v>
      </c>
      <c r="C101" s="23">
        <v>172.11420708951593</v>
      </c>
      <c r="D101" s="75"/>
      <c r="E101" s="23">
        <v>109.55102040816327</v>
      </c>
      <c r="F101" s="23">
        <v>120.17241812428124</v>
      </c>
      <c r="G101" s="75"/>
      <c r="H101" s="23">
        <v>371.18198198198201</v>
      </c>
      <c r="I101" s="23">
        <v>373.97033898305085</v>
      </c>
      <c r="J101" s="34"/>
      <c r="K101" s="23">
        <v>204.62750764101139</v>
      </c>
      <c r="L101" s="23">
        <v>191.16152074234807</v>
      </c>
      <c r="M101" s="34"/>
      <c r="N101" s="23">
        <v>247.18972817921048</v>
      </c>
      <c r="O101" s="23">
        <v>251.70842395070235</v>
      </c>
      <c r="P101" s="34"/>
      <c r="Q101" s="15"/>
    </row>
    <row r="102" spans="1:17">
      <c r="A102" s="16">
        <v>42278</v>
      </c>
      <c r="B102" s="23">
        <v>169.83858898984499</v>
      </c>
      <c r="C102" s="23">
        <v>171.34296865751134</v>
      </c>
      <c r="D102" s="75"/>
      <c r="E102" s="23">
        <v>113.42135121196493</v>
      </c>
      <c r="F102" s="23">
        <v>118.85634568897353</v>
      </c>
      <c r="G102" s="75"/>
      <c r="H102" s="23">
        <v>379.07933042212517</v>
      </c>
      <c r="I102" s="23">
        <v>376.24037639007702</v>
      </c>
      <c r="J102" s="34"/>
      <c r="K102" s="23">
        <v>203.73613399231192</v>
      </c>
      <c r="L102" s="23">
        <v>185.23267658579772</v>
      </c>
      <c r="M102" s="34"/>
      <c r="N102" s="23">
        <v>250.44153063955045</v>
      </c>
      <c r="O102" s="23">
        <v>253.32596217789308</v>
      </c>
      <c r="P102" s="34"/>
      <c r="Q102" s="15"/>
    </row>
    <row r="103" spans="1:17">
      <c r="A103" s="16">
        <v>42309</v>
      </c>
      <c r="B103" s="23"/>
      <c r="C103" s="23">
        <v>172.02487434877889</v>
      </c>
      <c r="D103" s="34">
        <f>[1]Sim_Muster_HD!E97</f>
        <v>169.66059899861096</v>
      </c>
      <c r="E103" s="23"/>
      <c r="F103" s="23">
        <v>111.97067039106145</v>
      </c>
      <c r="G103" s="34">
        <v>115.93006247958935</v>
      </c>
      <c r="H103" s="23"/>
      <c r="I103" s="23">
        <v>376.59957627118644</v>
      </c>
      <c r="J103" s="34">
        <v>372.89695692072326</v>
      </c>
      <c r="K103" s="23"/>
      <c r="L103" s="23">
        <v>185.85249874673406</v>
      </c>
      <c r="M103" s="34">
        <v>202.68994233287316</v>
      </c>
      <c r="N103" s="23"/>
      <c r="O103" s="23">
        <v>251.8519186014544</v>
      </c>
      <c r="P103" s="34">
        <v>251.23837104674257</v>
      </c>
      <c r="Q103" s="15"/>
    </row>
    <row r="104" spans="1:17">
      <c r="A104" s="16">
        <v>42339</v>
      </c>
      <c r="B104" s="23"/>
      <c r="C104" s="23">
        <v>170.24042401055524</v>
      </c>
      <c r="D104" s="34">
        <f>[1]Sim_Muster_HD!E98</f>
        <v>172.37174266865543</v>
      </c>
      <c r="E104" s="23"/>
      <c r="F104" s="23">
        <v>113.99852398523986</v>
      </c>
      <c r="G104" s="34">
        <v>113.60256846480399</v>
      </c>
      <c r="H104" s="23"/>
      <c r="I104" s="23">
        <v>371.0781383432963</v>
      </c>
      <c r="J104" s="34">
        <v>372.44997846915936</v>
      </c>
      <c r="K104" s="23"/>
      <c r="L104" s="23">
        <v>182.77915402409914</v>
      </c>
      <c r="M104" s="34">
        <v>204.64411545490617</v>
      </c>
      <c r="N104" s="23"/>
      <c r="O104" s="23">
        <v>250.71030549362476</v>
      </c>
      <c r="P104" s="34">
        <v>247.77059387067808</v>
      </c>
      <c r="Q104" s="15"/>
    </row>
    <row r="105" spans="1:17">
      <c r="A105" s="16">
        <v>42370</v>
      </c>
      <c r="B105" s="23"/>
      <c r="C105" s="23">
        <v>170.65559481014941</v>
      </c>
      <c r="D105" s="34">
        <f>[1]Sim_Muster_HD!E99</f>
        <v>171.16242942689885</v>
      </c>
      <c r="E105" s="23"/>
      <c r="F105" s="23">
        <v>121.49501661129568</v>
      </c>
      <c r="G105" s="34">
        <v>115.72806909907038</v>
      </c>
      <c r="H105" s="23"/>
      <c r="I105" s="23">
        <v>371.01213697442569</v>
      </c>
      <c r="J105" s="34">
        <v>370.28819405803853</v>
      </c>
      <c r="K105" s="23"/>
      <c r="L105" s="23">
        <v>184.43438684175297</v>
      </c>
      <c r="M105" s="34">
        <v>214.39156141116231</v>
      </c>
      <c r="N105" s="23"/>
      <c r="O105" s="23">
        <v>256.61733055533125</v>
      </c>
      <c r="P105" s="34">
        <v>254.80159667347337</v>
      </c>
      <c r="Q105" s="15"/>
    </row>
    <row r="106" spans="1:17">
      <c r="A106" s="16">
        <v>42401</v>
      </c>
      <c r="B106" s="23"/>
      <c r="C106" s="23">
        <v>171.3192621038375</v>
      </c>
      <c r="D106" s="34">
        <f>[1]Sim_Muster_HD!E100</f>
        <v>169.2126386577167</v>
      </c>
      <c r="E106" s="23"/>
      <c r="F106" s="23">
        <v>121.01298701298701</v>
      </c>
      <c r="G106" s="34">
        <v>114.07765561476739</v>
      </c>
      <c r="H106" s="23"/>
      <c r="I106" s="23">
        <v>374.76106970626915</v>
      </c>
      <c r="J106" s="34">
        <v>368.34236654616018</v>
      </c>
      <c r="K106" s="23"/>
      <c r="L106" s="23">
        <v>192.6624770064079</v>
      </c>
      <c r="M106" s="34">
        <v>214.47527283948278</v>
      </c>
      <c r="N106" s="23"/>
      <c r="O106" s="23">
        <v>254.61721120678786</v>
      </c>
      <c r="P106" s="34">
        <v>252.68590795972301</v>
      </c>
      <c r="Q106" s="15"/>
    </row>
    <row r="107" spans="1:17">
      <c r="A107" s="16">
        <v>42430</v>
      </c>
      <c r="B107" s="23"/>
      <c r="C107" s="23">
        <v>169.19792198180303</v>
      </c>
      <c r="D107" s="34">
        <f>[1]Sim_Muster_HD!E101</f>
        <v>173.31590706789828</v>
      </c>
      <c r="E107" s="23"/>
      <c r="F107" s="23">
        <v>116.68604651162791</v>
      </c>
      <c r="G107" s="34">
        <v>116.58869496209326</v>
      </c>
      <c r="H107" s="23"/>
      <c r="I107" s="23">
        <v>368.4958641706574</v>
      </c>
      <c r="J107" s="34">
        <v>369.10878458238454</v>
      </c>
      <c r="K107" s="23"/>
      <c r="L107" s="23">
        <v>192.72984821340529</v>
      </c>
      <c r="M107" s="34">
        <v>217.41050960327954</v>
      </c>
      <c r="N107" s="23"/>
      <c r="O107" s="23">
        <v>255.76558988744003</v>
      </c>
      <c r="P107" s="34">
        <v>253.69485400778379</v>
      </c>
      <c r="Q107" s="15"/>
    </row>
    <row r="108" spans="1:17">
      <c r="A108" s="16">
        <v>42461</v>
      </c>
      <c r="B108" s="23"/>
      <c r="C108" s="23">
        <v>172.01434116791046</v>
      </c>
      <c r="D108" s="34">
        <f>[1]Sim_Muster_HD!E102</f>
        <v>177.1566116061733</v>
      </c>
      <c r="E108" s="23"/>
      <c r="F108" s="23">
        <v>108.29370629370629</v>
      </c>
      <c r="G108" s="34">
        <v>117.29738846448193</v>
      </c>
      <c r="H108" s="23"/>
      <c r="I108" s="23">
        <v>369.55660783469654</v>
      </c>
      <c r="J108" s="34">
        <v>369.03250022163627</v>
      </c>
      <c r="K108" s="23"/>
      <c r="L108" s="23">
        <v>193.76355139936683</v>
      </c>
      <c r="M108" s="34">
        <v>220.40756922517883</v>
      </c>
      <c r="N108" s="23"/>
      <c r="O108" s="23">
        <v>253.96660566424339</v>
      </c>
      <c r="P108" s="34">
        <v>255.0790831208343</v>
      </c>
      <c r="Q108" s="15"/>
    </row>
    <row r="109" spans="1:17">
      <c r="A109" s="16">
        <v>42491</v>
      </c>
      <c r="B109" s="23"/>
      <c r="C109" s="23">
        <v>175.14218512398332</v>
      </c>
      <c r="D109" s="34">
        <f>[1]Sim_Muster_HD!E103</f>
        <v>182.47412472178084</v>
      </c>
      <c r="E109" s="23"/>
      <c r="F109" s="23">
        <v>108.10320781032078</v>
      </c>
      <c r="G109" s="34">
        <v>112.02312310758265</v>
      </c>
      <c r="H109" s="23"/>
      <c r="I109" s="23">
        <v>372.15381337878142</v>
      </c>
      <c r="J109" s="34">
        <v>367.64847195808841</v>
      </c>
      <c r="K109" s="23"/>
      <c r="L109" s="23">
        <v>196.39725511033825</v>
      </c>
      <c r="M109" s="34">
        <v>223.41560702546354</v>
      </c>
      <c r="N109" s="23"/>
      <c r="O109" s="23">
        <v>254.81084826230284</v>
      </c>
      <c r="P109" s="34">
        <v>257.83830214305345</v>
      </c>
      <c r="Q109" s="15"/>
    </row>
    <row r="110" spans="1:17">
      <c r="A110" s="16">
        <v>42522</v>
      </c>
      <c r="B110" s="23"/>
      <c r="C110" s="23">
        <v>177.58775191726619</v>
      </c>
      <c r="D110" s="34">
        <f>[1]Sim_Muster_HD!E104</f>
        <v>174.04187709019104</v>
      </c>
      <c r="E110" s="23"/>
      <c r="F110" s="23">
        <v>111.48484848484848</v>
      </c>
      <c r="G110" s="34">
        <v>111.58947871827843</v>
      </c>
      <c r="H110" s="23"/>
      <c r="I110" s="23">
        <v>371.63636363636363</v>
      </c>
      <c r="J110" s="34">
        <v>368.17165775666638</v>
      </c>
      <c r="K110" s="23"/>
      <c r="L110" s="23">
        <v>195.87557105064548</v>
      </c>
      <c r="M110" s="34">
        <v>224.02452301540325</v>
      </c>
      <c r="N110" s="23"/>
      <c r="O110" s="23">
        <v>259.03798535576885</v>
      </c>
      <c r="P110" s="34">
        <v>259.85652273716545</v>
      </c>
      <c r="Q110" s="15"/>
    </row>
    <row r="111" spans="1:17">
      <c r="A111" s="16">
        <v>42552</v>
      </c>
      <c r="B111" s="23"/>
      <c r="C111" s="23">
        <v>171.3492975071137</v>
      </c>
      <c r="D111" s="34">
        <f>[1]Sim_Muster_HD!E105</f>
        <v>171.74695444176376</v>
      </c>
      <c r="E111" s="23"/>
      <c r="F111" s="23">
        <v>111.50769230769231</v>
      </c>
      <c r="G111" s="34">
        <v>114.81626310980977</v>
      </c>
      <c r="H111" s="23"/>
      <c r="I111" s="23">
        <v>372.05165896682064</v>
      </c>
      <c r="J111" s="34">
        <v>368.86103366000719</v>
      </c>
      <c r="K111" s="23"/>
      <c r="L111" s="23">
        <v>197.31614857383798</v>
      </c>
      <c r="M111" s="34">
        <v>221.45523368709075</v>
      </c>
      <c r="N111" s="23"/>
      <c r="O111" s="23">
        <v>262.43259421125293</v>
      </c>
      <c r="P111" s="34">
        <v>261.34137032327112</v>
      </c>
      <c r="Q111" s="15"/>
    </row>
    <row r="112" spans="1:17">
      <c r="A112" s="16">
        <v>42583</v>
      </c>
      <c r="B112" s="23"/>
      <c r="C112" s="23">
        <v>172.48111190105985</v>
      </c>
      <c r="D112" s="34">
        <f>[1]Sim_Muster_HD!E106</f>
        <v>171.75753521453024</v>
      </c>
      <c r="E112" s="23"/>
      <c r="F112" s="23">
        <v>118.91420534458508</v>
      </c>
      <c r="G112" s="34">
        <v>113.40018178018404</v>
      </c>
      <c r="H112" s="23"/>
      <c r="I112" s="23">
        <v>368.87802804929879</v>
      </c>
      <c r="J112" s="34">
        <v>371.24809140167105</v>
      </c>
      <c r="K112" s="23"/>
      <c r="L112" s="23">
        <v>195.8045266980983</v>
      </c>
      <c r="M112" s="34">
        <v>214.7213399557229</v>
      </c>
      <c r="N112" s="23"/>
      <c r="O112" s="23">
        <v>256.14965906772721</v>
      </c>
      <c r="P112" s="34">
        <v>254.57513561693693</v>
      </c>
      <c r="Q112" s="15"/>
    </row>
    <row r="113" spans="1:17">
      <c r="A113" s="16">
        <v>42614</v>
      </c>
      <c r="B113" s="23"/>
      <c r="C113" s="23">
        <v>171.55622573684531</v>
      </c>
      <c r="D113" s="34">
        <f>[1]Sim_Muster_HD!E107</f>
        <v>171.08518983717104</v>
      </c>
      <c r="E113" s="23"/>
      <c r="F113" s="23">
        <v>120.17241812428124</v>
      </c>
      <c r="G113" s="34">
        <v>108.58798678966673</v>
      </c>
      <c r="H113" s="23"/>
      <c r="I113" s="23">
        <v>373.97033898305085</v>
      </c>
      <c r="J113" s="34">
        <v>371.24809140167105</v>
      </c>
      <c r="K113" s="23"/>
      <c r="L113" s="23">
        <v>187.40238758322081</v>
      </c>
      <c r="M113" s="34">
        <v>206.88467656184034</v>
      </c>
      <c r="N113" s="23"/>
      <c r="O113" s="23">
        <v>251.79681526573674</v>
      </c>
      <c r="P113" s="34">
        <v>248.35212469325629</v>
      </c>
      <c r="Q113" s="15"/>
    </row>
    <row r="114" spans="1:17">
      <c r="A114" s="16">
        <v>42644</v>
      </c>
      <c r="B114" s="23"/>
      <c r="C114" s="23">
        <v>170.85947728767437</v>
      </c>
      <c r="D114" s="34">
        <f>[1]Sim_Muster_HD!E108</f>
        <v>170.86499791928227</v>
      </c>
      <c r="E114" s="23"/>
      <c r="F114" s="23">
        <v>118.85634568897353</v>
      </c>
      <c r="G114" s="34">
        <v>109.85044101656619</v>
      </c>
      <c r="H114" s="23"/>
      <c r="I114" s="23">
        <v>376.24037639007702</v>
      </c>
      <c r="J114" s="34">
        <v>371.24809140167105</v>
      </c>
      <c r="K114" s="23"/>
      <c r="L114" s="23">
        <v>181.07824964574311</v>
      </c>
      <c r="M114" s="34">
        <v>205.179022767269</v>
      </c>
      <c r="N114" s="23"/>
      <c r="O114" s="23">
        <v>253.26370849722161</v>
      </c>
      <c r="P114" s="34">
        <v>248.56790009664337</v>
      </c>
      <c r="Q114" s="15"/>
    </row>
    <row r="115" spans="1:17">
      <c r="A115" s="16">
        <v>42675</v>
      </c>
      <c r="B115" s="23"/>
      <c r="C115" s="23">
        <v>171.60592861952111</v>
      </c>
      <c r="D115" s="34">
        <f>[1]Sim_Muster_HD!E109</f>
        <v>169.36878754403944</v>
      </c>
      <c r="E115" s="23"/>
      <c r="F115" s="23">
        <v>111.97067039106145</v>
      </c>
      <c r="G115" s="34">
        <v>115.1563111109681</v>
      </c>
      <c r="H115" s="23"/>
      <c r="I115" s="23">
        <v>376.59957627118644</v>
      </c>
      <c r="J115" s="34">
        <v>371.24809140167105</v>
      </c>
      <c r="K115" s="23"/>
      <c r="L115" s="23">
        <v>181.38216754759867</v>
      </c>
      <c r="M115" s="34">
        <v>202.62664730827265</v>
      </c>
      <c r="N115" s="23"/>
      <c r="O115" s="23">
        <v>251.86079310141201</v>
      </c>
      <c r="P115" s="34">
        <v>250.61556868347881</v>
      </c>
      <c r="Q115" s="15"/>
    </row>
    <row r="116" spans="1:17">
      <c r="A116" s="16">
        <v>42705</v>
      </c>
      <c r="B116" s="23"/>
      <c r="C116" s="23">
        <v>169.87740713990766</v>
      </c>
      <c r="D116" s="34">
        <f>[1]Sim_Muster_HD!E110</f>
        <v>172.12518493485172</v>
      </c>
      <c r="E116" s="23"/>
      <c r="F116" s="23">
        <v>113.99852398523986</v>
      </c>
      <c r="G116" s="34">
        <v>112.92856015982323</v>
      </c>
      <c r="H116" s="23"/>
      <c r="I116" s="23">
        <v>371.0781383432963</v>
      </c>
      <c r="J116" s="34">
        <v>371.24809140167105</v>
      </c>
      <c r="K116" s="23"/>
      <c r="L116" s="23">
        <v>178.07344933613771</v>
      </c>
      <c r="M116" s="34">
        <v>203.55978359140911</v>
      </c>
      <c r="N116" s="23"/>
      <c r="O116" s="23">
        <v>250.75338449976007</v>
      </c>
      <c r="P116" s="34">
        <v>248.36267642663546</v>
      </c>
      <c r="Q116" s="15"/>
    </row>
    <row r="117" spans="1:17">
      <c r="A117" s="16">
        <v>42736</v>
      </c>
      <c r="B117" s="23"/>
      <c r="C117" s="23">
        <v>170.34104034838597</v>
      </c>
      <c r="D117" s="34">
        <f>[1]Sim_Muster_HD!E111</f>
        <v>170.95410752881682</v>
      </c>
      <c r="E117" s="23"/>
      <c r="F117" s="23">
        <v>121.49501661129568</v>
      </c>
      <c r="G117" s="34">
        <v>115.14086885469499</v>
      </c>
      <c r="H117" s="23"/>
      <c r="I117" s="23">
        <v>371.01213697442569</v>
      </c>
      <c r="J117" s="34">
        <v>371.24809140167105</v>
      </c>
      <c r="K117" s="23"/>
      <c r="L117" s="23">
        <v>179.57048125572058</v>
      </c>
      <c r="M117" s="34">
        <v>212.36095531527999</v>
      </c>
      <c r="N117" s="23"/>
      <c r="O117" s="23">
        <v>256.56406466288939</v>
      </c>
      <c r="P117" s="34">
        <v>254.7889292074891</v>
      </c>
      <c r="Q117" s="15"/>
    </row>
    <row r="118" spans="1:17">
      <c r="A118" s="16">
        <v>42767</v>
      </c>
      <c r="B118" s="23"/>
      <c r="C118" s="23">
        <v>171.04670036520875</v>
      </c>
      <c r="D118" s="34">
        <f>[1]Sim_Muster_HD!E112</f>
        <v>169.03662303431284</v>
      </c>
      <c r="E118" s="23"/>
      <c r="F118" s="23">
        <v>121.01298701298701</v>
      </c>
      <c r="G118" s="34">
        <v>113.56606304669796</v>
      </c>
      <c r="H118" s="23"/>
      <c r="I118" s="23">
        <v>374.76106970626915</v>
      </c>
      <c r="J118" s="34">
        <v>371.24809140167105</v>
      </c>
      <c r="K118" s="23"/>
      <c r="L118" s="23">
        <v>189.71476791501647</v>
      </c>
      <c r="M118" s="34">
        <v>211.57275152161731</v>
      </c>
      <c r="N118" s="23"/>
      <c r="O118" s="23">
        <v>254.6491937776193</v>
      </c>
      <c r="P118" s="34">
        <v>252.01912596424921</v>
      </c>
      <c r="Q118" s="15"/>
    </row>
    <row r="119" spans="1:17">
      <c r="A119" s="16">
        <v>42795</v>
      </c>
      <c r="B119" s="23"/>
      <c r="C119" s="23">
        <v>168.96174697748788</v>
      </c>
      <c r="D119" s="34">
        <f>[1]Sim_Muster_HD!E113</f>
        <v>173.1671877063358</v>
      </c>
      <c r="E119" s="23"/>
      <c r="F119" s="23">
        <v>116.68604651162791</v>
      </c>
      <c r="G119" s="34">
        <v>116.14299646322731</v>
      </c>
      <c r="H119" s="23"/>
      <c r="I119" s="23">
        <v>368.4958641706574</v>
      </c>
      <c r="J119" s="34">
        <v>371.24809140167105</v>
      </c>
      <c r="K119" s="23"/>
      <c r="L119" s="23">
        <v>189.76988272188242</v>
      </c>
      <c r="M119" s="34">
        <v>213.71989506512128</v>
      </c>
      <c r="N119" s="23"/>
      <c r="O119" s="23">
        <v>255.7731700128617</v>
      </c>
      <c r="P119" s="34">
        <v>254.26963066206676</v>
      </c>
      <c r="Q119" s="15"/>
    </row>
    <row r="120" spans="1:17">
      <c r="A120" s="16">
        <v>42826</v>
      </c>
      <c r="B120" s="23"/>
      <c r="C120" s="23">
        <v>171.80969530329318</v>
      </c>
      <c r="D120" s="34">
        <f>[1]Sim_Muster_HD!E114</f>
        <v>177.03095543954535</v>
      </c>
      <c r="E120" s="23"/>
      <c r="F120" s="23">
        <v>108.29370629370629</v>
      </c>
      <c r="G120" s="34">
        <v>116.90909573286393</v>
      </c>
      <c r="H120" s="23"/>
      <c r="I120" s="23">
        <v>369.55660783469654</v>
      </c>
      <c r="J120" s="34">
        <v>371.24809140167105</v>
      </c>
      <c r="K120" s="23"/>
      <c r="L120" s="23">
        <v>190.85794133309221</v>
      </c>
      <c r="M120" s="34">
        <v>216.01351808860971</v>
      </c>
      <c r="N120" s="23"/>
      <c r="O120" s="23">
        <v>253.93543049788511</v>
      </c>
      <c r="P120" s="34">
        <v>254.93216938451462</v>
      </c>
      <c r="Q120" s="15"/>
    </row>
    <row r="121" spans="1:17">
      <c r="A121" s="16">
        <v>42856</v>
      </c>
      <c r="B121" s="23"/>
      <c r="C121" s="23">
        <v>174.96485928873506</v>
      </c>
      <c r="D121" s="34">
        <f>[1]Sim_Muster_HD!E115</f>
        <v>182.36795514139979</v>
      </c>
      <c r="E121" s="23"/>
      <c r="F121" s="23">
        <v>108.10320781032078</v>
      </c>
      <c r="G121" s="34">
        <v>111.68483790468352</v>
      </c>
      <c r="H121" s="23"/>
      <c r="I121" s="23">
        <v>372.15381337878142</v>
      </c>
      <c r="J121" s="34">
        <v>371.24809140167105</v>
      </c>
      <c r="K121" s="23"/>
      <c r="L121" s="23">
        <v>193.60722338433018</v>
      </c>
      <c r="M121" s="34">
        <v>218.42338944015</v>
      </c>
      <c r="N121" s="23"/>
      <c r="O121" s="23">
        <v>254.84369706566551</v>
      </c>
      <c r="P121" s="34">
        <v>257.71512439675234</v>
      </c>
      <c r="Q121" s="15"/>
    </row>
    <row r="122" spans="1:17">
      <c r="A122" s="16">
        <v>42887</v>
      </c>
      <c r="B122" s="23"/>
      <c r="C122" s="23">
        <v>177.43409891330589</v>
      </c>
      <c r="D122" s="34">
        <f>[1]Sim_Muster_HD!E116</f>
        <v>173.95217214294667</v>
      </c>
      <c r="E122" s="23"/>
      <c r="F122" s="23">
        <v>111.48484848484848</v>
      </c>
      <c r="G122" s="34">
        <v>111.29476197251606</v>
      </c>
      <c r="H122" s="23"/>
      <c r="I122" s="23">
        <v>371.63636363636363</v>
      </c>
      <c r="J122" s="34">
        <v>371.24809140167105</v>
      </c>
      <c r="K122" s="23"/>
      <c r="L122" s="23">
        <v>193.25695237346511</v>
      </c>
      <c r="M122" s="34">
        <v>218.534519722998</v>
      </c>
      <c r="N122" s="23"/>
      <c r="O122" s="23">
        <v>259.02610692160914</v>
      </c>
      <c r="P122" s="34">
        <v>260.32932175777495</v>
      </c>
      <c r="Q122" s="15"/>
    </row>
    <row r="123" spans="1:17">
      <c r="A123" s="16">
        <v>42917</v>
      </c>
      <c r="B123" s="23"/>
      <c r="C123" s="23">
        <v>171.21615703385459</v>
      </c>
      <c r="D123" s="34">
        <f>[1]Sim_Muster_HD!E117</f>
        <v>171.67116081489593</v>
      </c>
      <c r="E123" s="23"/>
      <c r="F123" s="23">
        <v>111.50769230769231</v>
      </c>
      <c r="G123" s="34">
        <v>114.55950417318104</v>
      </c>
      <c r="H123" s="23"/>
      <c r="I123" s="23">
        <v>372.05165896682064</v>
      </c>
      <c r="J123" s="34">
        <v>371.24809140167105</v>
      </c>
      <c r="K123" s="23"/>
      <c r="L123" s="23">
        <v>194.91829229812834</v>
      </c>
      <c r="M123" s="34">
        <v>215.56192208204703</v>
      </c>
      <c r="N123" s="23"/>
      <c r="O123" s="23">
        <v>262.42244665914006</v>
      </c>
      <c r="P123" s="34">
        <v>261.07714798899286</v>
      </c>
      <c r="Q123" s="15"/>
    </row>
    <row r="124" spans="1:17">
      <c r="A124" s="16">
        <v>42948</v>
      </c>
      <c r="B124" s="23"/>
      <c r="C124" s="23">
        <v>172.36574555505439</v>
      </c>
      <c r="D124" s="34">
        <f>[1]Sim_Muster_HD!E118</f>
        <v>171.69349555952513</v>
      </c>
      <c r="E124" s="23"/>
      <c r="F124" s="23">
        <v>118.91420534458508</v>
      </c>
      <c r="G124" s="34">
        <v>113.17649147044524</v>
      </c>
      <c r="H124" s="23"/>
      <c r="I124" s="23">
        <v>368.87802804929879</v>
      </c>
      <c r="J124" s="34">
        <v>371.24809140167105</v>
      </c>
      <c r="K124" s="23"/>
      <c r="L124" s="23">
        <v>193.67083271239215</v>
      </c>
      <c r="M124" s="34">
        <v>208.52952697391129</v>
      </c>
      <c r="N124" s="23"/>
      <c r="O124" s="23">
        <v>256.17233122620121</v>
      </c>
      <c r="P124" s="34">
        <v>254.62316524756133</v>
      </c>
      <c r="Q124" s="15"/>
    </row>
    <row r="125" spans="1:17">
      <c r="A125" s="16">
        <v>42979</v>
      </c>
      <c r="B125" s="23"/>
      <c r="C125" s="23">
        <v>171.45626068891619</v>
      </c>
      <c r="D125" s="34">
        <f>[1]Sim_Muster_HD!E119</f>
        <v>171.03108136416813</v>
      </c>
      <c r="E125" s="23"/>
      <c r="F125" s="23">
        <v>120.17241812428124</v>
      </c>
      <c r="G125" s="34">
        <v>108.39310608886096</v>
      </c>
      <c r="H125" s="23"/>
      <c r="I125" s="23">
        <v>373.97033898305085</v>
      </c>
      <c r="J125" s="34">
        <v>371.24809140167105</v>
      </c>
      <c r="K125" s="23"/>
      <c r="L125" s="23">
        <v>185.569796767398</v>
      </c>
      <c r="M125" s="34">
        <v>200.48499956872047</v>
      </c>
      <c r="N125" s="23"/>
      <c r="O125" s="23">
        <v>251.77959989347676</v>
      </c>
      <c r="P125" s="34">
        <v>248.56240739995974</v>
      </c>
      <c r="Q125" s="15"/>
    </row>
    <row r="126" spans="1:17">
      <c r="A126" s="16">
        <v>43009</v>
      </c>
      <c r="B126" s="23"/>
      <c r="C126" s="23">
        <v>170.77285747909522</v>
      </c>
      <c r="D126" s="34">
        <f>[1]Sim_Muster_HD!E120</f>
        <v>170.8192805141764</v>
      </c>
      <c r="E126" s="23"/>
      <c r="F126" s="23">
        <v>118.85634568897353</v>
      </c>
      <c r="G126" s="34">
        <v>109.68065956697787</v>
      </c>
      <c r="H126" s="23"/>
      <c r="I126" s="23">
        <v>376.24037639007702</v>
      </c>
      <c r="J126" s="34">
        <v>371.24809140167105</v>
      </c>
      <c r="K126" s="23"/>
      <c r="L126" s="23">
        <v>179.5770962815653</v>
      </c>
      <c r="M126" s="34">
        <v>198.65762555033538</v>
      </c>
      <c r="N126" s="23"/>
      <c r="O126" s="23">
        <v>253.26717162124592</v>
      </c>
      <c r="P126" s="34">
        <v>248.3200247587576</v>
      </c>
      <c r="Q126" s="15"/>
    </row>
    <row r="127" spans="1:17">
      <c r="A127" s="16">
        <v>43040</v>
      </c>
      <c r="B127" s="23"/>
      <c r="C127" s="23">
        <v>171.53087247346085</v>
      </c>
      <c r="D127" s="34">
        <f>[1]Sim_Muster_HD!E121</f>
        <v>169.33015993151187</v>
      </c>
      <c r="E127" s="23"/>
      <c r="F127" s="23">
        <v>111.97067039106145</v>
      </c>
      <c r="G127" s="34">
        <v>115.0083962880321</v>
      </c>
      <c r="H127" s="23"/>
      <c r="I127" s="23">
        <v>376.59957627118644</v>
      </c>
      <c r="J127" s="34">
        <v>371.24809140167105</v>
      </c>
      <c r="K127" s="23"/>
      <c r="L127" s="23">
        <v>180.2365297342435</v>
      </c>
      <c r="M127" s="34">
        <v>196.06739522771701</v>
      </c>
      <c r="N127" s="23"/>
      <c r="O127" s="23">
        <v>251.87124168838938</v>
      </c>
      <c r="P127" s="34">
        <v>250.76349249761856</v>
      </c>
      <c r="Q127" s="15"/>
    </row>
    <row r="128" spans="1:17">
      <c r="A128" s="16">
        <v>43070</v>
      </c>
      <c r="B128" s="23"/>
      <c r="C128" s="23">
        <v>169.81237091835712</v>
      </c>
      <c r="D128" s="34">
        <f>[1]Sim_Muster_HD!E122</f>
        <v>172.09254763957821</v>
      </c>
      <c r="E128" s="23"/>
      <c r="F128" s="23">
        <v>113.99852398523986</v>
      </c>
      <c r="G128" s="34">
        <v>112.79969568273943</v>
      </c>
      <c r="H128" s="23"/>
      <c r="I128" s="23">
        <v>371.0781383432963</v>
      </c>
      <c r="J128" s="34">
        <v>371.24809140167105</v>
      </c>
      <c r="K128" s="23"/>
      <c r="L128" s="23">
        <v>177.30107113793912</v>
      </c>
      <c r="M128" s="34">
        <v>197.03931396538306</v>
      </c>
      <c r="N128" s="23"/>
      <c r="O128" s="23">
        <v>250.7393232752388</v>
      </c>
      <c r="P128" s="34">
        <v>248.42017486700982</v>
      </c>
      <c r="Q128" s="15"/>
    </row>
    <row r="129" spans="1:17">
      <c r="A129" s="16">
        <v>43101</v>
      </c>
      <c r="B129" s="23"/>
      <c r="C129" s="23">
        <v>170.28468640090009</v>
      </c>
      <c r="D129" s="34">
        <f>[1]Sim_Muster_HD!E123</f>
        <v>170.92653158060077</v>
      </c>
      <c r="E129" s="23"/>
      <c r="F129" s="23">
        <v>121.49501661129568</v>
      </c>
      <c r="G129" s="34">
        <v>115.02860118675393</v>
      </c>
      <c r="H129" s="23"/>
      <c r="I129" s="23">
        <v>371.01213697442569</v>
      </c>
      <c r="J129" s="34">
        <v>371.24809140167105</v>
      </c>
      <c r="K129" s="23"/>
      <c r="L129" s="23">
        <v>179.1830464578475</v>
      </c>
      <c r="M129" s="34">
        <v>205.95077665849834</v>
      </c>
      <c r="N129" s="23"/>
      <c r="O129" s="23">
        <v>256.57303452802518</v>
      </c>
      <c r="P129" s="34">
        <v>254.64421185921714</v>
      </c>
      <c r="Q129" s="15"/>
    </row>
    <row r="130" spans="1:17">
      <c r="A130" s="16">
        <v>43132</v>
      </c>
      <c r="B130" s="23"/>
      <c r="C130" s="23">
        <v>170.99786961641175</v>
      </c>
      <c r="D130" s="34">
        <f>[1]Sim_Muster_HD!E124</f>
        <v>169.01332352638357</v>
      </c>
      <c r="E130" s="23"/>
      <c r="F130" s="23">
        <v>121.01298701298701</v>
      </c>
      <c r="G130" s="34">
        <v>113.46825464096216</v>
      </c>
      <c r="H130" s="23"/>
      <c r="I130" s="23">
        <v>374.76106970626915</v>
      </c>
      <c r="J130" s="34">
        <v>371.24809140167105</v>
      </c>
      <c r="K130" s="23"/>
      <c r="L130" s="23">
        <v>187.7181277460169</v>
      </c>
      <c r="M130" s="34">
        <v>205.33924041676977</v>
      </c>
      <c r="N130" s="23"/>
      <c r="O130" s="23">
        <v>254.65038601269666</v>
      </c>
      <c r="P130" s="34">
        <v>252.17593798765458</v>
      </c>
      <c r="Q130" s="15"/>
    </row>
    <row r="131" spans="1:17">
      <c r="A131" s="16">
        <v>43160</v>
      </c>
      <c r="B131" s="23"/>
      <c r="C131" s="23">
        <v>168.91943508747036</v>
      </c>
      <c r="D131" s="34">
        <f>[1]Sim_Muster_HD!E125</f>
        <v>173.14750145418981</v>
      </c>
      <c r="E131" s="23"/>
      <c r="F131" s="23">
        <v>116.68604651162791</v>
      </c>
      <c r="G131" s="34">
        <v>116.05778506930389</v>
      </c>
      <c r="H131" s="23"/>
      <c r="I131" s="23">
        <v>368.4958641706574</v>
      </c>
      <c r="J131" s="34">
        <v>371.24809140167105</v>
      </c>
      <c r="K131" s="23"/>
      <c r="L131" s="23">
        <v>188.16428903061558</v>
      </c>
      <c r="M131" s="34">
        <v>207.72355005355274</v>
      </c>
      <c r="N131" s="23"/>
      <c r="O131" s="23">
        <v>255.76529509514532</v>
      </c>
      <c r="P131" s="34">
        <v>254.2323468908518</v>
      </c>
      <c r="Q131" s="15"/>
    </row>
    <row r="132" spans="1:17">
      <c r="A132" s="16">
        <v>43191</v>
      </c>
      <c r="B132" s="23"/>
      <c r="C132" s="23">
        <v>171.77303201057373</v>
      </c>
      <c r="D132" s="34">
        <f>[1]Sim_Muster_HD!E126</f>
        <v>177.01432210442377</v>
      </c>
      <c r="E132" s="23"/>
      <c r="F132" s="23">
        <v>108.29370629370629</v>
      </c>
      <c r="G132" s="34">
        <v>116.83485894738004</v>
      </c>
      <c r="H132" s="23"/>
      <c r="I132" s="23">
        <v>369.55660783469654</v>
      </c>
      <c r="J132" s="34">
        <v>371.24809140167105</v>
      </c>
      <c r="K132" s="23"/>
      <c r="L132" s="23">
        <v>189.63844221134377</v>
      </c>
      <c r="M132" s="34">
        <v>210.30885840656615</v>
      </c>
      <c r="N132" s="23"/>
      <c r="O132" s="23">
        <v>253.94417185246567</v>
      </c>
      <c r="P132" s="34">
        <v>254.87484072298489</v>
      </c>
      <c r="Q132" s="15"/>
    </row>
    <row r="133" spans="1:17">
      <c r="A133" s="16">
        <v>43221</v>
      </c>
      <c r="B133" s="23"/>
      <c r="C133" s="23">
        <v>174.93309051091691</v>
      </c>
      <c r="D133" s="34">
        <f>[1]Sim_Muster_HD!E127</f>
        <v>182.35390128111115</v>
      </c>
      <c r="E133" s="23"/>
      <c r="F133" s="23">
        <v>108.10320781032078</v>
      </c>
      <c r="G133" s="34">
        <v>111.62016227822932</v>
      </c>
      <c r="H133" s="23"/>
      <c r="I133" s="23">
        <v>372.15381337878142</v>
      </c>
      <c r="J133" s="34">
        <v>371.24809140167105</v>
      </c>
      <c r="K133" s="23"/>
      <c r="L133" s="23">
        <v>192.76409350996633</v>
      </c>
      <c r="M133" s="34">
        <v>213.05736372893108</v>
      </c>
      <c r="N133" s="23"/>
      <c r="O133" s="23">
        <v>254.8400789680704</v>
      </c>
      <c r="P133" s="34">
        <v>257.82732465169198</v>
      </c>
      <c r="Q133" s="15"/>
    </row>
    <row r="134" spans="1:17">
      <c r="A134" s="16">
        <v>43252</v>
      </c>
      <c r="B134" s="23"/>
      <c r="C134" s="23">
        <v>177.40657123727902</v>
      </c>
      <c r="D134" s="34">
        <f>[1]Sim_Muster_HD!E128</f>
        <v>173.94029773606621</v>
      </c>
      <c r="E134" s="23"/>
      <c r="F134" s="23">
        <v>111.48484848484848</v>
      </c>
      <c r="G134" s="34">
        <v>111.23841609707345</v>
      </c>
      <c r="H134" s="23"/>
      <c r="I134" s="23">
        <v>371.63636363636363</v>
      </c>
      <c r="J134" s="34">
        <v>371.24809140167105</v>
      </c>
      <c r="K134" s="23"/>
      <c r="L134" s="23">
        <v>192.77612252165537</v>
      </c>
      <c r="M134" s="34">
        <v>213.5468247263598</v>
      </c>
      <c r="N134" s="23"/>
      <c r="O134" s="23">
        <v>259.02383656533709</v>
      </c>
      <c r="P134" s="34">
        <v>260.25889362512891</v>
      </c>
      <c r="Q134" s="15"/>
    </row>
    <row r="135" spans="1:17">
      <c r="A135" s="17">
        <v>43282</v>
      </c>
      <c r="B135" s="23"/>
      <c r="C135" s="23">
        <v>171.19230427654119</v>
      </c>
      <c r="D135" s="34">
        <f>[1]Sim_Muster_HD!E129</f>
        <v>171.66112787477365</v>
      </c>
      <c r="E135" s="23"/>
      <c r="F135" s="23">
        <v>111.50769230769231</v>
      </c>
      <c r="G135" s="34">
        <v>114.51041523725597</v>
      </c>
      <c r="H135" s="23"/>
      <c r="I135" s="23">
        <v>372.05165896682064</v>
      </c>
      <c r="J135" s="34">
        <v>371.24809140167105</v>
      </c>
      <c r="K135" s="23"/>
      <c r="L135" s="23">
        <v>194.78186377963084</v>
      </c>
      <c r="M135" s="34">
        <v>210.98539977673576</v>
      </c>
      <c r="N135" s="23"/>
      <c r="O135" s="23">
        <v>262.42824813070666</v>
      </c>
      <c r="P135" s="34">
        <v>261.08191578365012</v>
      </c>
    </row>
    <row r="136" spans="1:17">
      <c r="A136" s="17">
        <v>43313</v>
      </c>
      <c r="B136" s="23"/>
      <c r="C136" s="23">
        <v>172.34507711828201</v>
      </c>
      <c r="D136" s="34">
        <f>[1]Sim_Muster_HD!E130</f>
        <v>171.68501851401791</v>
      </c>
      <c r="E136" s="23"/>
      <c r="F136" s="23">
        <v>118.91420534458508</v>
      </c>
      <c r="G136" s="34">
        <v>113.13372483298001</v>
      </c>
      <c r="H136" s="23"/>
      <c r="I136" s="23">
        <v>368.87802804929879</v>
      </c>
      <c r="J136" s="34">
        <v>371.24809140167105</v>
      </c>
      <c r="K136" s="23"/>
      <c r="L136" s="23">
        <v>193.85754902252384</v>
      </c>
      <c r="M136" s="34">
        <v>204.38934194886855</v>
      </c>
      <c r="N136" s="23"/>
      <c r="O136" s="23">
        <v>256.16760597796059</v>
      </c>
      <c r="P136" s="34">
        <v>254.68336044061002</v>
      </c>
    </row>
    <row r="137" spans="1:17">
      <c r="A137" s="17">
        <v>43344</v>
      </c>
      <c r="B137" s="23"/>
      <c r="C137" s="23">
        <v>171.43835146890436</v>
      </c>
      <c r="D137" s="34">
        <f>[1]Sim_Muster_HD!E131</f>
        <v>171.02391892726968</v>
      </c>
      <c r="E137" s="23"/>
      <c r="F137" s="23">
        <v>120.17241812428124</v>
      </c>
      <c r="G137" s="34">
        <v>108.35584748372753</v>
      </c>
      <c r="H137" s="23"/>
      <c r="I137" s="23">
        <v>373.97033898305085</v>
      </c>
      <c r="J137" s="34">
        <v>371.24809140167105</v>
      </c>
      <c r="K137" s="23"/>
      <c r="L137" s="23">
        <v>186.0555541859419</v>
      </c>
      <c r="M137" s="34">
        <v>196.7996558266444</v>
      </c>
      <c r="N137" s="23"/>
      <c r="O137" s="23">
        <v>251.78080219900414</v>
      </c>
      <c r="P137" s="34">
        <v>248.4988682559619</v>
      </c>
    </row>
    <row r="138" spans="1:17">
      <c r="A138" s="17">
        <v>43374</v>
      </c>
      <c r="B138" s="23"/>
      <c r="C138" s="23">
        <v>170.75733912301615</v>
      </c>
      <c r="D138" s="34">
        <f>[1]Sim_Muster_HD!E132</f>
        <v>170.81322881818392</v>
      </c>
      <c r="E138" s="23"/>
      <c r="F138" s="23">
        <v>118.85634568897353</v>
      </c>
      <c r="G138" s="34">
        <v>109.64819959960168</v>
      </c>
      <c r="H138" s="23"/>
      <c r="I138" s="23">
        <v>376.24037639007702</v>
      </c>
      <c r="J138" s="34">
        <v>371.24809140167105</v>
      </c>
      <c r="K138" s="23"/>
      <c r="L138" s="23">
        <v>180.33546507960781</v>
      </c>
      <c r="M138" s="34">
        <v>195.4392613462513</v>
      </c>
      <c r="N138" s="23"/>
      <c r="O138" s="23">
        <v>253.26967564709014</v>
      </c>
      <c r="P138" s="34">
        <v>248.35403416850548</v>
      </c>
    </row>
    <row r="139" spans="1:17">
      <c r="A139" s="17">
        <v>43405</v>
      </c>
      <c r="B139" s="23"/>
      <c r="C139" s="23">
        <v>171.51742580324083</v>
      </c>
      <c r="D139" s="34">
        <f>[1]Sim_Muster_HD!E133</f>
        <v>169.3250467242467</v>
      </c>
      <c r="E139" s="23"/>
      <c r="F139" s="23">
        <v>111.97067039106145</v>
      </c>
      <c r="G139" s="34">
        <v>114.98011692872157</v>
      </c>
      <c r="H139" s="23"/>
      <c r="I139" s="23">
        <v>376.59957627118644</v>
      </c>
      <c r="J139" s="34">
        <v>371.24809140167105</v>
      </c>
      <c r="K139" s="23"/>
      <c r="L139" s="23">
        <v>181.23924706773232</v>
      </c>
      <c r="M139" s="34">
        <v>193.32191303223613</v>
      </c>
      <c r="N139" s="23"/>
      <c r="O139" s="23">
        <v>251.8675489430791</v>
      </c>
      <c r="P139" s="34">
        <v>250.78101271745945</v>
      </c>
    </row>
    <row r="140" spans="1:17">
      <c r="A140" s="17">
        <v>43435</v>
      </c>
      <c r="B140" s="23"/>
      <c r="C140" s="23">
        <v>169.80071936589337</v>
      </c>
      <c r="D140" s="34">
        <f>[1]Sim_Muster_HD!E134</f>
        <v>172.08822738149368</v>
      </c>
      <c r="E140" s="23"/>
      <c r="F140" s="23">
        <v>113.99852398523986</v>
      </c>
      <c r="G140" s="34">
        <v>112.77505849953788</v>
      </c>
      <c r="H140" s="23"/>
      <c r="I140" s="23">
        <v>371.0781383432963</v>
      </c>
      <c r="J140" s="34">
        <v>371.24809140167105</v>
      </c>
      <c r="K140" s="23"/>
      <c r="L140" s="23">
        <v>178.51853913270091</v>
      </c>
      <c r="M140" s="34">
        <v>194.76688398647124</v>
      </c>
      <c r="N140" s="23"/>
      <c r="O140" s="23">
        <v>250.74182380335787</v>
      </c>
      <c r="P140" s="34">
        <v>248.37904554553444</v>
      </c>
    </row>
    <row r="141" spans="1:17">
      <c r="A141" s="17">
        <v>43466</v>
      </c>
      <c r="B141" s="23"/>
      <c r="C141" s="23">
        <v>170.27459031967004</v>
      </c>
      <c r="D141" s="34">
        <f>[1]Sim_Muster_HD!E135</f>
        <v>170.9228813022238</v>
      </c>
      <c r="E141" s="23"/>
      <c r="F141" s="23">
        <v>121.49501661129568</v>
      </c>
      <c r="G141" s="34">
        <v>115.00713709382784</v>
      </c>
      <c r="H141" s="23"/>
      <c r="I141" s="23">
        <v>371.01213697442569</v>
      </c>
      <c r="J141" s="34">
        <v>371.24809140167105</v>
      </c>
      <c r="K141" s="23"/>
      <c r="L141" s="23">
        <v>180.58480801126254</v>
      </c>
      <c r="M141" s="34">
        <v>204.14618558004722</v>
      </c>
      <c r="N141" s="23"/>
      <c r="O141" s="23">
        <v>256.5731415179547</v>
      </c>
      <c r="P141" s="34">
        <v>254.68243368481961</v>
      </c>
    </row>
    <row r="142" spans="1:17">
      <c r="A142" s="17">
        <v>43497</v>
      </c>
      <c r="B142" s="23"/>
      <c r="C142" s="23">
        <v>170.98912135247687</v>
      </c>
      <c r="D142" s="34">
        <f>[1]Sim_Muster_HD!E136</f>
        <v>169.01023932817861</v>
      </c>
      <c r="E142" s="23"/>
      <c r="F142" s="23">
        <v>121.01298701298701</v>
      </c>
      <c r="G142" s="34">
        <v>113.44955496732764</v>
      </c>
      <c r="H142" s="23"/>
      <c r="I142" s="23">
        <v>374.76106970626915</v>
      </c>
      <c r="J142" s="34">
        <v>371.24809140167105</v>
      </c>
      <c r="K142" s="23"/>
      <c r="L142" s="23">
        <v>189.27332368140429</v>
      </c>
      <c r="M142" s="34">
        <v>203.9922426519561</v>
      </c>
      <c r="N142" s="23"/>
      <c r="O142" s="23">
        <v>254.64841342837917</v>
      </c>
      <c r="P142" s="34">
        <v>252.16814465787868</v>
      </c>
    </row>
    <row r="143" spans="1:17">
      <c r="A143" s="17">
        <v>43525</v>
      </c>
      <c r="B143" s="23"/>
      <c r="C143" s="23">
        <v>168.91185470849652</v>
      </c>
      <c r="D143" s="34">
        <f>[1]Sim_Muster_HD!E137</f>
        <v>173.14489554921897</v>
      </c>
      <c r="E143" s="23"/>
      <c r="F143" s="23">
        <v>116.68604651162791</v>
      </c>
      <c r="G143" s="34">
        <v>116.04149377783227</v>
      </c>
      <c r="H143" s="23"/>
      <c r="I143" s="23">
        <v>368.4958641706574</v>
      </c>
      <c r="J143" s="34">
        <v>371.24809140167105</v>
      </c>
      <c r="K143" s="23"/>
      <c r="L143" s="23">
        <v>189.84209621193187</v>
      </c>
      <c r="M143" s="34">
        <v>206.81927747634214</v>
      </c>
      <c r="N143" s="23"/>
      <c r="O143" s="23">
        <v>255.76761351890326</v>
      </c>
      <c r="P143" s="34">
        <v>254.21469827699454</v>
      </c>
    </row>
    <row r="144" spans="1:17">
      <c r="A144" s="17">
        <v>43556</v>
      </c>
      <c r="B144" s="23"/>
      <c r="C144" s="23">
        <v>171.76646360502326</v>
      </c>
      <c r="D144" s="34">
        <f>[1]Sim_Muster_HD!E138</f>
        <v>177.01212031962729</v>
      </c>
      <c r="E144" s="23"/>
      <c r="F144" s="23">
        <v>108.29370629370629</v>
      </c>
      <c r="G144" s="34">
        <v>116.82066585593893</v>
      </c>
      <c r="H144" s="23"/>
      <c r="I144" s="23">
        <v>369.55660783469654</v>
      </c>
      <c r="J144" s="34">
        <v>371.24809140167105</v>
      </c>
      <c r="K144" s="23"/>
      <c r="L144" s="23">
        <v>191.40847996332107</v>
      </c>
      <c r="M144" s="34">
        <v>209.82824038626839</v>
      </c>
      <c r="N144" s="23"/>
      <c r="O144" s="23">
        <v>253.94309633316493</v>
      </c>
      <c r="P144" s="34">
        <v>254.90408943472747</v>
      </c>
    </row>
    <row r="145" spans="1:16">
      <c r="A145" s="17">
        <v>43586</v>
      </c>
      <c r="B145" s="23"/>
      <c r="C145" s="23">
        <v>174.92739898129491</v>
      </c>
      <c r="D145" s="34">
        <f>[1]Sim_Muster_HD!E139</f>
        <v>182.35204094608576</v>
      </c>
      <c r="E145" s="23"/>
      <c r="F145" s="23">
        <v>108.10320781032078</v>
      </c>
      <c r="G145" s="34">
        <v>111.60779715389234</v>
      </c>
      <c r="H145" s="23"/>
      <c r="I145" s="23">
        <v>372.15381337878142</v>
      </c>
      <c r="J145" s="34">
        <v>371.24809140167105</v>
      </c>
      <c r="K145" s="23"/>
      <c r="L145" s="23">
        <v>194.59679568875859</v>
      </c>
      <c r="M145" s="34">
        <v>212.97766973505313</v>
      </c>
      <c r="N145" s="23"/>
      <c r="O145" s="23">
        <v>254.83959046422979</v>
      </c>
      <c r="P145" s="34">
        <v>257.80997956671348</v>
      </c>
    </row>
    <row r="146" spans="1:16">
      <c r="A146" s="17">
        <v>43617</v>
      </c>
      <c r="B146" s="23"/>
      <c r="C146" s="23">
        <v>177.40163952147844</v>
      </c>
      <c r="D146" s="34">
        <f>[1]Sim_Muster_HD!E140</f>
        <v>173.93872589924902</v>
      </c>
      <c r="E146" s="23"/>
      <c r="F146" s="23">
        <v>111.48484848484848</v>
      </c>
      <c r="G146" s="34">
        <v>111.22764351095273</v>
      </c>
      <c r="H146" s="23"/>
      <c r="I146" s="23">
        <v>371.63636363636363</v>
      </c>
      <c r="J146" s="34">
        <v>371.24809140167105</v>
      </c>
      <c r="K146" s="23"/>
      <c r="L146" s="23">
        <v>194.64307536299296</v>
      </c>
      <c r="M146" s="34">
        <v>213.84218648157193</v>
      </c>
      <c r="N146" s="23"/>
      <c r="O146" s="23">
        <v>259.02531452994583</v>
      </c>
      <c r="P146" s="34">
        <v>260.25799904517726</v>
      </c>
    </row>
    <row r="147" spans="1:16">
      <c r="A147" s="17">
        <v>43647</v>
      </c>
      <c r="B147" s="23"/>
      <c r="C147" s="23">
        <v>171.18803094013549</v>
      </c>
      <c r="D147" s="34">
        <f>[1]Sim_Muster_HD!E141</f>
        <v>171.6597997962576</v>
      </c>
      <c r="E147" s="23"/>
      <c r="F147" s="23">
        <v>111.50769230769231</v>
      </c>
      <c r="G147" s="34">
        <v>114.50103008199463</v>
      </c>
      <c r="H147" s="23"/>
      <c r="I147" s="23">
        <v>372.05165896682064</v>
      </c>
      <c r="J147" s="34">
        <v>371.24809140167105</v>
      </c>
      <c r="K147" s="23"/>
      <c r="L147" s="23">
        <v>196.65610295229433</v>
      </c>
      <c r="M147" s="34">
        <v>211.62730691822165</v>
      </c>
      <c r="N147" s="23"/>
      <c r="O147" s="23">
        <v>262.42696031127423</v>
      </c>
      <c r="P147" s="34">
        <v>261.09829008472667</v>
      </c>
    </row>
    <row r="148" spans="1:16">
      <c r="A148" s="17">
        <v>43678</v>
      </c>
      <c r="B148" s="23"/>
      <c r="C148" s="23">
        <v>172.34137426824466</v>
      </c>
      <c r="D148" s="34">
        <f>[1]Sim_Muster_HD!E142</f>
        <v>171.68389639209946</v>
      </c>
      <c r="E148" s="23"/>
      <c r="F148" s="23">
        <v>118.91420534458508</v>
      </c>
      <c r="G148" s="34">
        <v>113.12554841755919</v>
      </c>
      <c r="H148" s="23"/>
      <c r="I148" s="23">
        <v>368.87802804929879</v>
      </c>
      <c r="J148" s="34">
        <v>371.24809140167105</v>
      </c>
      <c r="K148" s="23"/>
      <c r="L148" s="23">
        <v>195.7138193032236</v>
      </c>
      <c r="M148" s="34">
        <v>205.34720287296997</v>
      </c>
      <c r="N148" s="23"/>
      <c r="O148" s="23">
        <v>256.16799875473913</v>
      </c>
      <c r="P148" s="34">
        <v>254.66672275032056</v>
      </c>
    </row>
    <row r="149" spans="1:16">
      <c r="A149" s="17">
        <v>43709</v>
      </c>
      <c r="B149" s="23"/>
      <c r="C149" s="23">
        <v>171.43514294584477</v>
      </c>
      <c r="D149" s="34">
        <f>[1]Sim_Muster_HD!E143</f>
        <v>171.02297082248171</v>
      </c>
      <c r="E149" s="23"/>
      <c r="F149" s="23">
        <v>120.17241812428124</v>
      </c>
      <c r="G149" s="34">
        <v>108.34872413123392</v>
      </c>
      <c r="H149" s="23"/>
      <c r="I149" s="23">
        <v>373.97033898305085</v>
      </c>
      <c r="J149" s="34">
        <v>371.24809140167105</v>
      </c>
      <c r="K149" s="23"/>
      <c r="L149" s="23">
        <v>187.87052878048198</v>
      </c>
      <c r="M149" s="34">
        <v>198.04128563314077</v>
      </c>
      <c r="N149" s="23"/>
      <c r="O149" s="23">
        <v>251.7813949625442</v>
      </c>
      <c r="P149" s="34">
        <v>248.50641344782429</v>
      </c>
    </row>
    <row r="150" spans="1:16">
      <c r="A150" s="17">
        <v>43739</v>
      </c>
      <c r="B150" s="23"/>
      <c r="C150" s="23">
        <v>170.75455893475035</v>
      </c>
      <c r="D150" s="34">
        <f>[1]Sim_Muster_HD!E144</f>
        <v>170.81242774418811</v>
      </c>
      <c r="E150" s="23"/>
      <c r="F150" s="23">
        <v>118.85634568897353</v>
      </c>
      <c r="G150" s="34">
        <v>109.64199368317784</v>
      </c>
      <c r="H150" s="23"/>
      <c r="I150" s="23">
        <v>376.24037639007702</v>
      </c>
      <c r="J150" s="34">
        <v>371.24809140167105</v>
      </c>
      <c r="K150" s="23"/>
      <c r="L150" s="23">
        <v>182.08792383464157</v>
      </c>
      <c r="M150" s="34">
        <v>196.93135077009993</v>
      </c>
      <c r="N150" s="23"/>
      <c r="O150" s="23">
        <v>253.26871111740729</v>
      </c>
      <c r="P150" s="34">
        <v>248.35945144329872</v>
      </c>
    </row>
    <row r="151" spans="1:16">
      <c r="A151" s="17">
        <v>43770</v>
      </c>
      <c r="B151" s="23"/>
      <c r="C151" s="23">
        <v>171.51501676747898</v>
      </c>
      <c r="D151" s="34">
        <f>[1]Sim_Muster_HD!E145</f>
        <v>169.3243698797092</v>
      </c>
      <c r="E151" s="23"/>
      <c r="F151" s="23">
        <v>111.97067039106145</v>
      </c>
      <c r="G151" s="34">
        <v>114.97471028926435</v>
      </c>
      <c r="H151" s="23"/>
      <c r="I151" s="23">
        <v>376.59957627118644</v>
      </c>
      <c r="J151" s="34">
        <v>371.24809140167105</v>
      </c>
      <c r="K151" s="23"/>
      <c r="L151" s="23">
        <v>182.91021585898693</v>
      </c>
      <c r="M151" s="34">
        <v>195.03049065373065</v>
      </c>
      <c r="N151" s="23"/>
      <c r="O151" s="23">
        <v>251.86824163108437</v>
      </c>
      <c r="P151" s="34">
        <v>250.76977170789215</v>
      </c>
    </row>
    <row r="152" spans="1:16">
      <c r="A152" s="17">
        <v>43800</v>
      </c>
      <c r="B152" s="23"/>
      <c r="C152" s="23">
        <v>169.79863193412723</v>
      </c>
      <c r="D152" s="34">
        <f>[1]Sim_Muster_HD!E146</f>
        <v>172.08765550108018</v>
      </c>
      <c r="E152" s="23"/>
      <c r="F152" s="23">
        <v>113.99852398523986</v>
      </c>
      <c r="G152" s="34">
        <v>112.7703481959785</v>
      </c>
      <c r="H152" s="23"/>
      <c r="I152" s="23">
        <v>371.0781383432963</v>
      </c>
      <c r="J152" s="34">
        <v>371.24809140167105</v>
      </c>
      <c r="K152" s="23"/>
      <c r="L152" s="23">
        <v>180.09139009423828</v>
      </c>
      <c r="M152" s="34">
        <v>196.65774354669682</v>
      </c>
      <c r="N152" s="23"/>
      <c r="O152" s="23">
        <v>250.74179816626537</v>
      </c>
      <c r="P152" s="34">
        <v>248.38848286767811</v>
      </c>
    </row>
    <row r="153" spans="1:16">
      <c r="A153" s="17">
        <v>43831</v>
      </c>
      <c r="B153" s="23"/>
      <c r="C153" s="23">
        <v>170.27278155807033</v>
      </c>
      <c r="D153" s="34">
        <f>[1]Sim_Muster_HD!E147</f>
        <v>170.92239810824168</v>
      </c>
      <c r="E153" s="23"/>
      <c r="F153" s="23">
        <v>121.49501661129568</v>
      </c>
      <c r="G153" s="34">
        <v>115.00303344315961</v>
      </c>
      <c r="H153" s="23"/>
      <c r="I153" s="23">
        <v>371.01213697442569</v>
      </c>
      <c r="J153" s="34">
        <v>371.24809140167105</v>
      </c>
      <c r="K153" s="23"/>
      <c r="L153" s="23">
        <v>182.04532241711163</v>
      </c>
      <c r="M153" s="34">
        <v>206.1852898288482</v>
      </c>
      <c r="N153" s="23"/>
      <c r="O153" s="23">
        <v>256.57265144287879</v>
      </c>
      <c r="P153" s="34">
        <v>254.68103820949653</v>
      </c>
    </row>
    <row r="154" spans="1:16">
      <c r="A154" s="17">
        <v>43862</v>
      </c>
      <c r="B154" s="23"/>
      <c r="C154" s="23">
        <v>170.98755405883998</v>
      </c>
      <c r="D154" s="34">
        <f>[1]Sim_Muster_HD!E148</f>
        <v>169.00983106725755</v>
      </c>
      <c r="E154" s="23"/>
      <c r="F154" s="23">
        <v>121.01298701298701</v>
      </c>
      <c r="G154" s="34">
        <v>113.44597983706385</v>
      </c>
      <c r="H154" s="23"/>
      <c r="I154" s="23">
        <v>374.76106970626915</v>
      </c>
      <c r="J154" s="34">
        <v>371.24809140167105</v>
      </c>
      <c r="K154" s="23"/>
      <c r="L154" s="23">
        <v>190.60971900360269</v>
      </c>
      <c r="M154" s="34">
        <v>206.14610338567815</v>
      </c>
      <c r="N154" s="23"/>
      <c r="O154" s="23">
        <v>254.64902609250063</v>
      </c>
      <c r="P154" s="34">
        <v>252.16290327981511</v>
      </c>
    </row>
    <row r="155" spans="1:16">
      <c r="A155" s="17">
        <v>43891</v>
      </c>
      <c r="B155" s="23"/>
      <c r="C155" s="23">
        <v>168.91049664707776</v>
      </c>
      <c r="D155" s="34">
        <f>[1]Sim_Muster_HD!E149</f>
        <v>173.14455060084248</v>
      </c>
      <c r="E155" s="23"/>
      <c r="F155" s="23">
        <v>116.68604651162791</v>
      </c>
      <c r="G155" s="34">
        <v>116.03837909838303</v>
      </c>
      <c r="H155" s="23"/>
      <c r="I155" s="23">
        <v>368.4958641706574</v>
      </c>
      <c r="J155" s="34">
        <v>371.24809140167105</v>
      </c>
      <c r="K155" s="23"/>
      <c r="L155" s="23">
        <v>191.0450189069154</v>
      </c>
      <c r="M155" s="34">
        <v>209.05530720629395</v>
      </c>
      <c r="N155" s="23"/>
      <c r="O155" s="23">
        <v>255.76729977561081</v>
      </c>
      <c r="P155" s="34">
        <v>254.22227908515458</v>
      </c>
    </row>
    <row r="156" spans="1:16">
      <c r="A156" s="17">
        <v>43922</v>
      </c>
      <c r="B156" s="23"/>
      <c r="C156" s="23">
        <v>171.76528684351945</v>
      </c>
      <c r="D156" s="34">
        <f>[1]Sim_Muster_HD!E150</f>
        <v>177.01182886537265</v>
      </c>
      <c r="E156" s="23"/>
      <c r="F156" s="23">
        <v>108.29370629370629</v>
      </c>
      <c r="G156" s="34">
        <v>116.81795232458325</v>
      </c>
      <c r="H156" s="23"/>
      <c r="I156" s="23">
        <v>369.55660783469654</v>
      </c>
      <c r="J156" s="34">
        <v>371.24809140167105</v>
      </c>
      <c r="K156" s="23"/>
      <c r="L156" s="23">
        <v>192.47096652431807</v>
      </c>
      <c r="M156" s="34">
        <v>212.11507467666755</v>
      </c>
      <c r="N156" s="23"/>
      <c r="O156" s="23">
        <v>253.94299735485936</v>
      </c>
      <c r="P156" s="34">
        <v>254.8998741730569</v>
      </c>
    </row>
    <row r="157" spans="1:16">
      <c r="A157" s="17">
        <v>43952</v>
      </c>
      <c r="B157" s="23"/>
      <c r="C157" s="23">
        <v>174.92637931633885</v>
      </c>
      <c r="D157" s="34">
        <f>[1]Sim_Muster_HD!E151</f>
        <v>182.35179469015782</v>
      </c>
      <c r="E157" s="23"/>
      <c r="F157" s="23">
        <v>108.10320781032078</v>
      </c>
      <c r="G157" s="34">
        <v>111.60543310566898</v>
      </c>
      <c r="H157" s="23"/>
      <c r="I157" s="23">
        <v>372.15381337878142</v>
      </c>
      <c r="J157" s="34">
        <v>371.24809140167105</v>
      </c>
      <c r="K157" s="23"/>
      <c r="L157" s="23">
        <v>195.51420470465109</v>
      </c>
      <c r="M157" s="34">
        <v>215.28545078914325</v>
      </c>
      <c r="N157" s="23"/>
      <c r="O157" s="23">
        <v>254.83996523312075</v>
      </c>
      <c r="P157" s="34">
        <v>257.80921781819018</v>
      </c>
    </row>
    <row r="158" spans="1:16">
      <c r="A158" s="17">
        <v>43983</v>
      </c>
      <c r="B158" s="23"/>
      <c r="C158" s="23">
        <v>177.40075598082962</v>
      </c>
      <c r="D158" s="34">
        <f>[1]Sim_Muster_HD!E152</f>
        <v>173.93851783235314</v>
      </c>
      <c r="E158" s="23"/>
      <c r="F158" s="23">
        <v>111.48484848484848</v>
      </c>
      <c r="G158" s="34">
        <v>111.22558393497229</v>
      </c>
      <c r="H158" s="23"/>
      <c r="I158" s="23">
        <v>371.63636363636363</v>
      </c>
      <c r="J158" s="34">
        <v>371.24809140167105</v>
      </c>
      <c r="K158" s="23"/>
      <c r="L158" s="23">
        <v>195.41299330923829</v>
      </c>
      <c r="M158" s="34">
        <v>216.14280926268637</v>
      </c>
      <c r="N158" s="23"/>
      <c r="O158" s="23">
        <v>259.0249657671834</v>
      </c>
      <c r="P158" s="34">
        <v>260.26245756232669</v>
      </c>
    </row>
    <row r="159" spans="1:16">
      <c r="A159" s="17">
        <v>44013</v>
      </c>
      <c r="B159" s="23"/>
      <c r="C159" s="23">
        <v>171.1872653513276</v>
      </c>
      <c r="D159" s="34">
        <f>[1]Sim_Muster_HD!E153</f>
        <v>171.65962399609103</v>
      </c>
      <c r="E159" s="23"/>
      <c r="F159" s="23">
        <v>111.50769230769231</v>
      </c>
      <c r="G159" s="34">
        <v>114.49923576444336</v>
      </c>
      <c r="H159" s="23"/>
      <c r="I159" s="23">
        <v>372.05165896682064</v>
      </c>
      <c r="J159" s="34">
        <v>371.24809140167105</v>
      </c>
      <c r="K159" s="23"/>
      <c r="L159" s="23">
        <v>197.27822694795938</v>
      </c>
      <c r="M159" s="34">
        <v>213.89462955577366</v>
      </c>
      <c r="N159" s="23"/>
      <c r="O159" s="23">
        <v>262.42708352194961</v>
      </c>
      <c r="P159" s="34">
        <v>261.09400039592333</v>
      </c>
    </row>
    <row r="160" spans="1:16">
      <c r="A160" s="17">
        <v>44044</v>
      </c>
      <c r="B160" s="23"/>
      <c r="C160" s="23">
        <v>172.34071088481852</v>
      </c>
      <c r="D160" s="34">
        <f>[1]Sim_Muster_HD!E154</f>
        <v>171.68374785478196</v>
      </c>
      <c r="E160" s="23"/>
      <c r="F160" s="23">
        <v>118.91420534458508</v>
      </c>
      <c r="G160" s="34">
        <v>113.12398519507778</v>
      </c>
      <c r="H160" s="23"/>
      <c r="I160" s="23">
        <v>368.87802804929879</v>
      </c>
      <c r="J160" s="34">
        <v>371.24809140167105</v>
      </c>
      <c r="K160" s="23"/>
      <c r="L160" s="23">
        <v>196.18981979550065</v>
      </c>
      <c r="M160" s="34">
        <v>207.55721621160777</v>
      </c>
      <c r="N160" s="23"/>
      <c r="O160" s="23">
        <v>256.16813688612518</v>
      </c>
      <c r="P160" s="34">
        <v>254.66836237987752</v>
      </c>
    </row>
    <row r="161" spans="1:16">
      <c r="A161" s="17">
        <v>44075</v>
      </c>
      <c r="B161" s="23"/>
      <c r="C161" s="23">
        <v>171.43456812347858</v>
      </c>
      <c r="D161" s="34">
        <f>[1]Sim_Muster_HD!E155</f>
        <v>171.022845320128</v>
      </c>
      <c r="E161" s="23"/>
      <c r="F161" s="23">
        <v>120.17241812428124</v>
      </c>
      <c r="G161" s="34">
        <v>108.34736224045564</v>
      </c>
      <c r="H161" s="23"/>
      <c r="I161" s="23">
        <v>373.97033898305085</v>
      </c>
      <c r="J161" s="34">
        <v>371.24809140167105</v>
      </c>
      <c r="K161" s="23"/>
      <c r="L161" s="23">
        <v>188.20389534510755</v>
      </c>
      <c r="M161" s="34">
        <v>200.17224714748875</v>
      </c>
      <c r="N161" s="23"/>
      <c r="O161" s="23">
        <v>251.78114434073981</v>
      </c>
      <c r="P161" s="34">
        <v>248.50806021443856</v>
      </c>
    </row>
    <row r="162" spans="1:16">
      <c r="A162" s="17">
        <v>44105</v>
      </c>
      <c r="B162" s="23"/>
      <c r="C162" s="23">
        <v>170.75406085062636</v>
      </c>
      <c r="D162" s="34">
        <f>[1]Sim_Muster_HD!E156</f>
        <v>170.81232170456755</v>
      </c>
      <c r="E162" s="23"/>
      <c r="F162" s="23">
        <v>118.85634568897353</v>
      </c>
      <c r="G162" s="34">
        <v>109.64080719404144</v>
      </c>
      <c r="H162" s="23"/>
      <c r="I162" s="23">
        <v>376.24037639007702</v>
      </c>
      <c r="J162" s="34">
        <v>371.24809140167105</v>
      </c>
      <c r="K162" s="23"/>
      <c r="L162" s="23">
        <v>182.28379733391247</v>
      </c>
      <c r="M162" s="34">
        <v>198.96388404385121</v>
      </c>
      <c r="N162" s="23"/>
      <c r="O162" s="23">
        <v>253.2689018625359</v>
      </c>
      <c r="P162" s="34">
        <v>248.35641914421865</v>
      </c>
    </row>
    <row r="163" spans="1:16">
      <c r="A163" s="17">
        <v>44136</v>
      </c>
      <c r="B163" s="23"/>
      <c r="C163" s="23">
        <v>171.51458517711447</v>
      </c>
      <c r="D163" s="34">
        <f>[1]Sim_Muster_HD!E157</f>
        <v>169.32428028456778</v>
      </c>
      <c r="E163" s="23"/>
      <c r="F163" s="23">
        <v>111.97067039106145</v>
      </c>
      <c r="G163" s="34">
        <v>114.97367661131217</v>
      </c>
      <c r="H163" s="23"/>
      <c r="I163" s="23">
        <v>376.59957627118644</v>
      </c>
      <c r="J163" s="34">
        <v>371.24809140167105</v>
      </c>
      <c r="K163" s="23"/>
      <c r="L163" s="23">
        <v>182.97521001465711</v>
      </c>
      <c r="M163" s="34">
        <v>196.94765070417392</v>
      </c>
      <c r="N163" s="23"/>
      <c r="O163" s="23">
        <v>251.86822092751842</v>
      </c>
      <c r="P163" s="34">
        <v>250.77208961326679</v>
      </c>
    </row>
    <row r="164" spans="1:16">
      <c r="A164" s="17">
        <v>44166</v>
      </c>
      <c r="B164" s="23"/>
      <c r="C164" s="23">
        <v>169.79825796066817</v>
      </c>
      <c r="D164" s="34">
        <f>[1]Sim_Muster_HD!E158</f>
        <v>172.0875798002306</v>
      </c>
      <c r="E164" s="23"/>
      <c r="F164" s="23">
        <v>113.99852398523986</v>
      </c>
      <c r="G164" s="34">
        <v>112.76944764823975</v>
      </c>
      <c r="H164" s="23"/>
      <c r="I164" s="23">
        <v>371.0781383432963</v>
      </c>
      <c r="J164" s="34">
        <v>371.24809140167105</v>
      </c>
      <c r="K164" s="23"/>
      <c r="L164" s="23">
        <v>180.03340555326236</v>
      </c>
      <c r="M164" s="34">
        <v>198.44505039905121</v>
      </c>
      <c r="N164" s="23"/>
      <c r="O164" s="23">
        <v>250.74167751060941</v>
      </c>
      <c r="P164" s="34">
        <v>248.3882979713627</v>
      </c>
    </row>
    <row r="165" spans="1:16">
      <c r="A165" s="17">
        <v>44197</v>
      </c>
      <c r="B165" s="23"/>
      <c r="C165" s="23">
        <v>170.27245750971434</v>
      </c>
      <c r="D165" s="34">
        <f>[1]Sim_Muster_HD!E159</f>
        <v>170.9223341469762</v>
      </c>
      <c r="E165" s="23"/>
      <c r="F165" s="23">
        <v>121.49501661129568</v>
      </c>
      <c r="G165" s="34">
        <v>115.00224887942963</v>
      </c>
      <c r="H165" s="23"/>
      <c r="I165" s="23">
        <v>371.01213697442569</v>
      </c>
      <c r="J165" s="34">
        <v>371.24809140167105</v>
      </c>
      <c r="K165" s="23"/>
      <c r="L165" s="23">
        <v>181.8733562411532</v>
      </c>
      <c r="M165" s="34">
        <v>207.83073190001755</v>
      </c>
      <c r="N165" s="23"/>
      <c r="O165" s="23">
        <v>256.57281273624079</v>
      </c>
      <c r="P165" s="34">
        <v>254.67952297285254</v>
      </c>
    </row>
    <row r="166" spans="1:16">
      <c r="A166" s="17">
        <v>44228</v>
      </c>
      <c r="B166" s="23"/>
      <c r="C166" s="23">
        <v>170.98727327063301</v>
      </c>
      <c r="D166" s="34">
        <f>[1]Sim_Muster_HD!E160</f>
        <v>169.00977702501754</v>
      </c>
      <c r="E166" s="23"/>
      <c r="F166" s="23">
        <v>121.01298701298701</v>
      </c>
      <c r="G166" s="34">
        <v>113.44529631944461</v>
      </c>
      <c r="H166" s="23"/>
      <c r="I166" s="23">
        <v>374.76106970626915</v>
      </c>
      <c r="J166" s="34">
        <v>371.24809140167105</v>
      </c>
      <c r="K166" s="23"/>
      <c r="L166" s="23">
        <v>190.3336723888863</v>
      </c>
      <c r="M166" s="34">
        <v>207.64011227303718</v>
      </c>
      <c r="N166" s="23"/>
      <c r="O166" s="23">
        <v>254.64893591650986</v>
      </c>
      <c r="P166" s="34">
        <v>252.16486420261381</v>
      </c>
    </row>
    <row r="167" spans="1:16">
      <c r="A167" s="17">
        <v>44256</v>
      </c>
      <c r="B167" s="23"/>
      <c r="C167" s="23">
        <v>168.91025334383087</v>
      </c>
      <c r="D167" s="34">
        <f>[1]Sim_Muster_HD!E161</f>
        <v>173.14450493939904</v>
      </c>
      <c r="E167" s="23"/>
      <c r="F167" s="23">
        <v>116.68604651162791</v>
      </c>
      <c r="G167" s="34">
        <v>116.03778361286929</v>
      </c>
      <c r="H167" s="23"/>
      <c r="I167" s="23">
        <v>368.4958641706574</v>
      </c>
      <c r="J167" s="34">
        <v>371.24809140167105</v>
      </c>
      <c r="K167" s="23"/>
      <c r="L167" s="23">
        <v>190.67550581470562</v>
      </c>
      <c r="M167" s="34">
        <v>210.39070583084683</v>
      </c>
      <c r="N167" s="23"/>
      <c r="O167" s="23">
        <v>255.76728168788119</v>
      </c>
      <c r="P167" s="34">
        <v>254.22127534942143</v>
      </c>
    </row>
    <row r="168" spans="1:16">
      <c r="A168" s="17">
        <v>44287</v>
      </c>
      <c r="B168" s="23"/>
      <c r="C168" s="23">
        <v>171.76507602102589</v>
      </c>
      <c r="D168" s="34">
        <f>[1]Sim_Muster_HD!E162</f>
        <v>177.01179028504333</v>
      </c>
      <c r="E168" s="23"/>
      <c r="F168" s="23">
        <v>108.29370629370629</v>
      </c>
      <c r="G168" s="34">
        <v>116.81743353327913</v>
      </c>
      <c r="H168" s="23"/>
      <c r="I168" s="23">
        <v>369.55660783469654</v>
      </c>
      <c r="J168" s="34">
        <v>371.24809140167105</v>
      </c>
      <c r="K168" s="23"/>
      <c r="L168" s="23">
        <v>192.0191256992446</v>
      </c>
      <c r="M168" s="34">
        <v>213.2870008150411</v>
      </c>
      <c r="N168" s="23"/>
      <c r="O168" s="23">
        <v>253.94309189066522</v>
      </c>
      <c r="P168" s="34">
        <v>254.89954522675629</v>
      </c>
    </row>
    <row r="169" spans="1:16">
      <c r="A169" s="17">
        <v>44317</v>
      </c>
      <c r="B169" s="23"/>
      <c r="C169" s="23">
        <v>174.92619663844877</v>
      </c>
      <c r="D169" s="34">
        <f>[1]Sim_Muster_HD!E163</f>
        <v>182.35176209281315</v>
      </c>
      <c r="E169" s="23"/>
      <c r="F169" s="23">
        <v>108.10320781032078</v>
      </c>
      <c r="G169" s="34">
        <v>111.60498113091725</v>
      </c>
      <c r="H169" s="23"/>
      <c r="I169" s="23">
        <v>372.15381337878142</v>
      </c>
      <c r="J169" s="34">
        <v>371.24809140167105</v>
      </c>
      <c r="K169" s="23"/>
      <c r="L169" s="23">
        <v>194.99151733955821</v>
      </c>
      <c r="M169" s="34">
        <v>216.29125875160406</v>
      </c>
      <c r="N169" s="23"/>
      <c r="O169" s="23">
        <v>254.83987132541097</v>
      </c>
      <c r="P169" s="34">
        <v>257.81042747665288</v>
      </c>
    </row>
    <row r="170" spans="1:16">
      <c r="A170" s="17">
        <v>44348</v>
      </c>
      <c r="B170" s="23"/>
      <c r="C170" s="23">
        <v>177.4005976902651</v>
      </c>
      <c r="D170" s="34">
        <f>[1]Sim_Muster_HD!E164</f>
        <v>173.93849029016002</v>
      </c>
      <c r="E170" s="23"/>
      <c r="F170" s="23">
        <v>111.48484848484848</v>
      </c>
      <c r="G170" s="34">
        <v>111.22519017128624</v>
      </c>
      <c r="H170" s="23"/>
      <c r="I170" s="23">
        <v>371.63636363636363</v>
      </c>
      <c r="J170" s="34">
        <v>371.24809140167105</v>
      </c>
      <c r="K170" s="23"/>
      <c r="L170" s="23">
        <v>194.83110839825272</v>
      </c>
      <c r="M170" s="34">
        <v>216.98195239549602</v>
      </c>
      <c r="N170" s="23"/>
      <c r="O170" s="23">
        <v>259.02500331155653</v>
      </c>
      <c r="P170" s="34">
        <v>260.26136327346751</v>
      </c>
    </row>
    <row r="171" spans="1:16">
      <c r="A171" s="17">
        <v>44378</v>
      </c>
      <c r="B171" s="23"/>
      <c r="C171" s="23">
        <v>171.18712819240372</v>
      </c>
      <c r="D171" s="34">
        <f>[1]Sim_Muster_HD!E165</f>
        <v>171.6596007251035</v>
      </c>
      <c r="E171" s="23"/>
      <c r="F171" s="23">
        <v>111.50769230769231</v>
      </c>
      <c r="G171" s="34">
        <v>114.49889271466047</v>
      </c>
      <c r="H171" s="23"/>
      <c r="I171" s="23">
        <v>372.05165896682064</v>
      </c>
      <c r="J171" s="34">
        <v>371.24809140167105</v>
      </c>
      <c r="K171" s="23"/>
      <c r="L171" s="23">
        <v>196.64879611316053</v>
      </c>
      <c r="M171" s="34">
        <v>214.56852613192618</v>
      </c>
      <c r="N171" s="23"/>
      <c r="O171" s="23">
        <v>262.42711506637414</v>
      </c>
      <c r="P171" s="34">
        <v>261.0943430558217</v>
      </c>
    </row>
    <row r="172" spans="1:16">
      <c r="A172" s="17">
        <v>44409</v>
      </c>
      <c r="B172" s="23"/>
      <c r="C172" s="23">
        <v>172.34059203648127</v>
      </c>
      <c r="D172" s="34">
        <f>[1]Sim_Muster_HD!E166</f>
        <v>171.68372819262731</v>
      </c>
      <c r="E172" s="23"/>
      <c r="F172" s="23">
        <v>118.91420534458508</v>
      </c>
      <c r="G172" s="34">
        <v>113.12368632761562</v>
      </c>
      <c r="H172" s="23"/>
      <c r="I172" s="23">
        <v>368.87802804929879</v>
      </c>
      <c r="J172" s="34">
        <v>371.24809140167105</v>
      </c>
      <c r="K172" s="23"/>
      <c r="L172" s="23">
        <v>195.52434313803008</v>
      </c>
      <c r="M172" s="34">
        <v>208.06910167792807</v>
      </c>
      <c r="N172" s="23"/>
      <c r="O172" s="23">
        <v>256.1680721020478</v>
      </c>
      <c r="P172" s="34">
        <v>254.66885327851929</v>
      </c>
    </row>
    <row r="173" spans="1:16">
      <c r="A173" s="17">
        <v>44440</v>
      </c>
      <c r="B173" s="23"/>
      <c r="C173" s="23">
        <v>171.43446514128195</v>
      </c>
      <c r="D173" s="34">
        <f>[1]Sim_Muster_HD!E167</f>
        <v>171.02282870715337</v>
      </c>
      <c r="E173" s="23"/>
      <c r="F173" s="23">
        <v>120.17241812428124</v>
      </c>
      <c r="G173" s="34">
        <v>108.34710186495217</v>
      </c>
      <c r="H173" s="23"/>
      <c r="I173" s="23">
        <v>373.97033898305085</v>
      </c>
      <c r="J173" s="34">
        <v>371.24809140167105</v>
      </c>
      <c r="K173" s="23"/>
      <c r="L173" s="23">
        <v>187.51357961969489</v>
      </c>
      <c r="M173" s="34">
        <v>200.52701532221769</v>
      </c>
      <c r="N173" s="23"/>
      <c r="O173" s="23">
        <v>251.7811965703365</v>
      </c>
      <c r="P173" s="34">
        <v>248.50725088839786</v>
      </c>
    </row>
    <row r="174" spans="1:16">
      <c r="A174" s="17">
        <v>44470</v>
      </c>
      <c r="B174" s="23"/>
      <c r="C174" s="23">
        <v>170.75397161645557</v>
      </c>
      <c r="D174" s="34">
        <f>[1]Sim_Muster_HD!E168</f>
        <v>170.81230766791029</v>
      </c>
      <c r="E174" s="23"/>
      <c r="F174" s="23">
        <v>118.85634568897353</v>
      </c>
      <c r="G174" s="34">
        <v>109.64058035301191</v>
      </c>
      <c r="H174" s="23"/>
      <c r="I174" s="23">
        <v>376.24037639007702</v>
      </c>
      <c r="J174" s="34">
        <v>371.24809140167105</v>
      </c>
      <c r="K174" s="23"/>
      <c r="L174" s="23">
        <v>181.57942749022871</v>
      </c>
      <c r="M174" s="34">
        <v>199.16791978552817</v>
      </c>
      <c r="N174" s="23"/>
      <c r="O174" s="23">
        <v>253.26889280137073</v>
      </c>
      <c r="P174" s="34">
        <v>248.35698456565999</v>
      </c>
    </row>
    <row r="175" spans="1:16">
      <c r="A175" s="17">
        <v>44501</v>
      </c>
      <c r="B175" s="23"/>
      <c r="C175" s="23">
        <v>171.51450785562108</v>
      </c>
      <c r="D175" s="34">
        <f>[1]Sim_Muster_HD!E169</f>
        <v>169.3242684246961</v>
      </c>
      <c r="E175" s="23"/>
      <c r="F175" s="23">
        <v>111.97067039106145</v>
      </c>
      <c r="G175" s="34">
        <v>114.97347898575987</v>
      </c>
      <c r="H175" s="23"/>
      <c r="I175" s="23">
        <v>376.59957627118644</v>
      </c>
      <c r="J175" s="34">
        <v>371.24809140167105</v>
      </c>
      <c r="K175" s="23"/>
      <c r="L175" s="23">
        <v>182.26703490820648</v>
      </c>
      <c r="M175" s="34">
        <v>197.00865656793763</v>
      </c>
      <c r="N175" s="23"/>
      <c r="O175" s="23">
        <v>251.86819152302451</v>
      </c>
      <c r="P175" s="34">
        <v>250.77209045257493</v>
      </c>
    </row>
    <row r="176" spans="1:16">
      <c r="A176" s="17">
        <v>44531</v>
      </c>
      <c r="B176" s="23"/>
      <c r="C176" s="23">
        <v>169.79819096152102</v>
      </c>
      <c r="D176" s="34">
        <f>[1]Sim_Muster_HD!E170</f>
        <v>172.08756977957157</v>
      </c>
      <c r="E176" s="23"/>
      <c r="F176" s="23">
        <v>113.99852398523986</v>
      </c>
      <c r="G176" s="34">
        <v>112.76927547542338</v>
      </c>
      <c r="H176" s="23"/>
      <c r="I176" s="23">
        <v>371.0781383432963</v>
      </c>
      <c r="J176" s="34">
        <v>371.24809140167105</v>
      </c>
      <c r="K176" s="23"/>
      <c r="L176" s="23">
        <v>179.33103838664326</v>
      </c>
      <c r="M176" s="34">
        <v>198.37186963187287</v>
      </c>
      <c r="N176" s="23"/>
      <c r="O176" s="23">
        <v>250.74171980816106</v>
      </c>
      <c r="P176" s="34">
        <v>248.38786825768182</v>
      </c>
    </row>
    <row r="177" spans="1:16">
      <c r="A177" s="17">
        <v>44562</v>
      </c>
      <c r="B177" s="23"/>
      <c r="C177" s="23">
        <v>170.27239945488995</v>
      </c>
      <c r="D177" s="34">
        <f>[1]Sim_Muster_HD!E171</f>
        <v>170.92232568030727</v>
      </c>
      <c r="E177" s="23"/>
      <c r="F177" s="23">
        <v>121.49501661129568</v>
      </c>
      <c r="G177" s="34">
        <v>115.00209888122166</v>
      </c>
      <c r="H177" s="23"/>
      <c r="I177" s="23">
        <v>371.01213697442569</v>
      </c>
      <c r="J177" s="34">
        <v>371.24809140167105</v>
      </c>
      <c r="K177" s="23"/>
      <c r="L177" s="23">
        <v>181.18569006656082</v>
      </c>
      <c r="M177" s="34">
        <v>207.6331700243087</v>
      </c>
      <c r="N177" s="23"/>
      <c r="O177" s="23">
        <v>256.57278712957481</v>
      </c>
      <c r="P177" s="34">
        <v>254.68002822029078</v>
      </c>
    </row>
    <row r="178" spans="1:16">
      <c r="A178" s="17">
        <v>44593</v>
      </c>
      <c r="B178" s="23"/>
      <c r="C178" s="23">
        <v>170.98722296607278</v>
      </c>
      <c r="D178" s="34">
        <f>[1]Sim_Muster_HD!E172</f>
        <v>169.00976987134803</v>
      </c>
      <c r="E178" s="23"/>
      <c r="F178" s="23">
        <v>121.01298701298701</v>
      </c>
      <c r="G178" s="34">
        <v>113.4451656399165</v>
      </c>
      <c r="H178" s="23"/>
      <c r="I178" s="23">
        <v>374.76106970626915</v>
      </c>
      <c r="J178" s="34">
        <v>371.24809140167105</v>
      </c>
      <c r="K178" s="23"/>
      <c r="L178" s="23">
        <v>189.66881078289978</v>
      </c>
      <c r="M178" s="34">
        <v>207.3287594026261</v>
      </c>
      <c r="N178" s="23"/>
      <c r="O178" s="23">
        <v>254.64893328371551</v>
      </c>
      <c r="P178" s="34">
        <v>252.16463027253582</v>
      </c>
    </row>
    <row r="179" spans="1:16">
      <c r="A179" s="17">
        <v>44621</v>
      </c>
      <c r="B179" s="23"/>
      <c r="C179" s="23">
        <v>168.91020975488186</v>
      </c>
      <c r="D179" s="34">
        <f>[1]Sim_Muster_HD!E173</f>
        <v>173.14449889511079</v>
      </c>
      <c r="E179" s="23"/>
      <c r="F179" s="23">
        <v>116.68604651162791</v>
      </c>
      <c r="G179" s="34">
        <v>116.03766976391537</v>
      </c>
      <c r="H179" s="23"/>
      <c r="I179" s="23">
        <v>368.4958641706574</v>
      </c>
      <c r="J179" s="34">
        <v>371.24809140167105</v>
      </c>
      <c r="K179" s="23"/>
      <c r="L179" s="23">
        <v>190.04070862683503</v>
      </c>
      <c r="M179" s="34">
        <v>209.97676173054225</v>
      </c>
      <c r="N179" s="23"/>
      <c r="O179" s="23">
        <v>255.76730539669779</v>
      </c>
      <c r="P179" s="34">
        <v>254.22115705018382</v>
      </c>
    </row>
    <row r="180" spans="1:16">
      <c r="A180" s="17">
        <v>44652</v>
      </c>
      <c r="B180" s="23"/>
      <c r="C180" s="23">
        <v>171.76503825116035</v>
      </c>
      <c r="D180" s="34">
        <f>[1]Sim_Muster_HD!E174</f>
        <v>177.01178517809504</v>
      </c>
      <c r="E180" s="23"/>
      <c r="F180" s="23">
        <v>108.29370629370629</v>
      </c>
      <c r="G180" s="34">
        <v>116.81733434724369</v>
      </c>
      <c r="H180" s="23"/>
      <c r="I180" s="23">
        <v>369.55660783469654</v>
      </c>
      <c r="J180" s="34">
        <v>371.24809140167105</v>
      </c>
      <c r="K180" s="23"/>
      <c r="L180" s="23">
        <v>191.42076958238582</v>
      </c>
      <c r="M180" s="34">
        <v>212.78210457495058</v>
      </c>
      <c r="N180" s="23"/>
      <c r="O180" s="23">
        <v>253.94306673996712</v>
      </c>
      <c r="P180" s="34">
        <v>254.89987174146302</v>
      </c>
    </row>
    <row r="181" spans="1:16">
      <c r="A181" s="17">
        <v>44682</v>
      </c>
      <c r="B181" s="23"/>
      <c r="C181" s="23">
        <v>174.92616391082456</v>
      </c>
      <c r="D181" s="34">
        <f>[1]Sim_Muster_HD!E175</f>
        <v>182.3517577778434</v>
      </c>
      <c r="E181" s="23"/>
      <c r="F181" s="23">
        <v>108.10320781032078</v>
      </c>
      <c r="G181" s="34">
        <v>111.60489471932286</v>
      </c>
      <c r="H181" s="23"/>
      <c r="I181" s="23">
        <v>372.15381337878142</v>
      </c>
      <c r="J181" s="34">
        <v>371.24809140167105</v>
      </c>
      <c r="K181" s="23"/>
      <c r="L181" s="23">
        <v>194.43507059459699</v>
      </c>
      <c r="M181" s="34">
        <v>215.70732475198542</v>
      </c>
      <c r="N181" s="23"/>
      <c r="O181" s="23">
        <v>254.83988251714754</v>
      </c>
      <c r="P181" s="34">
        <v>257.81015104109133</v>
      </c>
    </row>
    <row r="182" spans="1:16">
      <c r="A182" s="17">
        <v>44713</v>
      </c>
      <c r="B182" s="23"/>
      <c r="C182" s="23">
        <v>177.40056933174776</v>
      </c>
      <c r="D182" s="34">
        <f>[1]Sim_Muster_HD!E176</f>
        <v>173.93848664434987</v>
      </c>
      <c r="E182" s="23"/>
      <c r="F182" s="23">
        <v>111.48484848484848</v>
      </c>
      <c r="G182" s="34">
        <v>111.22511488887767</v>
      </c>
      <c r="H182" s="23"/>
      <c r="I182" s="23">
        <v>371.63636363636363</v>
      </c>
      <c r="J182" s="34">
        <v>371.24809140167105</v>
      </c>
      <c r="K182" s="23"/>
      <c r="L182" s="23">
        <v>194.32111950641891</v>
      </c>
      <c r="M182" s="34">
        <v>216.33101404719343</v>
      </c>
      <c r="N182" s="23"/>
      <c r="O182" s="23">
        <v>259.02501032308999</v>
      </c>
      <c r="P182" s="34">
        <v>260.26143045993388</v>
      </c>
    </row>
    <row r="183" spans="1:16">
      <c r="A183" s="17">
        <v>44743</v>
      </c>
      <c r="B183" s="23"/>
      <c r="C183" s="23">
        <v>171.18710361972163</v>
      </c>
      <c r="D183" s="34">
        <f>[1]Sim_Muster_HD!E177</f>
        <v>171.65959764468059</v>
      </c>
      <c r="E183" s="23"/>
      <c r="F183" s="23">
        <v>111.50769230769231</v>
      </c>
      <c r="G183" s="34">
        <v>114.4988271280794</v>
      </c>
      <c r="H183" s="23"/>
      <c r="I183" s="23">
        <v>372.05165896682064</v>
      </c>
      <c r="J183" s="34">
        <v>371.24809140167105</v>
      </c>
      <c r="K183" s="23"/>
      <c r="L183" s="23">
        <v>196.18889519140154</v>
      </c>
      <c r="M183" s="34">
        <v>213.86258869407402</v>
      </c>
      <c r="N183" s="23"/>
      <c r="O183" s="23">
        <v>262.42709840771118</v>
      </c>
      <c r="P183" s="34">
        <v>261.09448681383918</v>
      </c>
    </row>
    <row r="184" spans="1:16">
      <c r="A184" s="17">
        <v>44774</v>
      </c>
      <c r="B184" s="23"/>
      <c r="C184" s="23">
        <v>172.34057074422898</v>
      </c>
      <c r="D184" s="34">
        <f>[1]Sim_Muster_HD!E178</f>
        <v>171.68372558991217</v>
      </c>
      <c r="E184" s="23"/>
      <c r="F184" s="23">
        <v>118.91420534458508</v>
      </c>
      <c r="G184" s="34">
        <v>113.12362918810989</v>
      </c>
      <c r="H184" s="23"/>
      <c r="I184" s="23">
        <v>368.87802804929879</v>
      </c>
      <c r="J184" s="34">
        <v>371.24809140167105</v>
      </c>
      <c r="K184" s="23"/>
      <c r="L184" s="23">
        <v>195.11725543291143</v>
      </c>
      <c r="M184" s="34">
        <v>207.32000523962239</v>
      </c>
      <c r="N184" s="23"/>
      <c r="O184" s="23">
        <v>256.16808632698269</v>
      </c>
      <c r="P184" s="34">
        <v>254.66863917347243</v>
      </c>
    </row>
    <row r="185" spans="1:16">
      <c r="A185" s="17">
        <v>44805</v>
      </c>
      <c r="B185" s="23"/>
      <c r="C185" s="23">
        <v>171.43444669152521</v>
      </c>
      <c r="D185" s="34">
        <f>[1]Sim_Muster_HD!E179</f>
        <v>171.02282650806373</v>
      </c>
      <c r="E185" s="23"/>
      <c r="F185" s="23">
        <v>120.17241812428124</v>
      </c>
      <c r="G185" s="34">
        <v>108.34705208459981</v>
      </c>
      <c r="H185" s="23"/>
      <c r="I185" s="23">
        <v>373.97033898305085</v>
      </c>
      <c r="J185" s="34">
        <v>371.24809140167105</v>
      </c>
      <c r="K185" s="23"/>
      <c r="L185" s="23">
        <v>187.16115005546462</v>
      </c>
      <c r="M185" s="34">
        <v>199.74630884661792</v>
      </c>
      <c r="N185" s="23"/>
      <c r="O185" s="23">
        <v>251.78119325335922</v>
      </c>
      <c r="P185" s="34">
        <v>248.5073875430117</v>
      </c>
    </row>
    <row r="186" spans="1:16">
      <c r="A186" s="17">
        <v>44835</v>
      </c>
      <c r="B186" s="23"/>
      <c r="C186" s="23">
        <v>170.75395562972392</v>
      </c>
      <c r="D186" s="34">
        <f>[1]Sim_Muster_HD!E180</f>
        <v>170.81230580985246</v>
      </c>
      <c r="E186" s="23"/>
      <c r="F186" s="23">
        <v>118.85634568897353</v>
      </c>
      <c r="G186" s="34">
        <v>109.64053698400743</v>
      </c>
      <c r="H186" s="23"/>
      <c r="I186" s="23">
        <v>376.24037639007702</v>
      </c>
      <c r="J186" s="34">
        <v>371.24809140167105</v>
      </c>
      <c r="K186" s="23"/>
      <c r="L186" s="23">
        <v>181.28265520695447</v>
      </c>
      <c r="M186" s="34">
        <v>198.36674693090498</v>
      </c>
      <c r="N186" s="23"/>
      <c r="O186" s="23">
        <v>253.26888571878962</v>
      </c>
      <c r="P186" s="34">
        <v>248.35699791329998</v>
      </c>
    </row>
    <row r="187" spans="1:16">
      <c r="A187" s="17">
        <v>44866</v>
      </c>
      <c r="B187" s="23"/>
      <c r="C187" s="23">
        <v>171.51449400310295</v>
      </c>
      <c r="D187" s="34">
        <f>[1]Sim_Muster_HD!E181</f>
        <v>169.32426685478333</v>
      </c>
      <c r="E187" s="23"/>
      <c r="F187" s="23">
        <v>111.97067039106145</v>
      </c>
      <c r="G187" s="34">
        <v>114.97344120236821</v>
      </c>
      <c r="H187" s="23"/>
      <c r="I187" s="23">
        <v>376.59957627118644</v>
      </c>
      <c r="J187" s="34">
        <v>371.24809140167105</v>
      </c>
      <c r="K187" s="23"/>
      <c r="L187" s="23">
        <v>182.02611666511308</v>
      </c>
      <c r="M187" s="34">
        <v>196.19765381538721</v>
      </c>
      <c r="N187" s="23"/>
      <c r="O187" s="23">
        <v>251.86820257048535</v>
      </c>
      <c r="P187" s="34">
        <v>250.7719703459052</v>
      </c>
    </row>
    <row r="188" spans="1:16">
      <c r="A188" s="17">
        <v>44896</v>
      </c>
      <c r="B188" s="23"/>
      <c r="C188" s="23">
        <v>169.79817895830098</v>
      </c>
      <c r="D188" s="34">
        <f>[1]Sim_Muster_HD!E182</f>
        <v>172.08756845311873</v>
      </c>
      <c r="E188" s="23"/>
      <c r="F188" s="23">
        <v>113.99852398523986</v>
      </c>
      <c r="G188" s="34">
        <v>112.76924255825817</v>
      </c>
      <c r="H188" s="23"/>
      <c r="I188" s="23">
        <v>371.0781383432963</v>
      </c>
      <c r="J188" s="34">
        <v>371.24809140167105</v>
      </c>
      <c r="K188" s="23"/>
      <c r="L188" s="23">
        <v>179.14541966400006</v>
      </c>
      <c r="M188" s="34">
        <v>197.56107707580929</v>
      </c>
      <c r="N188" s="23"/>
      <c r="O188" s="23">
        <v>250.74171261029477</v>
      </c>
      <c r="P188" s="34">
        <v>248.38799778235861</v>
      </c>
    </row>
    <row r="189" spans="1:16">
      <c r="A189" s="17">
        <v>44927</v>
      </c>
      <c r="B189" s="23"/>
      <c r="C189" s="23">
        <v>170.27238905408842</v>
      </c>
      <c r="D189" s="34">
        <f>[1]Sim_Muster_HD!E183</f>
        <v>170.92232455955892</v>
      </c>
      <c r="E189" s="23"/>
      <c r="F189" s="23">
        <v>121.49501661129568</v>
      </c>
      <c r="G189" s="34">
        <v>115.00207020354827</v>
      </c>
      <c r="H189" s="23"/>
      <c r="I189" s="23">
        <v>371.01213697442569</v>
      </c>
      <c r="J189" s="34">
        <v>371.24809140167105</v>
      </c>
      <c r="K189" s="23"/>
      <c r="L189" s="23">
        <v>181.05412267572919</v>
      </c>
      <c r="M189" s="34">
        <v>206.83195501478906</v>
      </c>
      <c r="N189" s="23"/>
      <c r="O189" s="23">
        <v>256.57278700167473</v>
      </c>
      <c r="P189" s="34">
        <v>254.67997507217987</v>
      </c>
    </row>
    <row r="190" spans="1:16">
      <c r="A190" s="17">
        <v>44958</v>
      </c>
      <c r="B190" s="23"/>
      <c r="C190" s="23">
        <v>170.98721395376842</v>
      </c>
      <c r="D190" s="34">
        <f>[1]Sim_Muster_HD!E184</f>
        <v>169.0097689244038</v>
      </c>
      <c r="E190" s="23"/>
      <c r="F190" s="23">
        <v>121.01298701298701</v>
      </c>
      <c r="G190" s="34">
        <v>113.44514065571919</v>
      </c>
      <c r="H190" s="23"/>
      <c r="I190" s="23">
        <v>374.76106970626915</v>
      </c>
      <c r="J190" s="34">
        <v>371.24809140167105</v>
      </c>
      <c r="K190" s="23"/>
      <c r="L190" s="23">
        <v>189.58941578762625</v>
      </c>
      <c r="M190" s="34">
        <v>206.54575306835483</v>
      </c>
      <c r="N190" s="23"/>
      <c r="O190" s="23">
        <v>254.64893919126916</v>
      </c>
      <c r="P190" s="34">
        <v>252.16459128373651</v>
      </c>
    </row>
    <row r="191" spans="1:16">
      <c r="A191" s="17">
        <v>44986</v>
      </c>
      <c r="B191" s="23"/>
      <c r="C191" s="23">
        <v>168.91020194571161</v>
      </c>
      <c r="D191" s="34">
        <f>[1]Sim_Muster_HD!E185</f>
        <v>173.14449809501735</v>
      </c>
      <c r="E191" s="23"/>
      <c r="F191" s="23">
        <v>116.68604651162791</v>
      </c>
      <c r="G191" s="34">
        <v>116.03764799750124</v>
      </c>
      <c r="H191" s="23"/>
      <c r="I191" s="23">
        <v>368.4958641706574</v>
      </c>
      <c r="J191" s="34">
        <v>371.24809140167105</v>
      </c>
      <c r="K191" s="23"/>
      <c r="L191" s="23">
        <v>190.01104338873233</v>
      </c>
      <c r="M191" s="34">
        <v>209.21980826014283</v>
      </c>
      <c r="N191" s="23"/>
      <c r="O191" s="23">
        <v>255.7672986946032</v>
      </c>
      <c r="P191" s="34">
        <v>254.22124467144653</v>
      </c>
    </row>
    <row r="192" spans="1:16">
      <c r="A192" s="17">
        <v>45017</v>
      </c>
      <c r="B192" s="23"/>
      <c r="C192" s="23">
        <v>171.76503148450695</v>
      </c>
      <c r="D192" s="34">
        <f>[1]Sim_Muster_HD!E186</f>
        <v>177.01178450207902</v>
      </c>
      <c r="E192" s="23"/>
      <c r="F192" s="23">
        <v>108.29370629370629</v>
      </c>
      <c r="G192" s="34">
        <v>116.81731538418562</v>
      </c>
      <c r="H192" s="23"/>
      <c r="I192" s="23">
        <v>369.55660783469654</v>
      </c>
      <c r="J192" s="34">
        <v>371.24809140167105</v>
      </c>
      <c r="K192" s="23"/>
      <c r="L192" s="23">
        <v>191.43789776848519</v>
      </c>
      <c r="M192" s="34">
        <v>212.05822299239372</v>
      </c>
      <c r="N192" s="23"/>
      <c r="O192" s="23">
        <v>253.94307001878718</v>
      </c>
      <c r="P192" s="34">
        <v>254.89980256972299</v>
      </c>
    </row>
    <row r="193" spans="1:16">
      <c r="A193" s="17">
        <v>45047</v>
      </c>
      <c r="B193" s="23"/>
      <c r="C193" s="23">
        <v>174.92615804751298</v>
      </c>
      <c r="D193" s="34">
        <f>[1]Sim_Muster_HD!E187</f>
        <v>182.35175720666302</v>
      </c>
      <c r="E193" s="23"/>
      <c r="F193" s="23">
        <v>108.10320781032078</v>
      </c>
      <c r="G193" s="34">
        <v>111.60487819856895</v>
      </c>
      <c r="H193" s="23"/>
      <c r="I193" s="23">
        <v>372.15381337878142</v>
      </c>
      <c r="J193" s="34">
        <v>371.24809140167105</v>
      </c>
      <c r="K193" s="23"/>
      <c r="L193" s="23">
        <v>194.49563402349145</v>
      </c>
      <c r="M193" s="34">
        <v>215.02268279414852</v>
      </c>
      <c r="N193" s="23"/>
      <c r="O193" s="23">
        <v>254.83988401733976</v>
      </c>
      <c r="P193" s="34">
        <v>257.8101627501178</v>
      </c>
    </row>
    <row r="194" spans="1:16">
      <c r="A194" s="17">
        <v>45078</v>
      </c>
      <c r="B194" s="23"/>
      <c r="C194" s="23">
        <v>177.40056425118274</v>
      </c>
      <c r="D194" s="34">
        <f>[1]Sim_Muster_HD!E188</f>
        <v>173.93848616174736</v>
      </c>
      <c r="E194" s="23"/>
      <c r="F194" s="23">
        <v>111.48484848484848</v>
      </c>
      <c r="G194" s="34">
        <v>111.22510049587689</v>
      </c>
      <c r="H194" s="23"/>
      <c r="I194" s="23">
        <v>371.63636363636363</v>
      </c>
      <c r="J194" s="34">
        <v>371.24809140167105</v>
      </c>
      <c r="K194" s="23"/>
      <c r="L194" s="23">
        <v>194.42141076047596</v>
      </c>
      <c r="M194" s="34">
        <v>215.6909136371394</v>
      </c>
      <c r="N194" s="23"/>
      <c r="O194" s="23">
        <v>259.02500606247179</v>
      </c>
      <c r="P194" s="34">
        <v>260.26147190184128</v>
      </c>
    </row>
    <row r="195" spans="1:16">
      <c r="A195" s="44">
        <v>45138</v>
      </c>
      <c r="B195" s="23"/>
      <c r="C195" s="23">
        <v>171.18709921740722</v>
      </c>
      <c r="D195" s="34">
        <f>[1]Sim_Muster_HD!E189</f>
        <v>171.65959723691941</v>
      </c>
      <c r="E195" s="23"/>
      <c r="F195" s="23">
        <v>111.50769230769231</v>
      </c>
      <c r="G195" s="34">
        <v>114.4988145887926</v>
      </c>
      <c r="H195" s="23"/>
      <c r="I195" s="23">
        <v>372.05165896682064</v>
      </c>
      <c r="J195" s="34">
        <v>371.24809140167105</v>
      </c>
      <c r="K195" s="23"/>
      <c r="L195" s="23">
        <v>196.32492998419642</v>
      </c>
      <c r="M195" s="34">
        <v>213.27146240230991</v>
      </c>
      <c r="N195" s="23"/>
      <c r="O195" s="23">
        <v>262.42710226216388</v>
      </c>
      <c r="P195" s="34">
        <v>261.0944306146132</v>
      </c>
    </row>
    <row r="196" spans="1:16">
      <c r="A196" s="44">
        <v>45169</v>
      </c>
      <c r="B196" s="23"/>
      <c r="C196" s="23">
        <v>172.3405669296194</v>
      </c>
      <c r="D196" s="34">
        <f>[1]Sim_Muster_HD!E190</f>
        <v>171.68372524538603</v>
      </c>
      <c r="E196" s="23"/>
      <c r="F196" s="23">
        <v>118.91420534458508</v>
      </c>
      <c r="G196" s="34">
        <v>113.12361826379215</v>
      </c>
      <c r="H196" s="23"/>
      <c r="I196" s="23">
        <v>368.87802804929879</v>
      </c>
      <c r="J196" s="34">
        <v>371.24809140167105</v>
      </c>
      <c r="K196" s="23"/>
      <c r="L196" s="23">
        <v>195.28484379194725</v>
      </c>
      <c r="M196" s="34">
        <v>206.78142303979729</v>
      </c>
      <c r="N196" s="23"/>
      <c r="O196" s="23">
        <v>256.16808521425315</v>
      </c>
      <c r="P196" s="34">
        <v>254.66867181609564</v>
      </c>
    </row>
    <row r="197" spans="1:16">
      <c r="A197" s="44">
        <v>45199</v>
      </c>
      <c r="B197" s="23"/>
      <c r="C197" s="23">
        <v>171.4344433861624</v>
      </c>
      <c r="D197" s="34">
        <f>[1]Sim_Muster_HD!E191</f>
        <v>171.02282621696625</v>
      </c>
      <c r="E197" s="23"/>
      <c r="F197" s="23">
        <v>120.17241812428124</v>
      </c>
      <c r="G197" s="34">
        <v>108.34704256725487</v>
      </c>
      <c r="H197" s="23"/>
      <c r="I197" s="23">
        <v>373.97033898305085</v>
      </c>
      <c r="J197" s="34">
        <v>371.24809140167105</v>
      </c>
      <c r="K197" s="23"/>
      <c r="L197" s="23">
        <v>187.35596545883635</v>
      </c>
      <c r="M197" s="34">
        <v>199.26299439993227</v>
      </c>
      <c r="N197" s="23"/>
      <c r="O197" s="23">
        <v>251.78119157088449</v>
      </c>
      <c r="P197" s="34">
        <v>248.50739448233628</v>
      </c>
    </row>
    <row r="198" spans="1:16">
      <c r="A198" s="44">
        <v>45230</v>
      </c>
      <c r="B198" s="23"/>
      <c r="C198" s="23">
        <v>170.75395276562392</v>
      </c>
      <c r="D198" s="34">
        <f>[1]Sim_Muster_HD!E192</f>
        <v>170.81230556389798</v>
      </c>
      <c r="E198" s="23"/>
      <c r="F198" s="23">
        <v>118.85634568897353</v>
      </c>
      <c r="G198" s="34">
        <v>109.6405286924274</v>
      </c>
      <c r="H198" s="23"/>
      <c r="I198" s="23">
        <v>376.24037639007702</v>
      </c>
      <c r="J198" s="34">
        <v>371.24809140167105</v>
      </c>
      <c r="K198" s="23"/>
      <c r="L198" s="23">
        <v>181.5003008972877</v>
      </c>
      <c r="M198" s="34">
        <v>197.94060257469496</v>
      </c>
      <c r="N198" s="23"/>
      <c r="O198" s="23">
        <v>253.26888859220273</v>
      </c>
      <c r="P198" s="34">
        <v>248.35696473461488</v>
      </c>
    </row>
    <row r="199" spans="1:16">
      <c r="A199" s="44">
        <v>45260</v>
      </c>
      <c r="B199" s="23"/>
      <c r="C199" s="23">
        <v>171.5144915213576</v>
      </c>
      <c r="D199" s="34">
        <f>[1]Sim_Muster_HD!E193</f>
        <v>169.32426664697113</v>
      </c>
      <c r="E199" s="23"/>
      <c r="F199" s="23">
        <v>111.97067039106145</v>
      </c>
      <c r="G199" s="34">
        <v>114.97343397868347</v>
      </c>
      <c r="H199" s="23"/>
      <c r="I199" s="23">
        <v>376.59957627118644</v>
      </c>
      <c r="J199" s="34">
        <v>371.24809140167105</v>
      </c>
      <c r="K199" s="23"/>
      <c r="L199" s="23">
        <v>182.26218845337945</v>
      </c>
      <c r="M199" s="34">
        <v>195.82979338607157</v>
      </c>
      <c r="N199" s="23"/>
      <c r="O199" s="23">
        <v>251.86820056480801</v>
      </c>
      <c r="P199" s="34">
        <v>250.77200335599235</v>
      </c>
    </row>
    <row r="200" spans="1:16">
      <c r="A200" s="44">
        <v>45291</v>
      </c>
      <c r="B200" s="23"/>
      <c r="C200" s="23">
        <v>169.79817680786627</v>
      </c>
      <c r="D200" s="34">
        <f>[1]Sim_Muster_HD!E194</f>
        <v>172.08756827753376</v>
      </c>
      <c r="E200" s="23"/>
      <c r="F200" s="23">
        <v>113.99852398523986</v>
      </c>
      <c r="G200" s="34">
        <v>112.76923626493156</v>
      </c>
      <c r="H200" s="23"/>
      <c r="I200" s="23">
        <v>371.0781383432963</v>
      </c>
      <c r="J200" s="34">
        <v>371.24809140167105</v>
      </c>
      <c r="K200" s="23"/>
      <c r="L200" s="23">
        <v>179.39556462818385</v>
      </c>
      <c r="M200" s="34">
        <v>197.25186566388501</v>
      </c>
      <c r="N200" s="23"/>
      <c r="O200" s="23">
        <v>250.74171272581782</v>
      </c>
      <c r="P200" s="34">
        <v>248.38798609594068</v>
      </c>
    </row>
    <row r="201" spans="1:16">
      <c r="A201" s="44">
        <v>45322</v>
      </c>
      <c r="B201" s="23"/>
      <c r="C201" s="23">
        <v>170.27238719073472</v>
      </c>
      <c r="D201" s="34">
        <f>[1]Sim_Muster_HD!E195</f>
        <v>170.92232441120342</v>
      </c>
      <c r="E201" s="23"/>
      <c r="F201" s="23">
        <v>121.49501661129568</v>
      </c>
      <c r="G201" s="34">
        <v>115.00206472075644</v>
      </c>
      <c r="H201" s="23"/>
      <c r="I201" s="23">
        <v>371.01213697442569</v>
      </c>
      <c r="J201" s="34">
        <v>371.24809140167105</v>
      </c>
      <c r="K201" s="23"/>
      <c r="L201" s="23">
        <v>181.31409325337916</v>
      </c>
      <c r="M201" s="34">
        <v>206.5810547294297</v>
      </c>
      <c r="N201" s="23"/>
      <c r="O201" s="23">
        <v>256.57278846295253</v>
      </c>
      <c r="P201" s="34">
        <v>254.67996286924466</v>
      </c>
    </row>
    <row r="202" spans="1:16">
      <c r="A202" s="44">
        <v>45351</v>
      </c>
      <c r="B202" s="23"/>
      <c r="C202" s="23">
        <v>170.98721233917067</v>
      </c>
      <c r="D202" s="34">
        <f>[1]Sim_Muster_HD!E196</f>
        <v>169.00976879905508</v>
      </c>
      <c r="E202" s="23"/>
      <c r="F202" s="23">
        <v>121.01298701298701</v>
      </c>
      <c r="G202" s="34">
        <v>113.44513587907112</v>
      </c>
      <c r="H202" s="23"/>
      <c r="I202" s="23">
        <v>374.76106970626915</v>
      </c>
      <c r="J202" s="34">
        <v>371.24809140167105</v>
      </c>
      <c r="K202" s="23"/>
      <c r="L202" s="23">
        <v>189.85511885572734</v>
      </c>
      <c r="M202" s="34">
        <v>206.3521738809645</v>
      </c>
      <c r="N202" s="23"/>
      <c r="O202" s="23">
        <v>254.64893741389662</v>
      </c>
      <c r="P202" s="34">
        <v>252.16461465324761</v>
      </c>
    </row>
    <row r="203" spans="1:16">
      <c r="A203" s="44">
        <v>45382</v>
      </c>
      <c r="B203" s="23"/>
      <c r="C203" s="23">
        <v>168.91020054666112</v>
      </c>
      <c r="D203" s="34">
        <f>[1]Sim_Muster_HD!E197</f>
        <v>173.14449798910752</v>
      </c>
      <c r="E203" s="23"/>
      <c r="F203" s="23">
        <v>116.68604651162791</v>
      </c>
      <c r="G203" s="34">
        <v>116.03764383605075</v>
      </c>
      <c r="H203" s="23"/>
      <c r="I203" s="23">
        <v>368.4958641706574</v>
      </c>
      <c r="J203" s="34">
        <v>371.24809140167105</v>
      </c>
      <c r="K203" s="23"/>
      <c r="L203" s="23">
        <v>190.27858401779113</v>
      </c>
      <c r="M203" s="34">
        <v>209.08196299935395</v>
      </c>
      <c r="N203" s="23"/>
      <c r="O203" s="23">
        <v>255.76729964170585</v>
      </c>
      <c r="P203" s="34">
        <v>254.2212275307815</v>
      </c>
    </row>
    <row r="204" spans="1:16">
      <c r="A204" s="44">
        <v>45412</v>
      </c>
      <c r="B204" s="23"/>
      <c r="C204" s="23">
        <v>171.76503027222839</v>
      </c>
      <c r="D204" s="34">
        <f>[1]Sim_Muster_HD!E198</f>
        <v>177.01178441259356</v>
      </c>
      <c r="E204" s="23"/>
      <c r="F204" s="23">
        <v>108.29370629370629</v>
      </c>
      <c r="G204" s="34">
        <v>116.81731175869973</v>
      </c>
      <c r="H204" s="23"/>
      <c r="I204" s="23">
        <v>369.55660783469654</v>
      </c>
      <c r="J204" s="34">
        <v>371.24809140167105</v>
      </c>
      <c r="K204" s="23"/>
      <c r="L204" s="23">
        <v>191.70361742906576</v>
      </c>
      <c r="M204" s="34">
        <v>211.97398557682257</v>
      </c>
      <c r="N204" s="23"/>
      <c r="O204" s="23">
        <v>253.94307032162763</v>
      </c>
      <c r="P204" s="34">
        <v>254.89980410000123</v>
      </c>
    </row>
    <row r="205" spans="1:16">
      <c r="A205" s="44">
        <v>45443</v>
      </c>
      <c r="B205" s="23"/>
      <c r="C205" s="23">
        <v>174.92615699707247</v>
      </c>
      <c r="D205" s="34">
        <f>[1]Sim_Muster_HD!E199</f>
        <v>182.35175713105482</v>
      </c>
      <c r="E205" s="23"/>
      <c r="F205" s="23">
        <v>108.10320781032078</v>
      </c>
      <c r="G205" s="34">
        <v>111.60487504001932</v>
      </c>
      <c r="H205" s="23"/>
      <c r="I205" s="23">
        <v>372.15381337878142</v>
      </c>
      <c r="J205" s="34">
        <v>371.24809140167105</v>
      </c>
      <c r="K205" s="23"/>
      <c r="L205" s="23">
        <v>194.75614311159782</v>
      </c>
      <c r="M205" s="34">
        <v>214.98944881277112</v>
      </c>
      <c r="N205" s="23"/>
      <c r="O205" s="23">
        <v>254.83988293374807</v>
      </c>
      <c r="P205" s="34">
        <v>257.81017453343748</v>
      </c>
    </row>
    <row r="206" spans="1:16">
      <c r="A206" s="44">
        <v>45473</v>
      </c>
      <c r="B206" s="23"/>
      <c r="C206" s="23">
        <v>177.40056334097503</v>
      </c>
      <c r="D206" s="34">
        <f>[1]Sim_Muster_HD!E200</f>
        <v>173.9384860978644</v>
      </c>
      <c r="E206" s="23"/>
      <c r="F206" s="23">
        <v>111.48484848484848</v>
      </c>
      <c r="G206" s="34">
        <v>111.22509774412551</v>
      </c>
      <c r="H206" s="23"/>
      <c r="I206" s="23">
        <v>373</v>
      </c>
      <c r="J206" s="34">
        <v>371.24809140167105</v>
      </c>
      <c r="K206" s="23"/>
      <c r="L206" s="23">
        <v>194.67361539219758</v>
      </c>
      <c r="M206" s="34">
        <v>215.70566241946582</v>
      </c>
      <c r="N206" s="23"/>
      <c r="O206" s="23">
        <v>259.02500710178549</v>
      </c>
      <c r="P206" s="34">
        <v>260.26145725718203</v>
      </c>
    </row>
    <row r="207" spans="1:16">
      <c r="A207" s="116">
        <v>45504</v>
      </c>
      <c r="D207" s="34">
        <f>[1]Sim_Muster_HD!E201</f>
        <v>171.65959718294332</v>
      </c>
      <c r="G207" s="34">
        <v>114.49881219144682</v>
      </c>
      <c r="J207" s="34">
        <v>371.24809140167105</v>
      </c>
      <c r="M207" s="34">
        <v>213.33081976069167</v>
      </c>
      <c r="P207" s="34">
        <v>261.09443829881656</v>
      </c>
    </row>
    <row r="208" spans="1:16">
      <c r="A208" s="116">
        <v>45535</v>
      </c>
      <c r="D208" s="34">
        <f>[1]Sim_Muster_HD!E202</f>
        <v>171.68372519978047</v>
      </c>
      <c r="G208" s="34">
        <v>113.12361617520709</v>
      </c>
      <c r="J208" s="34">
        <v>371.24809140167105</v>
      </c>
      <c r="M208" s="34">
        <v>206.88172391308294</v>
      </c>
      <c r="P208" s="34">
        <v>254.66867452591899</v>
      </c>
    </row>
    <row r="209" spans="1:16">
      <c r="A209" s="116">
        <v>45565</v>
      </c>
      <c r="D209" s="34">
        <f>[1]Sim_Muster_HD!E203</f>
        <v>171.02282617843315</v>
      </c>
      <c r="G209" s="34">
        <v>108.34704074766441</v>
      </c>
      <c r="J209" s="34">
        <v>371.24809140167105</v>
      </c>
      <c r="M209" s="34">
        <v>199.40034468030822</v>
      </c>
      <c r="P209" s="34">
        <v>248.50738540756862</v>
      </c>
    </row>
    <row r="210" spans="1:16">
      <c r="A210" s="116">
        <v>45596</v>
      </c>
      <c r="D210" s="34">
        <f>[1]Sim_Muster_HD!E204</f>
        <v>170.81230553134054</v>
      </c>
      <c r="G210" s="34">
        <v>109.64052710718697</v>
      </c>
      <c r="J210" s="34">
        <v>371.24809140167105</v>
      </c>
      <c r="M210" s="34">
        <v>198.11093945694361</v>
      </c>
      <c r="P210" s="34">
        <v>248.35697309229687</v>
      </c>
    </row>
    <row r="211" spans="1:16">
      <c r="A211" s="116">
        <v>45626</v>
      </c>
      <c r="D211" s="34">
        <f>[1]Sim_Muster_HD!E205</f>
        <v>169.32426661946263</v>
      </c>
      <c r="G211" s="34">
        <v>114.9734325976105</v>
      </c>
      <c r="J211" s="34">
        <v>371.24809140167105</v>
      </c>
      <c r="M211" s="34">
        <v>196.02894363965717</v>
      </c>
      <c r="P211" s="34">
        <v>250.77200090114547</v>
      </c>
    </row>
    <row r="212" spans="1:16">
      <c r="A212" s="116">
        <v>45657</v>
      </c>
      <c r="D212" s="34">
        <f>[1]Sim_Muster_HD!E206</f>
        <v>172.08756825429126</v>
      </c>
      <c r="G212" s="34">
        <v>112.76923506173075</v>
      </c>
      <c r="J212" s="34">
        <v>371.24809140167105</v>
      </c>
      <c r="M212" s="34">
        <v>197.47560129230419</v>
      </c>
      <c r="P212" s="34">
        <v>248.38798240647961</v>
      </c>
    </row>
    <row r="213" spans="1:16">
      <c r="A213" s="116">
        <v>45688</v>
      </c>
      <c r="D213" s="34">
        <f>[1]Sim_Muster_HD!E207</f>
        <v>170.92232439156533</v>
      </c>
      <c r="G213" s="34">
        <v>115.00206367251916</v>
      </c>
      <c r="J213" s="34">
        <v>371.24809140167105</v>
      </c>
      <c r="M213" s="34">
        <v>206.82514554722414</v>
      </c>
      <c r="P213" s="34">
        <v>254.67996906328693</v>
      </c>
    </row>
    <row r="214" spans="1:16">
      <c r="A214" s="116">
        <v>45716</v>
      </c>
      <c r="D214" s="34">
        <f>[1]Sim_Muster_HD!E208</f>
        <v>169.00976878246243</v>
      </c>
      <c r="G214" s="34">
        <v>113.44513496583919</v>
      </c>
      <c r="J214" s="34">
        <v>371.24809140167105</v>
      </c>
      <c r="M214" s="34">
        <v>206.61243660580217</v>
      </c>
      <c r="P214" s="34">
        <v>252.16461044997624</v>
      </c>
    </row>
    <row r="215" spans="1:16">
      <c r="A215" s="116">
        <v>45747</v>
      </c>
      <c r="D215" s="34">
        <f>[1]Sim_Muster_HD!E209</f>
        <v>173.14449797508806</v>
      </c>
      <c r="G215" s="34">
        <v>116.03764304043646</v>
      </c>
      <c r="J215" s="34">
        <v>371.24809140167105</v>
      </c>
      <c r="M215" s="34">
        <v>209.35430652379682</v>
      </c>
      <c r="P215" s="34">
        <v>254.22122753166917</v>
      </c>
    </row>
    <row r="216" spans="1:16">
      <c r="A216" s="116">
        <v>45777</v>
      </c>
      <c r="D216" s="34">
        <f>[1]Sim_Muster_HD!E210</f>
        <v>177.01178440074821</v>
      </c>
      <c r="G216" s="34">
        <v>116.81731106555478</v>
      </c>
      <c r="J216" s="34">
        <v>371.24809140167105</v>
      </c>
      <c r="M216" s="34">
        <v>212.25445215100737</v>
      </c>
      <c r="P216" s="34">
        <v>254.89980741014074</v>
      </c>
    </row>
    <row r="217" spans="1:16">
      <c r="A217" s="116">
        <v>45808</v>
      </c>
      <c r="D217" s="34">
        <f>[1]Sim_Muster_HD!E211</f>
        <v>182.35175712104643</v>
      </c>
      <c r="G217" s="34">
        <v>111.60487443614642</v>
      </c>
      <c r="J217" s="34">
        <v>371.24809140167105</v>
      </c>
      <c r="M217" s="34">
        <v>215.27425093450162</v>
      </c>
      <c r="P217" s="34">
        <v>257.81017074387057</v>
      </c>
    </row>
    <row r="218" spans="1:16" ht="15" thickBot="1">
      <c r="A218" s="112">
        <v>45838</v>
      </c>
      <c r="B218" s="50"/>
      <c r="C218" s="50"/>
      <c r="D218" s="36">
        <f>[1]Sim_Muster_HD!E212</f>
        <v>172</v>
      </c>
      <c r="E218" s="51"/>
      <c r="F218" s="51"/>
      <c r="G218" s="36">
        <v>111.22509721802705</v>
      </c>
      <c r="H218" s="51"/>
      <c r="I218" s="51"/>
      <c r="J218" s="36">
        <v>371.24809140167105</v>
      </c>
      <c r="K218" s="51"/>
      <c r="L218" s="51"/>
      <c r="M218" s="36">
        <v>215.99121529147928</v>
      </c>
      <c r="N218" s="51"/>
      <c r="O218" s="51"/>
      <c r="P218" s="36">
        <v>260.26145903309174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6"/>
  <dimension ref="A1:AM227"/>
  <sheetViews>
    <sheetView workbookViewId="0">
      <pane xSplit="1" ySplit="1" topLeftCell="T2" activePane="bottomRight" state="frozen"/>
      <selection pane="topRight" activeCell="B1" sqref="B1"/>
      <selection pane="bottomLeft" activeCell="A2" sqref="A2"/>
      <selection pane="bottomRight" activeCell="AK2" sqref="AK2:AM19"/>
    </sheetView>
  </sheetViews>
  <sheetFormatPr defaultRowHeight="14.25"/>
  <cols>
    <col min="1" max="1" width="8.75" style="2"/>
    <col min="2" max="2" width="13.625" style="4" customWidth="1"/>
    <col min="3" max="3" width="11.625" style="4" customWidth="1"/>
    <col min="4" max="4" width="11.625" customWidth="1"/>
    <col min="5" max="5" width="17.625" customWidth="1"/>
    <col min="6" max="7" width="11.625" customWidth="1"/>
    <col min="8" max="8" width="17.625" customWidth="1"/>
    <col min="9" max="10" width="11.625" customWidth="1"/>
    <col min="11" max="11" width="13.625" customWidth="1"/>
    <col min="12" max="13" width="11.625" customWidth="1"/>
    <col min="14" max="14" width="10.625" customWidth="1"/>
    <col min="15" max="16" width="11.625" customWidth="1"/>
    <col min="17" max="17" width="10.625" customWidth="1"/>
    <col min="18" max="19" width="11.625" customWidth="1"/>
    <col min="20" max="20" width="10.625" customWidth="1"/>
    <col min="21" max="36" width="11" customWidth="1"/>
  </cols>
  <sheetData>
    <row r="1" spans="1:39" s="84" customFormat="1" ht="28.5">
      <c r="A1" s="46" t="s">
        <v>0</v>
      </c>
      <c r="B1" s="69" t="s">
        <v>8</v>
      </c>
      <c r="C1" s="70" t="s">
        <v>51</v>
      </c>
      <c r="D1" s="71" t="s">
        <v>56</v>
      </c>
      <c r="E1" s="69" t="s">
        <v>9</v>
      </c>
      <c r="F1" s="70" t="s">
        <v>51</v>
      </c>
      <c r="G1" s="71" t="s">
        <v>56</v>
      </c>
      <c r="H1" s="69" t="s">
        <v>10</v>
      </c>
      <c r="I1" s="70" t="s">
        <v>51</v>
      </c>
      <c r="J1" s="71" t="s">
        <v>56</v>
      </c>
      <c r="K1" s="69" t="s">
        <v>11</v>
      </c>
      <c r="L1" s="70" t="s">
        <v>51</v>
      </c>
      <c r="M1" s="71" t="s">
        <v>56</v>
      </c>
      <c r="N1" s="69" t="s">
        <v>12</v>
      </c>
      <c r="O1" s="70" t="s">
        <v>51</v>
      </c>
      <c r="P1" s="71" t="s">
        <v>56</v>
      </c>
      <c r="Q1" s="69" t="s">
        <v>7</v>
      </c>
      <c r="R1" s="70" t="s">
        <v>51</v>
      </c>
      <c r="S1" s="71" t="s">
        <v>56</v>
      </c>
      <c r="U1" s="117" t="s">
        <v>68</v>
      </c>
      <c r="V1" s="117" t="s">
        <v>8</v>
      </c>
      <c r="W1" s="117" t="s">
        <v>51</v>
      </c>
      <c r="X1" s="117" t="s">
        <v>56</v>
      </c>
      <c r="Y1" s="117" t="s">
        <v>9</v>
      </c>
      <c r="Z1" s="117" t="s">
        <v>51</v>
      </c>
      <c r="AA1" s="117" t="s">
        <v>56</v>
      </c>
      <c r="AB1" s="117" t="s">
        <v>10</v>
      </c>
      <c r="AC1" s="117" t="s">
        <v>51</v>
      </c>
      <c r="AD1" s="117" t="s">
        <v>56</v>
      </c>
      <c r="AE1" s="117" t="s">
        <v>11</v>
      </c>
      <c r="AF1" s="117" t="s">
        <v>51</v>
      </c>
      <c r="AG1" s="117" t="s">
        <v>56</v>
      </c>
      <c r="AH1" s="117" t="s">
        <v>12</v>
      </c>
      <c r="AI1" s="117" t="s">
        <v>51</v>
      </c>
      <c r="AJ1" s="117" t="s">
        <v>56</v>
      </c>
      <c r="AK1" s="117" t="s">
        <v>7</v>
      </c>
      <c r="AL1" s="117" t="s">
        <v>51</v>
      </c>
      <c r="AM1" s="117" t="s">
        <v>56</v>
      </c>
    </row>
    <row r="2" spans="1:39">
      <c r="A2" s="47">
        <v>39234</v>
      </c>
      <c r="B2" s="23"/>
      <c r="C2" s="23"/>
      <c r="D2" s="34"/>
      <c r="E2" s="23"/>
      <c r="F2" s="23"/>
      <c r="G2" s="34"/>
      <c r="H2" s="23"/>
      <c r="I2" s="23"/>
      <c r="J2" s="34"/>
      <c r="K2" s="23"/>
      <c r="L2" s="23"/>
      <c r="M2" s="34"/>
      <c r="N2" s="23"/>
      <c r="O2" s="23"/>
      <c r="P2" s="34"/>
      <c r="Q2" s="23"/>
      <c r="R2" s="23"/>
      <c r="S2" s="34"/>
      <c r="U2" s="118" t="s">
        <v>61</v>
      </c>
      <c r="V2" s="119">
        <f>MAX(B3:B14)</f>
        <v>1314</v>
      </c>
      <c r="W2" s="119"/>
      <c r="X2" s="118"/>
      <c r="Y2" s="119">
        <f>MAX(E3:E14)</f>
        <v>783</v>
      </c>
      <c r="Z2" s="119"/>
      <c r="AA2" s="118"/>
      <c r="AB2" s="119">
        <f>MAX(H3:H14)</f>
        <v>1119</v>
      </c>
      <c r="AC2" s="119"/>
      <c r="AD2" s="118"/>
      <c r="AE2" s="119">
        <f>MAX(K3:K14)</f>
        <v>23816</v>
      </c>
      <c r="AF2" s="119"/>
      <c r="AG2" s="118"/>
      <c r="AH2" s="119">
        <f>MAX(N3:N14)</f>
        <v>6235</v>
      </c>
      <c r="AI2" s="119"/>
      <c r="AJ2" s="118"/>
      <c r="AK2" s="119">
        <f>MAX(Q3:Q14)</f>
        <v>33267</v>
      </c>
      <c r="AL2" s="119"/>
      <c r="AM2" s="118"/>
    </row>
    <row r="3" spans="1:39">
      <c r="A3" s="47">
        <v>39264</v>
      </c>
      <c r="B3" s="23"/>
      <c r="C3" s="23"/>
      <c r="D3" s="34"/>
      <c r="E3" s="23"/>
      <c r="F3" s="23"/>
      <c r="G3" s="34"/>
      <c r="H3" s="23"/>
      <c r="I3" s="23"/>
      <c r="J3" s="34"/>
      <c r="K3" s="23">
        <v>19786</v>
      </c>
      <c r="L3" s="23"/>
      <c r="M3" s="34"/>
      <c r="N3" s="23">
        <v>5146</v>
      </c>
      <c r="O3" s="23"/>
      <c r="P3" s="34"/>
      <c r="Q3" s="23">
        <f t="shared" ref="Q3:Q30" si="0">B3+E3+H3+K3+N3</f>
        <v>24932</v>
      </c>
      <c r="R3" s="23"/>
      <c r="S3" s="34"/>
      <c r="U3" s="118" t="s">
        <v>62</v>
      </c>
      <c r="V3" s="119">
        <f>MAX(B15:B26)</f>
        <v>1555</v>
      </c>
      <c r="W3" s="119"/>
      <c r="X3" s="118"/>
      <c r="Y3" s="119">
        <f>MAX(E15:E26)</f>
        <v>1135</v>
      </c>
      <c r="Z3" s="119"/>
      <c r="AA3" s="118"/>
      <c r="AB3" s="119">
        <f>MAX(H15:H26)</f>
        <v>2222</v>
      </c>
      <c r="AC3" s="119"/>
      <c r="AD3" s="118"/>
      <c r="AE3" s="119">
        <f>MAX(K15:K26)</f>
        <v>25908</v>
      </c>
      <c r="AF3" s="119"/>
      <c r="AG3" s="118"/>
      <c r="AH3" s="119">
        <f>MAX(N15:N26)</f>
        <v>6637</v>
      </c>
      <c r="AI3" s="119"/>
      <c r="AJ3" s="118"/>
      <c r="AK3" s="119">
        <f>MAX(Q15:Q26)</f>
        <v>37326</v>
      </c>
      <c r="AL3" s="119"/>
      <c r="AM3" s="118"/>
    </row>
    <row r="4" spans="1:39">
      <c r="A4" s="47">
        <v>39295</v>
      </c>
      <c r="B4" s="23"/>
      <c r="C4" s="23"/>
      <c r="D4" s="34"/>
      <c r="E4" s="23"/>
      <c r="F4" s="23"/>
      <c r="G4" s="34"/>
      <c r="H4" s="23"/>
      <c r="I4" s="23"/>
      <c r="J4" s="34"/>
      <c r="K4" s="23">
        <v>20029</v>
      </c>
      <c r="L4" s="23"/>
      <c r="M4" s="34"/>
      <c r="N4" s="23">
        <v>5277</v>
      </c>
      <c r="O4" s="23"/>
      <c r="P4" s="34"/>
      <c r="Q4" s="23">
        <f t="shared" si="0"/>
        <v>25306</v>
      </c>
      <c r="R4" s="23"/>
      <c r="S4" s="34"/>
      <c r="U4" s="118" t="s">
        <v>63</v>
      </c>
      <c r="V4" s="119">
        <f>MAX(B27:B38)</f>
        <v>1665</v>
      </c>
      <c r="W4" s="119"/>
      <c r="X4" s="118"/>
      <c r="Y4" s="119">
        <f>MAX(E27:E38)</f>
        <v>1689</v>
      </c>
      <c r="Z4" s="119"/>
      <c r="AA4" s="118"/>
      <c r="AB4" s="119">
        <f>MAX(H27:H38)</f>
        <v>2565</v>
      </c>
      <c r="AC4" s="119"/>
      <c r="AD4" s="118"/>
      <c r="AE4" s="119">
        <f>MAX(K27:K38)</f>
        <v>26117</v>
      </c>
      <c r="AF4" s="119"/>
      <c r="AG4" s="118"/>
      <c r="AH4" s="119">
        <f>MAX(N27:N38)</f>
        <v>7441</v>
      </c>
      <c r="AI4" s="119"/>
      <c r="AJ4" s="118"/>
      <c r="AK4" s="119">
        <f>MAX(Q27:Q38)</f>
        <v>38838</v>
      </c>
      <c r="AL4" s="119"/>
      <c r="AM4" s="118"/>
    </row>
    <row r="5" spans="1:39">
      <c r="A5" s="47">
        <v>39326</v>
      </c>
      <c r="B5" s="23"/>
      <c r="C5" s="23"/>
      <c r="D5" s="34"/>
      <c r="E5" s="23"/>
      <c r="F5" s="23"/>
      <c r="G5" s="34"/>
      <c r="H5" s="23"/>
      <c r="I5" s="23"/>
      <c r="J5" s="34"/>
      <c r="K5" s="23">
        <v>19829</v>
      </c>
      <c r="L5" s="23"/>
      <c r="M5" s="34"/>
      <c r="N5" s="23">
        <v>5265</v>
      </c>
      <c r="O5" s="23"/>
      <c r="P5" s="34"/>
      <c r="Q5" s="23">
        <f t="shared" si="0"/>
        <v>25094</v>
      </c>
      <c r="R5" s="23"/>
      <c r="S5" s="34"/>
      <c r="U5" s="118" t="s">
        <v>64</v>
      </c>
      <c r="V5" s="119">
        <f>MAX(B39:B50)</f>
        <v>1869</v>
      </c>
      <c r="W5" s="119"/>
      <c r="X5" s="118"/>
      <c r="Y5" s="119">
        <f>MAX(E39:E50)</f>
        <v>1865</v>
      </c>
      <c r="Z5" s="119"/>
      <c r="AA5" s="118"/>
      <c r="AB5" s="119">
        <f>MAX(H39:H50)</f>
        <v>2672</v>
      </c>
      <c r="AC5" s="119"/>
      <c r="AD5" s="118"/>
      <c r="AE5" s="119">
        <f>MAX(K39:K50)</f>
        <v>25236</v>
      </c>
      <c r="AF5" s="119"/>
      <c r="AG5" s="118"/>
      <c r="AH5" s="119">
        <f>MAX(N39:N50)</f>
        <v>7751</v>
      </c>
      <c r="AI5" s="119"/>
      <c r="AJ5" s="118"/>
      <c r="AK5" s="119">
        <f>MAX(Q39:Q50)</f>
        <v>39196</v>
      </c>
      <c r="AL5" s="119"/>
      <c r="AM5" s="118"/>
    </row>
    <row r="6" spans="1:39">
      <c r="A6" s="47">
        <v>39356</v>
      </c>
      <c r="B6" s="23"/>
      <c r="C6" s="23"/>
      <c r="D6" s="34"/>
      <c r="E6" s="23"/>
      <c r="F6" s="23"/>
      <c r="G6" s="34"/>
      <c r="H6" s="23"/>
      <c r="I6" s="23"/>
      <c r="J6" s="34"/>
      <c r="K6" s="23">
        <v>20097</v>
      </c>
      <c r="L6" s="23"/>
      <c r="M6" s="34"/>
      <c r="N6" s="23">
        <v>5416</v>
      </c>
      <c r="O6" s="23"/>
      <c r="P6" s="34"/>
      <c r="Q6" s="23">
        <f t="shared" si="0"/>
        <v>25513</v>
      </c>
      <c r="R6" s="23"/>
      <c r="S6" s="34"/>
      <c r="U6" s="118" t="s">
        <v>65</v>
      </c>
      <c r="V6" s="119">
        <f>MAX(B51:B62)</f>
        <v>1521</v>
      </c>
      <c r="W6" s="119"/>
      <c r="X6" s="118"/>
      <c r="Y6" s="119">
        <f>MAX(E51:E62)</f>
        <v>1951</v>
      </c>
      <c r="Z6" s="119"/>
      <c r="AA6" s="118"/>
      <c r="AB6" s="119">
        <f>MAX(H51:H62)</f>
        <v>2579</v>
      </c>
      <c r="AC6" s="119"/>
      <c r="AD6" s="118"/>
      <c r="AE6" s="119">
        <f>MAX(K51:K62)</f>
        <v>22341</v>
      </c>
      <c r="AF6" s="119"/>
      <c r="AG6" s="118"/>
      <c r="AH6" s="119">
        <f>MAX(N51:N62)</f>
        <v>8112</v>
      </c>
      <c r="AI6" s="119"/>
      <c r="AJ6" s="118"/>
      <c r="AK6" s="119">
        <f>MAX(Q51:Q62)</f>
        <v>35849</v>
      </c>
      <c r="AL6" s="119"/>
      <c r="AM6" s="118"/>
    </row>
    <row r="7" spans="1:39">
      <c r="A7" s="47">
        <v>39387</v>
      </c>
      <c r="B7" s="23">
        <v>229</v>
      </c>
      <c r="C7" s="23"/>
      <c r="D7" s="34"/>
      <c r="E7" s="23">
        <v>151</v>
      </c>
      <c r="F7" s="23"/>
      <c r="G7" s="34"/>
      <c r="H7" s="23">
        <v>221</v>
      </c>
      <c r="I7" s="23"/>
      <c r="J7" s="34"/>
      <c r="K7" s="23">
        <v>20119</v>
      </c>
      <c r="L7" s="23"/>
      <c r="M7" s="34"/>
      <c r="N7" s="23">
        <v>5558</v>
      </c>
      <c r="O7" s="23"/>
      <c r="P7" s="34"/>
      <c r="Q7" s="23">
        <f t="shared" si="0"/>
        <v>26278</v>
      </c>
      <c r="R7" s="23"/>
      <c r="S7" s="34"/>
      <c r="U7" s="118" t="s">
        <v>66</v>
      </c>
      <c r="V7" s="119">
        <f>MAX(B63:B74)</f>
        <v>1722</v>
      </c>
      <c r="W7" s="119"/>
      <c r="X7" s="118"/>
      <c r="Y7" s="119">
        <f>MAX(E63:E74)</f>
        <v>2194</v>
      </c>
      <c r="Z7" s="119"/>
      <c r="AA7" s="118"/>
      <c r="AB7" s="119">
        <f>MAX(H63:H74)</f>
        <v>2540</v>
      </c>
      <c r="AC7" s="119"/>
      <c r="AD7" s="118"/>
      <c r="AE7" s="119">
        <f>MAX(K63:K74)</f>
        <v>19122</v>
      </c>
      <c r="AF7" s="119"/>
      <c r="AG7" s="118"/>
      <c r="AH7" s="119">
        <f>MAX(N63:N74)</f>
        <v>8515</v>
      </c>
      <c r="AI7" s="119"/>
      <c r="AJ7" s="118"/>
      <c r="AK7" s="119">
        <f>MAX(Q63:Q74)</f>
        <v>33440</v>
      </c>
      <c r="AL7" s="119"/>
      <c r="AM7" s="118"/>
    </row>
    <row r="8" spans="1:39">
      <c r="A8" s="47">
        <v>39417</v>
      </c>
      <c r="B8" s="23">
        <v>404</v>
      </c>
      <c r="C8" s="23"/>
      <c r="D8" s="34"/>
      <c r="E8" s="23">
        <v>293</v>
      </c>
      <c r="F8" s="23"/>
      <c r="G8" s="34"/>
      <c r="H8" s="23">
        <v>343</v>
      </c>
      <c r="I8" s="23"/>
      <c r="J8" s="34"/>
      <c r="K8" s="23">
        <v>21375</v>
      </c>
      <c r="L8" s="23"/>
      <c r="M8" s="34"/>
      <c r="N8" s="23">
        <v>5605</v>
      </c>
      <c r="O8" s="23"/>
      <c r="P8" s="34"/>
      <c r="Q8" s="23">
        <f t="shared" si="0"/>
        <v>28020</v>
      </c>
      <c r="R8" s="23"/>
      <c r="S8" s="34"/>
      <c r="U8" s="118" t="s">
        <v>67</v>
      </c>
      <c r="V8" s="119">
        <f>MAX(B75:B86)</f>
        <v>1756</v>
      </c>
      <c r="W8" s="119"/>
      <c r="X8" s="118"/>
      <c r="Y8" s="119">
        <f>MAX(E75:E86)</f>
        <v>1945</v>
      </c>
      <c r="Z8" s="119"/>
      <c r="AA8" s="118"/>
      <c r="AB8" s="119">
        <f>MAX(H75:H86)</f>
        <v>2435</v>
      </c>
      <c r="AC8" s="119"/>
      <c r="AD8" s="118"/>
      <c r="AE8" s="119">
        <f>MAX(K75:K86)</f>
        <v>16241</v>
      </c>
      <c r="AF8" s="119"/>
      <c r="AG8" s="118"/>
      <c r="AH8" s="119">
        <f>MAX(N75:N86)</f>
        <v>8335</v>
      </c>
      <c r="AI8" s="119"/>
      <c r="AJ8" s="118"/>
      <c r="AK8" s="119">
        <f>MAX(Q75:Q86)</f>
        <v>30559</v>
      </c>
      <c r="AL8" s="119"/>
      <c r="AM8" s="118"/>
    </row>
    <row r="9" spans="1:39">
      <c r="A9" s="47">
        <v>39448</v>
      </c>
      <c r="B9" s="23">
        <v>549</v>
      </c>
      <c r="C9" s="23"/>
      <c r="D9" s="34"/>
      <c r="E9" s="23">
        <v>398</v>
      </c>
      <c r="F9" s="23"/>
      <c r="G9" s="34"/>
      <c r="H9" s="23">
        <v>436</v>
      </c>
      <c r="I9" s="23"/>
      <c r="J9" s="34"/>
      <c r="K9" s="23">
        <v>21998</v>
      </c>
      <c r="L9" s="23"/>
      <c r="M9" s="34"/>
      <c r="N9" s="23">
        <v>5612</v>
      </c>
      <c r="O9" s="23"/>
      <c r="P9" s="34"/>
      <c r="Q9" s="23">
        <f t="shared" si="0"/>
        <v>28993</v>
      </c>
      <c r="R9" s="23"/>
      <c r="S9" s="34"/>
      <c r="U9" s="118" t="s">
        <v>3</v>
      </c>
      <c r="V9" s="119">
        <f>MAX(B87:B98)</f>
        <v>1722</v>
      </c>
      <c r="W9" s="119">
        <f>MAX(C87:C98)</f>
        <v>1721</v>
      </c>
      <c r="X9" s="119">
        <f>V9</f>
        <v>1722</v>
      </c>
      <c r="Y9" s="119">
        <f>MAX(E87:E98)</f>
        <v>1881</v>
      </c>
      <c r="Z9" s="119">
        <f>MAX(F87:F98)</f>
        <v>1893</v>
      </c>
      <c r="AA9" s="119">
        <f>Y9</f>
        <v>1881</v>
      </c>
      <c r="AB9" s="119">
        <f>MAX(H87:H98)</f>
        <v>2688</v>
      </c>
      <c r="AC9" s="119">
        <f>MAX(I87:I98)</f>
        <v>2508</v>
      </c>
      <c r="AD9" s="119">
        <f>AB9</f>
        <v>2688</v>
      </c>
      <c r="AE9" s="119">
        <f>MAX(K87:K98)</f>
        <v>16234</v>
      </c>
      <c r="AF9" s="119">
        <f>MAX(L87:L98)</f>
        <v>16216</v>
      </c>
      <c r="AG9" s="119">
        <f>AE9</f>
        <v>16234</v>
      </c>
      <c r="AH9" s="119">
        <f>MAX(N87:N98)</f>
        <v>7496</v>
      </c>
      <c r="AI9" s="119">
        <f>MAX(O87:O98)</f>
        <v>7878</v>
      </c>
      <c r="AJ9" s="119">
        <f>AH9</f>
        <v>7496</v>
      </c>
      <c r="AK9" s="119">
        <f>MAX(Q87:Q98)</f>
        <v>29712</v>
      </c>
      <c r="AL9" s="119">
        <f>MAX(R87:R98)</f>
        <v>29680</v>
      </c>
      <c r="AM9" s="119">
        <f>AK9</f>
        <v>29712</v>
      </c>
    </row>
    <row r="10" spans="1:39">
      <c r="A10" s="47">
        <v>39479</v>
      </c>
      <c r="B10" s="23">
        <v>731</v>
      </c>
      <c r="C10" s="23"/>
      <c r="D10" s="34"/>
      <c r="E10" s="23">
        <v>468</v>
      </c>
      <c r="F10" s="23"/>
      <c r="G10" s="34"/>
      <c r="H10" s="23">
        <v>535</v>
      </c>
      <c r="I10" s="23"/>
      <c r="J10" s="34"/>
      <c r="K10" s="23">
        <v>22456</v>
      </c>
      <c r="L10" s="23"/>
      <c r="M10" s="34"/>
      <c r="N10" s="23">
        <v>5770</v>
      </c>
      <c r="O10" s="23"/>
      <c r="P10" s="34"/>
      <c r="Q10" s="23">
        <f t="shared" si="0"/>
        <v>29960</v>
      </c>
      <c r="R10" s="23"/>
      <c r="S10" s="34"/>
      <c r="U10" s="118" t="s">
        <v>4</v>
      </c>
      <c r="V10" s="118"/>
      <c r="W10" s="119">
        <f>MAX(C99:C110)</f>
        <v>1710</v>
      </c>
      <c r="X10" s="119">
        <f>MAX(D99:D110)</f>
        <v>1785</v>
      </c>
      <c r="Y10" s="118"/>
      <c r="Z10" s="119">
        <f>MAX(F99:F110)</f>
        <v>2019</v>
      </c>
      <c r="AA10" s="119">
        <f>MAX(G99:G110)</f>
        <v>1752</v>
      </c>
      <c r="AB10" s="118"/>
      <c r="AC10" s="119">
        <f>MAX(I99:I110)</f>
        <v>2497</v>
      </c>
      <c r="AD10" s="119">
        <f>MAX(J99:J110)</f>
        <v>2965</v>
      </c>
      <c r="AE10" s="118"/>
      <c r="AF10" s="119">
        <f>MAX(L99:L110)</f>
        <v>16297</v>
      </c>
      <c r="AG10" s="119">
        <f>MAX(M99:M110)</f>
        <v>15181.4</v>
      </c>
      <c r="AH10" s="118"/>
      <c r="AI10" s="119">
        <f>MAX(O99:O110)</f>
        <v>8148</v>
      </c>
      <c r="AJ10" s="119">
        <f>MAX(P99:P110)</f>
        <v>7595</v>
      </c>
      <c r="AK10" s="118"/>
      <c r="AL10" s="119">
        <f>MAX(R99:R110)</f>
        <v>30375</v>
      </c>
      <c r="AM10" s="119">
        <f>MAX(S99:S110)</f>
        <v>28934.5</v>
      </c>
    </row>
    <row r="11" spans="1:39">
      <c r="A11" s="47">
        <v>39508</v>
      </c>
      <c r="B11" s="23">
        <v>900</v>
      </c>
      <c r="C11" s="23"/>
      <c r="D11" s="34"/>
      <c r="E11" s="23">
        <v>522</v>
      </c>
      <c r="F11" s="23"/>
      <c r="G11" s="34"/>
      <c r="H11" s="23">
        <v>642</v>
      </c>
      <c r="I11" s="23"/>
      <c r="J11" s="34"/>
      <c r="K11" s="23">
        <v>22762</v>
      </c>
      <c r="L11" s="23"/>
      <c r="M11" s="34"/>
      <c r="N11" s="23">
        <v>5925</v>
      </c>
      <c r="O11" s="23"/>
      <c r="P11" s="34"/>
      <c r="Q11" s="23">
        <f t="shared" si="0"/>
        <v>30751</v>
      </c>
      <c r="R11" s="23"/>
      <c r="S11" s="34"/>
      <c r="U11" s="118" t="s">
        <v>5</v>
      </c>
      <c r="V11" s="118"/>
      <c r="W11" s="119">
        <f>MAX(C111:C122)</f>
        <v>1712</v>
      </c>
      <c r="X11" s="119">
        <f>MAX(D111:D122)</f>
        <v>1735</v>
      </c>
      <c r="Y11" s="118"/>
      <c r="Z11" s="119">
        <f>MAX(F111:F122)</f>
        <v>2013</v>
      </c>
      <c r="AA11" s="119">
        <f>MAX(G111:G122)</f>
        <v>1816</v>
      </c>
      <c r="AB11" s="118"/>
      <c r="AC11" s="119">
        <f>MAX(I111:I122)</f>
        <v>2503</v>
      </c>
      <c r="AD11" s="119">
        <f>MAX(J111:J122)</f>
        <v>3089</v>
      </c>
      <c r="AE11" s="118"/>
      <c r="AF11" s="119">
        <f>MAX(L111:L122)</f>
        <v>16089</v>
      </c>
      <c r="AG11" s="119">
        <f>MAX(M111:M122)</f>
        <v>15184.6</v>
      </c>
      <c r="AH11" s="118"/>
      <c r="AI11" s="119">
        <f>MAX(O111:O122)</f>
        <v>8140</v>
      </c>
      <c r="AJ11" s="119">
        <f>MAX(P111:P122)</f>
        <v>7645</v>
      </c>
      <c r="AK11" s="118"/>
      <c r="AL11" s="119">
        <f>MAX(R111:R122)</f>
        <v>30107</v>
      </c>
      <c r="AM11" s="119">
        <f>MAX(S111:S122)</f>
        <v>29262</v>
      </c>
    </row>
    <row r="12" spans="1:39">
      <c r="A12" s="47">
        <v>39539</v>
      </c>
      <c r="B12" s="23">
        <v>1079</v>
      </c>
      <c r="C12" s="23"/>
      <c r="D12" s="34"/>
      <c r="E12" s="23">
        <v>628</v>
      </c>
      <c r="F12" s="23"/>
      <c r="G12" s="34"/>
      <c r="H12" s="23">
        <v>782</v>
      </c>
      <c r="I12" s="23"/>
      <c r="J12" s="34"/>
      <c r="K12" s="23">
        <v>23213</v>
      </c>
      <c r="L12" s="23"/>
      <c r="M12" s="34"/>
      <c r="N12" s="23">
        <v>6064</v>
      </c>
      <c r="O12" s="23"/>
      <c r="P12" s="34"/>
      <c r="Q12" s="23">
        <f t="shared" si="0"/>
        <v>31766</v>
      </c>
      <c r="R12" s="23"/>
      <c r="S12" s="34"/>
      <c r="U12" s="118" t="s">
        <v>6</v>
      </c>
      <c r="V12" s="118"/>
      <c r="W12" s="119">
        <f>MAX(C123:C134)</f>
        <v>1713</v>
      </c>
      <c r="X12" s="119">
        <f>MAX(D123:D134)</f>
        <v>1729</v>
      </c>
      <c r="Y12" s="118"/>
      <c r="Z12" s="119">
        <f>MAX(F123:F134)</f>
        <v>2010</v>
      </c>
      <c r="AA12" s="119">
        <f>MAX(G123:G134)</f>
        <v>1818</v>
      </c>
      <c r="AB12" s="118"/>
      <c r="AC12" s="119">
        <f>MAX(I123:I134)</f>
        <v>2518</v>
      </c>
      <c r="AD12" s="119">
        <f>MAX(J123:J134)</f>
        <v>3099</v>
      </c>
      <c r="AE12" s="118"/>
      <c r="AF12" s="119">
        <f>MAX(L123:L134)</f>
        <v>15871</v>
      </c>
      <c r="AG12" s="119">
        <f>MAX(M123:M134)</f>
        <v>14564.6</v>
      </c>
      <c r="AH12" s="118"/>
      <c r="AI12" s="119">
        <f>MAX(O123:O134)</f>
        <v>8148</v>
      </c>
      <c r="AJ12" s="119">
        <f>MAX(P123:P134)</f>
        <v>7633</v>
      </c>
      <c r="AK12" s="118"/>
      <c r="AL12" s="119">
        <f>MAX(R123:R134)</f>
        <v>29941</v>
      </c>
      <c r="AM12" s="119">
        <f>MAX(S123:S134)</f>
        <v>28637.7</v>
      </c>
    </row>
    <row r="13" spans="1:39">
      <c r="A13" s="47">
        <v>39569</v>
      </c>
      <c r="B13" s="23">
        <v>1194</v>
      </c>
      <c r="C13" s="23"/>
      <c r="D13" s="34"/>
      <c r="E13" s="23">
        <v>700</v>
      </c>
      <c r="F13" s="23"/>
      <c r="G13" s="34"/>
      <c r="H13" s="23">
        <v>932</v>
      </c>
      <c r="I13" s="23"/>
      <c r="J13" s="34"/>
      <c r="K13" s="23">
        <v>23485</v>
      </c>
      <c r="L13" s="23"/>
      <c r="M13" s="34"/>
      <c r="N13" s="23">
        <v>6121</v>
      </c>
      <c r="O13" s="23"/>
      <c r="P13" s="34"/>
      <c r="Q13" s="23">
        <f t="shared" si="0"/>
        <v>32432</v>
      </c>
      <c r="R13" s="23"/>
      <c r="S13" s="34"/>
      <c r="U13" s="118" t="s">
        <v>19</v>
      </c>
      <c r="V13" s="118"/>
      <c r="W13" s="119">
        <f>MAX(C135:C146)</f>
        <v>1713</v>
      </c>
      <c r="X13" s="119">
        <f>MAX(D135:D146)</f>
        <v>1728</v>
      </c>
      <c r="Y13" s="118"/>
      <c r="Z13" s="119">
        <f>MAX(F135:F146)</f>
        <v>2008</v>
      </c>
      <c r="AA13" s="119">
        <f>MAX(G135:G146)</f>
        <v>1818</v>
      </c>
      <c r="AB13" s="118"/>
      <c r="AC13" s="119">
        <f>MAX(I135:I146)</f>
        <v>2525</v>
      </c>
      <c r="AD13" s="119">
        <f>MAX(J135:J146)</f>
        <v>3101</v>
      </c>
      <c r="AE13" s="118"/>
      <c r="AF13" s="119">
        <f>MAX(L135:L146)</f>
        <v>15792</v>
      </c>
      <c r="AG13" s="119">
        <f>MAX(M135:M146)</f>
        <v>14173.3</v>
      </c>
      <c r="AH13" s="118"/>
      <c r="AI13" s="119">
        <f>MAX(O135:O146)</f>
        <v>8148</v>
      </c>
      <c r="AJ13" s="119">
        <f>MAX(P135:P146)</f>
        <v>7620</v>
      </c>
      <c r="AK13" s="118"/>
      <c r="AL13" s="119">
        <f>MAX(R135:R146)</f>
        <v>29867</v>
      </c>
      <c r="AM13" s="119">
        <f>MAX(S135:S146)</f>
        <v>28289.599999999999</v>
      </c>
    </row>
    <row r="14" spans="1:39">
      <c r="A14" s="47">
        <v>39600</v>
      </c>
      <c r="B14" s="23">
        <v>1314</v>
      </c>
      <c r="C14" s="23"/>
      <c r="D14" s="34"/>
      <c r="E14" s="23">
        <v>783</v>
      </c>
      <c r="F14" s="23"/>
      <c r="G14" s="34"/>
      <c r="H14" s="23">
        <v>1119</v>
      </c>
      <c r="I14" s="23"/>
      <c r="J14" s="34"/>
      <c r="K14" s="23">
        <v>23816</v>
      </c>
      <c r="L14" s="23"/>
      <c r="M14" s="34"/>
      <c r="N14" s="23">
        <v>6235</v>
      </c>
      <c r="O14" s="23"/>
      <c r="P14" s="34"/>
      <c r="Q14" s="23">
        <f t="shared" si="0"/>
        <v>33267</v>
      </c>
      <c r="R14" s="23"/>
      <c r="S14" s="34"/>
      <c r="U14" s="118" t="s">
        <v>20</v>
      </c>
      <c r="V14" s="118"/>
      <c r="W14" s="119">
        <f>MAX(C147:C158)</f>
        <v>1713</v>
      </c>
      <c r="X14" s="119">
        <f>MAX(D147:D158)</f>
        <v>1728</v>
      </c>
      <c r="Y14" s="118"/>
      <c r="Z14" s="119">
        <f>MAX(F147:F158)</f>
        <v>2007</v>
      </c>
      <c r="AA14" s="119">
        <f>MAX(G147:G158)</f>
        <v>1818</v>
      </c>
      <c r="AB14" s="118"/>
      <c r="AC14" s="119">
        <f>MAX(I147:I158)</f>
        <v>2530</v>
      </c>
      <c r="AD14" s="119">
        <f>MAX(J147:J158)</f>
        <v>3101</v>
      </c>
      <c r="AE14" s="118"/>
      <c r="AF14" s="119">
        <f>MAX(L147:L158)</f>
        <v>15911</v>
      </c>
      <c r="AG14" s="119">
        <f>MAX(M147:M158)</f>
        <v>14127.7</v>
      </c>
      <c r="AH14" s="118"/>
      <c r="AI14" s="119">
        <f>MAX(O147:O158)</f>
        <v>8148</v>
      </c>
      <c r="AJ14" s="119">
        <f>MAX(P147:P158)</f>
        <v>7610</v>
      </c>
      <c r="AK14" s="118"/>
      <c r="AL14" s="119">
        <f>MAX(R147:R158)</f>
        <v>29991</v>
      </c>
      <c r="AM14" s="119">
        <f>MAX(S147:S158)</f>
        <v>28277.4</v>
      </c>
    </row>
    <row r="15" spans="1:39">
      <c r="A15" s="47">
        <v>39630</v>
      </c>
      <c r="B15" s="23">
        <v>1423</v>
      </c>
      <c r="C15" s="23"/>
      <c r="D15" s="34"/>
      <c r="E15" s="23">
        <v>912</v>
      </c>
      <c r="F15" s="23"/>
      <c r="G15" s="34"/>
      <c r="H15" s="23">
        <v>1282</v>
      </c>
      <c r="I15" s="23"/>
      <c r="J15" s="34"/>
      <c r="K15" s="23">
        <v>24112</v>
      </c>
      <c r="L15" s="23"/>
      <c r="M15" s="34"/>
      <c r="N15" s="23">
        <v>6370</v>
      </c>
      <c r="O15" s="23"/>
      <c r="P15" s="34"/>
      <c r="Q15" s="23">
        <f t="shared" si="0"/>
        <v>34099</v>
      </c>
      <c r="R15" s="23"/>
      <c r="S15" s="34"/>
      <c r="U15" s="118" t="s">
        <v>23</v>
      </c>
      <c r="V15" s="118"/>
      <c r="W15" s="119">
        <f>MAX(C159:C170)</f>
        <v>1713</v>
      </c>
      <c r="X15" s="119">
        <f>MAX(D159:D170)</f>
        <v>1728</v>
      </c>
      <c r="Y15" s="118"/>
      <c r="Z15" s="119">
        <f>MAX(F159:F170)</f>
        <v>2007</v>
      </c>
      <c r="AA15" s="119">
        <f>MAX(G159:G170)</f>
        <v>1818</v>
      </c>
      <c r="AB15" s="118"/>
      <c r="AC15" s="119">
        <f>MAX(I159:I170)</f>
        <v>2528</v>
      </c>
      <c r="AD15" s="119">
        <f>MAX(J159:J170)</f>
        <v>3098</v>
      </c>
      <c r="AE15" s="118"/>
      <c r="AF15" s="119">
        <f>MAX(L159:L170)</f>
        <v>15916</v>
      </c>
      <c r="AG15" s="119">
        <f>MAX(M159:M170)</f>
        <v>14133</v>
      </c>
      <c r="AH15" s="118"/>
      <c r="AI15" s="119">
        <f>MAX(O159:O170)</f>
        <v>8140</v>
      </c>
      <c r="AJ15" s="119">
        <f>MAX(P159:P170)</f>
        <v>7601</v>
      </c>
      <c r="AK15" s="118"/>
      <c r="AL15" s="119">
        <f>MAX(R159:R170)</f>
        <v>29958</v>
      </c>
      <c r="AM15" s="119">
        <f>MAX(S159:S170)</f>
        <v>28289.7</v>
      </c>
    </row>
    <row r="16" spans="1:39">
      <c r="A16" s="47">
        <v>39661</v>
      </c>
      <c r="B16" s="23">
        <v>1472</v>
      </c>
      <c r="C16" s="23"/>
      <c r="D16" s="34"/>
      <c r="E16" s="23">
        <v>984</v>
      </c>
      <c r="F16" s="23"/>
      <c r="G16" s="34"/>
      <c r="H16" s="23">
        <v>1420</v>
      </c>
      <c r="I16" s="23"/>
      <c r="J16" s="34"/>
      <c r="K16" s="23">
        <v>24127</v>
      </c>
      <c r="L16" s="23"/>
      <c r="M16" s="34"/>
      <c r="N16" s="23">
        <v>6267</v>
      </c>
      <c r="O16" s="23"/>
      <c r="P16" s="34"/>
      <c r="Q16" s="23">
        <f t="shared" si="0"/>
        <v>34270</v>
      </c>
      <c r="R16" s="23"/>
      <c r="S16" s="34"/>
      <c r="U16" s="118" t="s">
        <v>21</v>
      </c>
      <c r="V16" s="118"/>
      <c r="W16" s="119">
        <f>MAX(C171:C182)</f>
        <v>1713</v>
      </c>
      <c r="X16" s="119">
        <f>MAX(D171:D182)</f>
        <v>1728</v>
      </c>
      <c r="Y16" s="118"/>
      <c r="Z16" s="119">
        <f>MAX(F171:F182)</f>
        <v>2007</v>
      </c>
      <c r="AA16" s="119">
        <f>MAX(G171:G182)</f>
        <v>1818</v>
      </c>
      <c r="AB16" s="118"/>
      <c r="AC16" s="119">
        <f>MAX(I171:I182)</f>
        <v>2540</v>
      </c>
      <c r="AD16" s="119">
        <f>MAX(J171:J182)</f>
        <v>3101</v>
      </c>
      <c r="AE16" s="118"/>
      <c r="AF16" s="119">
        <f>MAX(L171:L182)</f>
        <v>15995</v>
      </c>
      <c r="AG16" s="119">
        <f>MAX(M171:M182)</f>
        <v>14087</v>
      </c>
      <c r="AH16" s="118"/>
      <c r="AI16" s="119">
        <f>MAX(O171:O182)</f>
        <v>8148</v>
      </c>
      <c r="AJ16" s="119">
        <f>MAX(P171:P182)</f>
        <v>7594</v>
      </c>
      <c r="AK16" s="118"/>
      <c r="AL16" s="119">
        <f>MAX(R171:R182)</f>
        <v>30084</v>
      </c>
      <c r="AM16" s="119">
        <f>MAX(S171:S182)</f>
        <v>28240.799999999999</v>
      </c>
    </row>
    <row r="17" spans="1:39">
      <c r="A17" s="47">
        <v>39692</v>
      </c>
      <c r="B17" s="23">
        <v>1555</v>
      </c>
      <c r="C17" s="23"/>
      <c r="D17" s="34"/>
      <c r="E17" s="23">
        <v>1054</v>
      </c>
      <c r="F17" s="23"/>
      <c r="G17" s="34"/>
      <c r="H17" s="23">
        <v>1551</v>
      </c>
      <c r="I17" s="23"/>
      <c r="J17" s="34"/>
      <c r="K17" s="23">
        <v>24293</v>
      </c>
      <c r="L17" s="23"/>
      <c r="M17" s="34"/>
      <c r="N17" s="23">
        <v>6346</v>
      </c>
      <c r="O17" s="23"/>
      <c r="P17" s="34"/>
      <c r="Q17" s="23">
        <f t="shared" si="0"/>
        <v>34799</v>
      </c>
      <c r="R17" s="23"/>
      <c r="S17" s="34"/>
      <c r="U17" s="118" t="s">
        <v>22</v>
      </c>
      <c r="V17" s="118"/>
      <c r="W17" s="119">
        <f>MAX(C183:C194)</f>
        <v>1713</v>
      </c>
      <c r="X17" s="119">
        <f>MAX(D183:D194)</f>
        <v>1728</v>
      </c>
      <c r="Y17" s="118"/>
      <c r="Z17" s="119">
        <f>MAX(F183:F194)</f>
        <v>2006</v>
      </c>
      <c r="AA17" s="119">
        <f>MAX(G183:G194)</f>
        <v>1818</v>
      </c>
      <c r="AB17" s="118"/>
      <c r="AC17" s="119">
        <f>MAX(I183:I194)</f>
        <v>2543</v>
      </c>
      <c r="AD17" s="119">
        <f>MAX(J183:J194)</f>
        <v>3101</v>
      </c>
      <c r="AE17" s="118"/>
      <c r="AF17" s="119">
        <f>MAX(L183:L194)</f>
        <v>16001</v>
      </c>
      <c r="AG17" s="119">
        <f>MAX(M183:M194)</f>
        <v>14024.9</v>
      </c>
      <c r="AH17" s="118"/>
      <c r="AI17" s="119">
        <f>MAX(O183:O194)</f>
        <v>8148</v>
      </c>
      <c r="AJ17" s="119">
        <f>MAX(P183:P194)</f>
        <v>7588</v>
      </c>
      <c r="AK17" s="118"/>
      <c r="AL17" s="119">
        <f>MAX(R183:R194)</f>
        <v>30094</v>
      </c>
      <c r="AM17" s="119">
        <f>MAX(S183:S194)</f>
        <v>28154.7</v>
      </c>
    </row>
    <row r="18" spans="1:39">
      <c r="A18" s="47">
        <v>39722</v>
      </c>
      <c r="B18" s="23">
        <v>1542</v>
      </c>
      <c r="C18" s="23"/>
      <c r="D18" s="34"/>
      <c r="E18" s="23">
        <v>1074</v>
      </c>
      <c r="F18" s="23"/>
      <c r="G18" s="34"/>
      <c r="H18" s="23">
        <v>1650</v>
      </c>
      <c r="I18" s="23"/>
      <c r="J18" s="34"/>
      <c r="K18" s="23">
        <v>24083</v>
      </c>
      <c r="L18" s="23"/>
      <c r="M18" s="34"/>
      <c r="N18" s="23">
        <v>6342</v>
      </c>
      <c r="O18" s="23"/>
      <c r="P18" s="34"/>
      <c r="Q18" s="23">
        <f t="shared" si="0"/>
        <v>34691</v>
      </c>
      <c r="R18" s="23"/>
      <c r="S18" s="34"/>
      <c r="U18" s="118" t="s">
        <v>52</v>
      </c>
      <c r="V18" s="118"/>
      <c r="W18" s="119">
        <f>MAX(C195:C206)</f>
        <v>1713</v>
      </c>
      <c r="X18" s="119">
        <f>MAX(D195:D206)</f>
        <v>1728</v>
      </c>
      <c r="Y18" s="118"/>
      <c r="Z18" s="119">
        <f>MAX(F195:F206)</f>
        <v>2006</v>
      </c>
      <c r="AA18" s="119">
        <f>MAX(G195:G206)</f>
        <v>1818</v>
      </c>
      <c r="AB18" s="118"/>
      <c r="AC18" s="119">
        <f>MAX(I195:I206)</f>
        <v>2547</v>
      </c>
      <c r="AD18" s="119">
        <f>MAX(J195:J206)</f>
        <v>3101</v>
      </c>
      <c r="AE18" s="118"/>
      <c r="AF18" s="119">
        <f>MAX(L195:L206)</f>
        <v>16036</v>
      </c>
      <c r="AG18" s="119">
        <f>MAX(M195:M206)</f>
        <v>13953.1</v>
      </c>
      <c r="AH18" s="118"/>
      <c r="AI18" s="119">
        <f>MAX(O195:O206)</f>
        <v>8148</v>
      </c>
      <c r="AJ18" s="119">
        <f>MAX(P195:P206)</f>
        <v>7582</v>
      </c>
      <c r="AK18" s="118"/>
      <c r="AL18" s="119">
        <f>MAX(R195:R206)</f>
        <v>30132</v>
      </c>
      <c r="AM18" s="119">
        <f>MAX(S195:S206)</f>
        <v>28075.7</v>
      </c>
    </row>
    <row r="19" spans="1:39">
      <c r="A19" s="47">
        <v>39753</v>
      </c>
      <c r="B19" s="23">
        <v>1531</v>
      </c>
      <c r="C19" s="23"/>
      <c r="D19" s="34"/>
      <c r="E19" s="23">
        <v>1044</v>
      </c>
      <c r="F19" s="23"/>
      <c r="G19" s="34"/>
      <c r="H19" s="23">
        <v>1751</v>
      </c>
      <c r="I19" s="23"/>
      <c r="J19" s="34"/>
      <c r="K19" s="23">
        <v>24117</v>
      </c>
      <c r="L19" s="23"/>
      <c r="M19" s="34"/>
      <c r="N19" s="23">
        <v>6375</v>
      </c>
      <c r="O19" s="23"/>
      <c r="P19" s="34"/>
      <c r="Q19" s="23">
        <f t="shared" si="0"/>
        <v>34818</v>
      </c>
      <c r="R19" s="23"/>
      <c r="S19" s="34"/>
      <c r="U19" s="118" t="s">
        <v>59</v>
      </c>
      <c r="V19" s="118"/>
      <c r="W19" s="118"/>
      <c r="X19" s="119">
        <f>MAX(D207:D218)</f>
        <v>1728</v>
      </c>
      <c r="Y19" s="118"/>
      <c r="Z19" s="118"/>
      <c r="AA19" s="119">
        <f>MAX(G207:G218)</f>
        <v>1818</v>
      </c>
      <c r="AB19" s="118"/>
      <c r="AC19" s="118"/>
      <c r="AD19" s="119">
        <f>MAX(J207:J218)</f>
        <v>3098</v>
      </c>
      <c r="AE19" s="118"/>
      <c r="AF19" s="118"/>
      <c r="AG19" s="119">
        <f>MAX(M207:M218)</f>
        <v>13878.7</v>
      </c>
      <c r="AH19" s="118"/>
      <c r="AI19" s="118"/>
      <c r="AJ19" s="119">
        <f>MAX(P207:P218)</f>
        <v>7578</v>
      </c>
      <c r="AK19" s="118"/>
      <c r="AL19" s="118"/>
      <c r="AM19" s="119">
        <f>MAX(S207:S218)</f>
        <v>28003.7</v>
      </c>
    </row>
    <row r="20" spans="1:39">
      <c r="A20" s="47">
        <v>39783</v>
      </c>
      <c r="B20" s="23">
        <v>1505</v>
      </c>
      <c r="C20" s="23"/>
      <c r="D20" s="34"/>
      <c r="E20" s="23">
        <v>1017</v>
      </c>
      <c r="F20" s="23"/>
      <c r="G20" s="34"/>
      <c r="H20" s="23">
        <v>1869</v>
      </c>
      <c r="I20" s="23"/>
      <c r="J20" s="34"/>
      <c r="K20" s="23">
        <v>24275</v>
      </c>
      <c r="L20" s="23"/>
      <c r="M20" s="34"/>
      <c r="N20" s="23">
        <v>6360</v>
      </c>
      <c r="O20" s="23"/>
      <c r="P20" s="34"/>
      <c r="Q20" s="23">
        <f t="shared" si="0"/>
        <v>35026</v>
      </c>
      <c r="R20" s="23"/>
      <c r="S20" s="34"/>
    </row>
    <row r="21" spans="1:39">
      <c r="A21" s="47">
        <v>39814</v>
      </c>
      <c r="B21" s="23">
        <v>1407</v>
      </c>
      <c r="C21" s="23"/>
      <c r="D21" s="34"/>
      <c r="E21" s="23">
        <v>938</v>
      </c>
      <c r="F21" s="23"/>
      <c r="G21" s="34"/>
      <c r="H21" s="23">
        <v>1896</v>
      </c>
      <c r="I21" s="23"/>
      <c r="J21" s="34"/>
      <c r="K21" s="23">
        <v>24466</v>
      </c>
      <c r="L21" s="23"/>
      <c r="M21" s="34"/>
      <c r="N21" s="23">
        <v>6310</v>
      </c>
      <c r="O21" s="23"/>
      <c r="P21" s="34"/>
      <c r="Q21" s="23">
        <f t="shared" si="0"/>
        <v>35017</v>
      </c>
      <c r="R21" s="23"/>
      <c r="S21" s="34"/>
    </row>
    <row r="22" spans="1:39">
      <c r="A22" s="47">
        <v>39845</v>
      </c>
      <c r="B22" s="23">
        <v>1430</v>
      </c>
      <c r="C22" s="23"/>
      <c r="D22" s="34"/>
      <c r="E22" s="23">
        <v>899</v>
      </c>
      <c r="F22" s="23"/>
      <c r="G22" s="34"/>
      <c r="H22" s="23">
        <v>1960</v>
      </c>
      <c r="I22" s="23"/>
      <c r="J22" s="34"/>
      <c r="K22" s="23">
        <v>24964</v>
      </c>
      <c r="L22" s="23"/>
      <c r="M22" s="34"/>
      <c r="N22" s="23">
        <v>6401</v>
      </c>
      <c r="O22" s="23"/>
      <c r="P22" s="34"/>
      <c r="Q22" s="23">
        <f t="shared" si="0"/>
        <v>35654</v>
      </c>
      <c r="R22" s="23"/>
      <c r="S22" s="34"/>
    </row>
    <row r="23" spans="1:39">
      <c r="A23" s="47">
        <v>39873</v>
      </c>
      <c r="B23" s="23">
        <v>1393</v>
      </c>
      <c r="C23" s="23"/>
      <c r="D23" s="34"/>
      <c r="E23" s="23">
        <v>885</v>
      </c>
      <c r="F23" s="23"/>
      <c r="G23" s="34"/>
      <c r="H23" s="23">
        <v>2020</v>
      </c>
      <c r="I23" s="23"/>
      <c r="J23" s="34"/>
      <c r="K23" s="23">
        <v>25123</v>
      </c>
      <c r="L23" s="23"/>
      <c r="M23" s="34"/>
      <c r="N23" s="23">
        <v>6379</v>
      </c>
      <c r="O23" s="23"/>
      <c r="P23" s="34"/>
      <c r="Q23" s="23">
        <f t="shared" si="0"/>
        <v>35800</v>
      </c>
      <c r="R23" s="23"/>
      <c r="S23" s="34"/>
    </row>
    <row r="24" spans="1:39">
      <c r="A24" s="47">
        <v>39904</v>
      </c>
      <c r="B24" s="23">
        <v>1325</v>
      </c>
      <c r="C24" s="23"/>
      <c r="D24" s="34"/>
      <c r="E24" s="23">
        <v>951</v>
      </c>
      <c r="F24" s="23"/>
      <c r="G24" s="34"/>
      <c r="H24" s="23">
        <v>2094</v>
      </c>
      <c r="I24" s="23"/>
      <c r="J24" s="34"/>
      <c r="K24" s="23">
        <v>25622</v>
      </c>
      <c r="L24" s="23"/>
      <c r="M24" s="34"/>
      <c r="N24" s="23">
        <v>6362</v>
      </c>
      <c r="O24" s="23"/>
      <c r="P24" s="34"/>
      <c r="Q24" s="23">
        <f t="shared" si="0"/>
        <v>36354</v>
      </c>
      <c r="R24" s="23"/>
      <c r="S24" s="34"/>
    </row>
    <row r="25" spans="1:39">
      <c r="A25" s="47">
        <v>39934</v>
      </c>
      <c r="B25" s="23">
        <v>1378</v>
      </c>
      <c r="C25" s="23"/>
      <c r="D25" s="34"/>
      <c r="E25" s="23">
        <v>1027</v>
      </c>
      <c r="F25" s="23"/>
      <c r="G25" s="34"/>
      <c r="H25" s="23">
        <v>2143</v>
      </c>
      <c r="I25" s="23"/>
      <c r="J25" s="34"/>
      <c r="K25" s="23">
        <v>25708</v>
      </c>
      <c r="L25" s="23"/>
      <c r="M25" s="34"/>
      <c r="N25" s="23">
        <v>6486</v>
      </c>
      <c r="O25" s="23"/>
      <c r="P25" s="34"/>
      <c r="Q25" s="23">
        <f t="shared" si="0"/>
        <v>36742</v>
      </c>
      <c r="R25" s="23"/>
      <c r="S25" s="34"/>
    </row>
    <row r="26" spans="1:39">
      <c r="A26" s="47">
        <v>39965</v>
      </c>
      <c r="B26" s="23">
        <v>1424</v>
      </c>
      <c r="C26" s="23"/>
      <c r="D26" s="34"/>
      <c r="E26" s="23">
        <v>1135</v>
      </c>
      <c r="F26" s="23"/>
      <c r="G26" s="34"/>
      <c r="H26" s="23">
        <v>2222</v>
      </c>
      <c r="I26" s="23"/>
      <c r="J26" s="34"/>
      <c r="K26" s="23">
        <v>25908</v>
      </c>
      <c r="L26" s="23"/>
      <c r="M26" s="34"/>
      <c r="N26" s="23">
        <v>6637</v>
      </c>
      <c r="O26" s="23"/>
      <c r="P26" s="34"/>
      <c r="Q26" s="23">
        <f t="shared" si="0"/>
        <v>37326</v>
      </c>
      <c r="R26" s="23"/>
      <c r="S26" s="34"/>
    </row>
    <row r="27" spans="1:39">
      <c r="A27" s="47">
        <v>39995</v>
      </c>
      <c r="B27" s="23">
        <v>1448</v>
      </c>
      <c r="C27" s="23"/>
      <c r="D27" s="34"/>
      <c r="E27" s="23">
        <v>1239</v>
      </c>
      <c r="F27" s="23"/>
      <c r="G27" s="34"/>
      <c r="H27" s="23">
        <v>2314</v>
      </c>
      <c r="I27" s="23"/>
      <c r="J27" s="34"/>
      <c r="K27" s="23">
        <v>26074</v>
      </c>
      <c r="L27" s="23"/>
      <c r="M27" s="34"/>
      <c r="N27" s="23">
        <v>6848</v>
      </c>
      <c r="O27" s="23"/>
      <c r="P27" s="34"/>
      <c r="Q27" s="23">
        <f t="shared" si="0"/>
        <v>37923</v>
      </c>
      <c r="R27" s="23"/>
      <c r="S27" s="34"/>
    </row>
    <row r="28" spans="1:39">
      <c r="A28" s="47">
        <v>40026</v>
      </c>
      <c r="B28" s="23">
        <v>1479</v>
      </c>
      <c r="C28" s="23"/>
      <c r="D28" s="34"/>
      <c r="E28" s="23">
        <v>1315</v>
      </c>
      <c r="F28" s="23"/>
      <c r="G28" s="34"/>
      <c r="H28" s="23">
        <v>2340</v>
      </c>
      <c r="I28" s="23"/>
      <c r="J28" s="34"/>
      <c r="K28" s="23">
        <v>26117</v>
      </c>
      <c r="L28" s="23"/>
      <c r="M28" s="34"/>
      <c r="N28" s="23">
        <v>6884</v>
      </c>
      <c r="O28" s="23"/>
      <c r="P28" s="34"/>
      <c r="Q28" s="23">
        <f t="shared" si="0"/>
        <v>38135</v>
      </c>
      <c r="R28" s="23"/>
      <c r="S28" s="34"/>
    </row>
    <row r="29" spans="1:39">
      <c r="A29" s="47">
        <v>40057</v>
      </c>
      <c r="B29" s="23">
        <v>1505</v>
      </c>
      <c r="C29" s="23"/>
      <c r="D29" s="34"/>
      <c r="E29" s="23">
        <v>1375</v>
      </c>
      <c r="F29" s="23"/>
      <c r="G29" s="34"/>
      <c r="H29" s="23">
        <v>2390</v>
      </c>
      <c r="I29" s="23"/>
      <c r="J29" s="34"/>
      <c r="K29" s="23">
        <v>25909</v>
      </c>
      <c r="L29" s="23"/>
      <c r="M29" s="34"/>
      <c r="N29" s="23">
        <v>7018</v>
      </c>
      <c r="O29" s="23"/>
      <c r="P29" s="34"/>
      <c r="Q29" s="23">
        <f t="shared" si="0"/>
        <v>38197</v>
      </c>
      <c r="R29" s="23"/>
      <c r="S29" s="34"/>
    </row>
    <row r="30" spans="1:39">
      <c r="A30" s="47">
        <v>40087</v>
      </c>
      <c r="B30" s="23">
        <v>1497</v>
      </c>
      <c r="C30" s="23"/>
      <c r="D30" s="34"/>
      <c r="E30" s="23">
        <v>1379</v>
      </c>
      <c r="F30" s="23"/>
      <c r="G30" s="34"/>
      <c r="H30" s="23">
        <v>2442</v>
      </c>
      <c r="I30" s="23"/>
      <c r="J30" s="34"/>
      <c r="K30" s="23">
        <v>25723</v>
      </c>
      <c r="L30" s="23"/>
      <c r="M30" s="34"/>
      <c r="N30" s="23">
        <v>7169</v>
      </c>
      <c r="O30" s="23"/>
      <c r="P30" s="34"/>
      <c r="Q30" s="23">
        <f t="shared" si="0"/>
        <v>38210</v>
      </c>
      <c r="R30" s="23"/>
      <c r="S30" s="34"/>
    </row>
    <row r="31" spans="1:39">
      <c r="A31" s="47">
        <v>40118</v>
      </c>
      <c r="B31" s="23">
        <v>1540</v>
      </c>
      <c r="C31" s="23"/>
      <c r="D31" s="34"/>
      <c r="E31" s="23">
        <v>1420</v>
      </c>
      <c r="F31" s="23"/>
      <c r="G31" s="34"/>
      <c r="H31" s="23">
        <v>2498</v>
      </c>
      <c r="I31" s="23"/>
      <c r="J31" s="34"/>
      <c r="K31" s="23">
        <v>25612</v>
      </c>
      <c r="L31" s="23"/>
      <c r="M31" s="34"/>
      <c r="N31" s="23">
        <v>7303</v>
      </c>
      <c r="O31" s="23"/>
      <c r="P31" s="34"/>
      <c r="Q31" s="23">
        <f t="shared" ref="Q31:R94" si="1">B31+E31+H31+K31+N31</f>
        <v>38373</v>
      </c>
      <c r="R31" s="23"/>
      <c r="S31" s="34"/>
    </row>
    <row r="32" spans="1:39">
      <c r="A32" s="47">
        <v>40148</v>
      </c>
      <c r="B32" s="23">
        <v>1556</v>
      </c>
      <c r="C32" s="23"/>
      <c r="D32" s="34"/>
      <c r="E32" s="23">
        <v>1407</v>
      </c>
      <c r="F32" s="23"/>
      <c r="G32" s="34"/>
      <c r="H32" s="23">
        <v>2517</v>
      </c>
      <c r="I32" s="23"/>
      <c r="J32" s="34"/>
      <c r="K32" s="23">
        <v>25567</v>
      </c>
      <c r="L32" s="23"/>
      <c r="M32" s="34"/>
      <c r="N32" s="23">
        <v>7254</v>
      </c>
      <c r="O32" s="23"/>
      <c r="P32" s="34"/>
      <c r="Q32" s="23">
        <f t="shared" si="1"/>
        <v>38301</v>
      </c>
      <c r="R32" s="23"/>
      <c r="S32" s="34"/>
    </row>
    <row r="33" spans="1:19">
      <c r="A33" s="47">
        <v>40179</v>
      </c>
      <c r="B33" s="23">
        <v>1493</v>
      </c>
      <c r="C33" s="23"/>
      <c r="D33" s="34"/>
      <c r="E33" s="23">
        <v>1341</v>
      </c>
      <c r="F33" s="23"/>
      <c r="G33" s="34"/>
      <c r="H33" s="23">
        <v>2519</v>
      </c>
      <c r="I33" s="23"/>
      <c r="J33" s="34"/>
      <c r="K33" s="23">
        <v>25796</v>
      </c>
      <c r="L33" s="23"/>
      <c r="M33" s="34"/>
      <c r="N33" s="23">
        <v>7118</v>
      </c>
      <c r="O33" s="23"/>
      <c r="P33" s="34"/>
      <c r="Q33" s="23">
        <f t="shared" si="1"/>
        <v>38267</v>
      </c>
      <c r="R33" s="23"/>
      <c r="S33" s="34"/>
    </row>
    <row r="34" spans="1:19">
      <c r="A34" s="47">
        <v>40210</v>
      </c>
      <c r="B34" s="23">
        <v>1473</v>
      </c>
      <c r="C34" s="23"/>
      <c r="D34" s="34"/>
      <c r="E34" s="23">
        <v>1307</v>
      </c>
      <c r="F34" s="23"/>
      <c r="G34" s="34"/>
      <c r="H34" s="23">
        <v>2495</v>
      </c>
      <c r="I34" s="23"/>
      <c r="J34" s="34"/>
      <c r="K34" s="23">
        <v>25839</v>
      </c>
      <c r="L34" s="23"/>
      <c r="M34" s="34"/>
      <c r="N34" s="23">
        <v>7100</v>
      </c>
      <c r="O34" s="23"/>
      <c r="P34" s="34"/>
      <c r="Q34" s="23">
        <f t="shared" si="1"/>
        <v>38214</v>
      </c>
      <c r="R34" s="23"/>
      <c r="S34" s="34"/>
    </row>
    <row r="35" spans="1:19">
      <c r="A35" s="47">
        <v>40238</v>
      </c>
      <c r="B35" s="23">
        <v>1512</v>
      </c>
      <c r="C35" s="23"/>
      <c r="D35" s="34"/>
      <c r="E35" s="23">
        <v>1396</v>
      </c>
      <c r="F35" s="23"/>
      <c r="G35" s="34"/>
      <c r="H35" s="23">
        <v>2515</v>
      </c>
      <c r="I35" s="23"/>
      <c r="J35" s="34"/>
      <c r="K35" s="23">
        <v>25947</v>
      </c>
      <c r="L35" s="23"/>
      <c r="M35" s="34"/>
      <c r="N35" s="23">
        <v>7216</v>
      </c>
      <c r="O35" s="23"/>
      <c r="P35" s="34"/>
      <c r="Q35" s="23">
        <f t="shared" si="1"/>
        <v>38586</v>
      </c>
      <c r="R35" s="23"/>
      <c r="S35" s="34"/>
    </row>
    <row r="36" spans="1:19">
      <c r="A36" s="47">
        <v>40269</v>
      </c>
      <c r="B36" s="23">
        <v>1518</v>
      </c>
      <c r="C36" s="23"/>
      <c r="D36" s="34"/>
      <c r="E36" s="23">
        <v>1424</v>
      </c>
      <c r="F36" s="23"/>
      <c r="G36" s="34"/>
      <c r="H36" s="23">
        <v>2507</v>
      </c>
      <c r="I36" s="23"/>
      <c r="J36" s="34"/>
      <c r="K36" s="23">
        <v>25741</v>
      </c>
      <c r="L36" s="23"/>
      <c r="M36" s="34"/>
      <c r="N36" s="23">
        <v>7261</v>
      </c>
      <c r="O36" s="23"/>
      <c r="P36" s="34"/>
      <c r="Q36" s="23">
        <f t="shared" si="1"/>
        <v>38451</v>
      </c>
      <c r="R36" s="23"/>
      <c r="S36" s="34"/>
    </row>
    <row r="37" spans="1:19">
      <c r="A37" s="47">
        <v>40299</v>
      </c>
      <c r="B37" s="23">
        <v>1595</v>
      </c>
      <c r="C37" s="23"/>
      <c r="D37" s="34"/>
      <c r="E37" s="23">
        <v>1580</v>
      </c>
      <c r="F37" s="23"/>
      <c r="G37" s="34"/>
      <c r="H37" s="23">
        <v>2544</v>
      </c>
      <c r="I37" s="23"/>
      <c r="J37" s="34"/>
      <c r="K37" s="23">
        <v>25363</v>
      </c>
      <c r="L37" s="23"/>
      <c r="M37" s="34"/>
      <c r="N37" s="23">
        <v>7306</v>
      </c>
      <c r="O37" s="23"/>
      <c r="P37" s="34"/>
      <c r="Q37" s="23">
        <f t="shared" si="1"/>
        <v>38388</v>
      </c>
      <c r="R37" s="23"/>
      <c r="S37" s="34"/>
    </row>
    <row r="38" spans="1:19">
      <c r="A38" s="47">
        <v>40330</v>
      </c>
      <c r="B38" s="23">
        <v>1665</v>
      </c>
      <c r="C38" s="23"/>
      <c r="D38" s="34"/>
      <c r="E38" s="23">
        <v>1689</v>
      </c>
      <c r="F38" s="23"/>
      <c r="G38" s="34"/>
      <c r="H38" s="23">
        <v>2565</v>
      </c>
      <c r="I38" s="23"/>
      <c r="J38" s="34"/>
      <c r="K38" s="23">
        <v>25478</v>
      </c>
      <c r="L38" s="23"/>
      <c r="M38" s="34"/>
      <c r="N38" s="23">
        <v>7441</v>
      </c>
      <c r="O38" s="23"/>
      <c r="P38" s="34"/>
      <c r="Q38" s="23">
        <f t="shared" si="1"/>
        <v>38838</v>
      </c>
      <c r="R38" s="23"/>
      <c r="S38" s="34"/>
    </row>
    <row r="39" spans="1:19">
      <c r="A39" s="47">
        <v>40360</v>
      </c>
      <c r="B39" s="23">
        <v>1781</v>
      </c>
      <c r="C39" s="23"/>
      <c r="D39" s="34"/>
      <c r="E39" s="23">
        <v>1835</v>
      </c>
      <c r="F39" s="23"/>
      <c r="G39" s="34"/>
      <c r="H39" s="23">
        <v>2620</v>
      </c>
      <c r="I39" s="23"/>
      <c r="J39" s="34"/>
      <c r="K39" s="23">
        <v>25127</v>
      </c>
      <c r="L39" s="23"/>
      <c r="M39" s="34"/>
      <c r="N39" s="23">
        <v>7571</v>
      </c>
      <c r="O39" s="23"/>
      <c r="P39" s="34"/>
      <c r="Q39" s="23">
        <f t="shared" si="1"/>
        <v>38934</v>
      </c>
      <c r="R39" s="23"/>
      <c r="S39" s="34"/>
    </row>
    <row r="40" spans="1:19">
      <c r="A40" s="47">
        <v>40391</v>
      </c>
      <c r="B40" s="23">
        <v>1860</v>
      </c>
      <c r="C40" s="23"/>
      <c r="D40" s="34"/>
      <c r="E40" s="23">
        <v>1865</v>
      </c>
      <c r="F40" s="23"/>
      <c r="G40" s="34"/>
      <c r="H40" s="23">
        <v>2643</v>
      </c>
      <c r="I40" s="23"/>
      <c r="J40" s="34"/>
      <c r="K40" s="23">
        <v>25236</v>
      </c>
      <c r="L40" s="23"/>
      <c r="M40" s="34"/>
      <c r="N40" s="23">
        <v>7592</v>
      </c>
      <c r="O40" s="23"/>
      <c r="P40" s="34"/>
      <c r="Q40" s="23">
        <f t="shared" si="1"/>
        <v>39196</v>
      </c>
      <c r="R40" s="23"/>
      <c r="S40" s="34"/>
    </row>
    <row r="41" spans="1:19">
      <c r="A41" s="47">
        <v>40422</v>
      </c>
      <c r="B41" s="23">
        <v>1863</v>
      </c>
      <c r="C41" s="23"/>
      <c r="D41" s="34"/>
      <c r="E41" s="23">
        <v>1820</v>
      </c>
      <c r="F41" s="23"/>
      <c r="G41" s="34"/>
      <c r="H41" s="23">
        <v>2641</v>
      </c>
      <c r="I41" s="23"/>
      <c r="J41" s="34"/>
      <c r="K41" s="23">
        <v>25013</v>
      </c>
      <c r="L41" s="23"/>
      <c r="M41" s="34"/>
      <c r="N41" s="23">
        <v>7751</v>
      </c>
      <c r="O41" s="23"/>
      <c r="P41" s="34"/>
      <c r="Q41" s="23">
        <f t="shared" si="1"/>
        <v>39088</v>
      </c>
      <c r="R41" s="23"/>
      <c r="S41" s="34"/>
    </row>
    <row r="42" spans="1:19">
      <c r="A42" s="47">
        <v>40452</v>
      </c>
      <c r="B42" s="23">
        <v>1869</v>
      </c>
      <c r="C42" s="23"/>
      <c r="D42" s="34"/>
      <c r="E42" s="23">
        <v>1733</v>
      </c>
      <c r="F42" s="23"/>
      <c r="G42" s="34"/>
      <c r="H42" s="23">
        <v>2612</v>
      </c>
      <c r="I42" s="23"/>
      <c r="J42" s="34"/>
      <c r="K42" s="23">
        <v>24465</v>
      </c>
      <c r="L42" s="23"/>
      <c r="M42" s="34"/>
      <c r="N42" s="23">
        <v>7738</v>
      </c>
      <c r="O42" s="23"/>
      <c r="P42" s="34"/>
      <c r="Q42" s="23">
        <f t="shared" si="1"/>
        <v>38417</v>
      </c>
      <c r="R42" s="23"/>
      <c r="S42" s="34"/>
    </row>
    <row r="43" spans="1:19">
      <c r="A43" s="47">
        <v>40483</v>
      </c>
      <c r="B43" s="23">
        <v>1842</v>
      </c>
      <c r="C43" s="23"/>
      <c r="D43" s="34"/>
      <c r="E43" s="23">
        <v>1756</v>
      </c>
      <c r="F43" s="23"/>
      <c r="G43" s="34"/>
      <c r="H43" s="23">
        <v>2646</v>
      </c>
      <c r="I43" s="23"/>
      <c r="J43" s="34"/>
      <c r="K43" s="23">
        <v>24052</v>
      </c>
      <c r="L43" s="23"/>
      <c r="M43" s="34"/>
      <c r="N43" s="23">
        <v>7715</v>
      </c>
      <c r="O43" s="23"/>
      <c r="P43" s="34"/>
      <c r="Q43" s="23">
        <f t="shared" si="1"/>
        <v>38011</v>
      </c>
      <c r="R43" s="23"/>
      <c r="S43" s="34"/>
    </row>
    <row r="44" spans="1:19">
      <c r="A44" s="47">
        <v>40513</v>
      </c>
      <c r="B44" s="23">
        <v>1792</v>
      </c>
      <c r="C44" s="23"/>
      <c r="D44" s="34"/>
      <c r="E44" s="23">
        <v>1705</v>
      </c>
      <c r="F44" s="23"/>
      <c r="G44" s="34"/>
      <c r="H44" s="23">
        <v>2672</v>
      </c>
      <c r="I44" s="23"/>
      <c r="J44" s="34"/>
      <c r="K44" s="23">
        <v>23589</v>
      </c>
      <c r="L44" s="23"/>
      <c r="M44" s="34"/>
      <c r="N44" s="23">
        <v>7606</v>
      </c>
      <c r="O44" s="23"/>
      <c r="P44" s="34"/>
      <c r="Q44" s="23">
        <f t="shared" si="1"/>
        <v>37364</v>
      </c>
      <c r="R44" s="23"/>
      <c r="S44" s="34"/>
    </row>
    <row r="45" spans="1:19">
      <c r="A45" s="47">
        <v>40544</v>
      </c>
      <c r="B45" s="23">
        <v>1641</v>
      </c>
      <c r="C45" s="23"/>
      <c r="D45" s="34"/>
      <c r="E45" s="23">
        <v>1544</v>
      </c>
      <c r="F45" s="23"/>
      <c r="G45" s="34"/>
      <c r="H45" s="23">
        <v>2639</v>
      </c>
      <c r="I45" s="23"/>
      <c r="J45" s="34"/>
      <c r="K45" s="23">
        <v>23746</v>
      </c>
      <c r="L45" s="23"/>
      <c r="M45" s="34"/>
      <c r="N45" s="23">
        <v>7440</v>
      </c>
      <c r="O45" s="23"/>
      <c r="P45" s="34"/>
      <c r="Q45" s="23">
        <f t="shared" si="1"/>
        <v>37010</v>
      </c>
      <c r="R45" s="23"/>
      <c r="S45" s="34"/>
    </row>
    <row r="46" spans="1:19">
      <c r="A46" s="47">
        <v>40575</v>
      </c>
      <c r="B46" s="23">
        <v>1624</v>
      </c>
      <c r="C46" s="23"/>
      <c r="D46" s="34"/>
      <c r="E46" s="23">
        <v>1528</v>
      </c>
      <c r="F46" s="23"/>
      <c r="G46" s="34"/>
      <c r="H46" s="23">
        <v>2636</v>
      </c>
      <c r="I46" s="23"/>
      <c r="J46" s="34"/>
      <c r="K46" s="23">
        <v>23715</v>
      </c>
      <c r="L46" s="23"/>
      <c r="M46" s="34"/>
      <c r="N46" s="23">
        <v>7402</v>
      </c>
      <c r="O46" s="23"/>
      <c r="P46" s="34"/>
      <c r="Q46" s="23">
        <f t="shared" si="1"/>
        <v>36905</v>
      </c>
      <c r="R46" s="23"/>
      <c r="S46" s="34"/>
    </row>
    <row r="47" spans="1:19">
      <c r="A47" s="47">
        <v>40603</v>
      </c>
      <c r="B47" s="23">
        <v>1572</v>
      </c>
      <c r="C47" s="23"/>
      <c r="D47" s="34"/>
      <c r="E47" s="23">
        <v>1535</v>
      </c>
      <c r="F47" s="23"/>
      <c r="G47" s="34"/>
      <c r="H47" s="23">
        <v>2619</v>
      </c>
      <c r="I47" s="23"/>
      <c r="J47" s="34"/>
      <c r="K47" s="23">
        <v>23575</v>
      </c>
      <c r="L47" s="23"/>
      <c r="M47" s="34"/>
      <c r="N47" s="23">
        <v>7546</v>
      </c>
      <c r="O47" s="23"/>
      <c r="P47" s="34"/>
      <c r="Q47" s="23">
        <f t="shared" si="1"/>
        <v>36847</v>
      </c>
      <c r="R47" s="23"/>
      <c r="S47" s="34"/>
    </row>
    <row r="48" spans="1:19">
      <c r="A48" s="47">
        <v>40634</v>
      </c>
      <c r="B48" s="23">
        <v>1476</v>
      </c>
      <c r="C48" s="23"/>
      <c r="D48" s="34"/>
      <c r="E48" s="23">
        <v>1552</v>
      </c>
      <c r="F48" s="23"/>
      <c r="G48" s="34"/>
      <c r="H48" s="23">
        <v>2584</v>
      </c>
      <c r="I48" s="23"/>
      <c r="J48" s="34"/>
      <c r="K48" s="23">
        <v>23204</v>
      </c>
      <c r="L48" s="23"/>
      <c r="M48" s="34"/>
      <c r="N48" s="23">
        <v>7470</v>
      </c>
      <c r="O48" s="23"/>
      <c r="P48" s="34"/>
      <c r="Q48" s="23">
        <f t="shared" si="1"/>
        <v>36286</v>
      </c>
      <c r="R48" s="23"/>
      <c r="S48" s="34"/>
    </row>
    <row r="49" spans="1:19">
      <c r="A49" s="47">
        <v>40664</v>
      </c>
      <c r="B49" s="23">
        <v>1458</v>
      </c>
      <c r="C49" s="23"/>
      <c r="D49" s="34"/>
      <c r="E49" s="23">
        <v>1653</v>
      </c>
      <c r="F49" s="23"/>
      <c r="G49" s="34"/>
      <c r="H49" s="23">
        <v>2560</v>
      </c>
      <c r="I49" s="23"/>
      <c r="J49" s="34"/>
      <c r="K49" s="23">
        <v>23076</v>
      </c>
      <c r="L49" s="23"/>
      <c r="M49" s="34"/>
      <c r="N49" s="23">
        <v>7572</v>
      </c>
      <c r="O49" s="23"/>
      <c r="P49" s="34"/>
      <c r="Q49" s="23">
        <f t="shared" si="1"/>
        <v>36319</v>
      </c>
      <c r="R49" s="23"/>
      <c r="S49" s="34"/>
    </row>
    <row r="50" spans="1:19">
      <c r="A50" s="47">
        <v>40695</v>
      </c>
      <c r="B50" s="23">
        <v>1427</v>
      </c>
      <c r="C50" s="23"/>
      <c r="D50" s="34"/>
      <c r="E50" s="23">
        <v>1678</v>
      </c>
      <c r="F50" s="23"/>
      <c r="G50" s="34"/>
      <c r="H50" s="23">
        <v>2560</v>
      </c>
      <c r="I50" s="23"/>
      <c r="J50" s="34"/>
      <c r="K50" s="23">
        <v>22746</v>
      </c>
      <c r="L50" s="23"/>
      <c r="M50" s="34"/>
      <c r="N50" s="23">
        <v>7688</v>
      </c>
      <c r="O50" s="23"/>
      <c r="P50" s="34"/>
      <c r="Q50" s="23">
        <f t="shared" si="1"/>
        <v>36099</v>
      </c>
      <c r="R50" s="23"/>
      <c r="S50" s="34"/>
    </row>
    <row r="51" spans="1:19">
      <c r="A51" s="47">
        <v>40725</v>
      </c>
      <c r="B51" s="23">
        <v>1436</v>
      </c>
      <c r="C51" s="23"/>
      <c r="D51" s="34"/>
      <c r="E51" s="23">
        <v>1722</v>
      </c>
      <c r="F51" s="23"/>
      <c r="G51" s="34"/>
      <c r="H51" s="23">
        <v>2521</v>
      </c>
      <c r="I51" s="23"/>
      <c r="J51" s="34"/>
      <c r="K51" s="23">
        <v>22341</v>
      </c>
      <c r="L51" s="23"/>
      <c r="M51" s="34"/>
      <c r="N51" s="23">
        <v>7829</v>
      </c>
      <c r="O51" s="23"/>
      <c r="P51" s="34"/>
      <c r="Q51" s="23">
        <f t="shared" si="1"/>
        <v>35849</v>
      </c>
      <c r="R51" s="23"/>
      <c r="S51" s="34"/>
    </row>
    <row r="52" spans="1:19">
      <c r="A52" s="47">
        <v>40756</v>
      </c>
      <c r="B52" s="23">
        <v>1473</v>
      </c>
      <c r="C52" s="23"/>
      <c r="D52" s="34"/>
      <c r="E52" s="23">
        <v>1720</v>
      </c>
      <c r="F52" s="23"/>
      <c r="G52" s="34"/>
      <c r="H52" s="23">
        <v>2528</v>
      </c>
      <c r="I52" s="23"/>
      <c r="J52" s="34"/>
      <c r="K52" s="23">
        <v>22036</v>
      </c>
      <c r="L52" s="23"/>
      <c r="M52" s="34"/>
      <c r="N52" s="23">
        <v>7836</v>
      </c>
      <c r="O52" s="23"/>
      <c r="P52" s="34"/>
      <c r="Q52" s="23">
        <f t="shared" si="1"/>
        <v>35593</v>
      </c>
      <c r="R52" s="23"/>
      <c r="S52" s="34"/>
    </row>
    <row r="53" spans="1:19">
      <c r="A53" s="47">
        <v>40787</v>
      </c>
      <c r="B53" s="23">
        <v>1470</v>
      </c>
      <c r="C53" s="23"/>
      <c r="D53" s="34"/>
      <c r="E53" s="23">
        <v>1782</v>
      </c>
      <c r="F53" s="23"/>
      <c r="G53" s="34"/>
      <c r="H53" s="23">
        <v>2537</v>
      </c>
      <c r="I53" s="23"/>
      <c r="J53" s="34"/>
      <c r="K53" s="23">
        <v>21679</v>
      </c>
      <c r="L53" s="23"/>
      <c r="M53" s="34"/>
      <c r="N53" s="23">
        <v>7969</v>
      </c>
      <c r="O53" s="23"/>
      <c r="P53" s="34"/>
      <c r="Q53" s="23">
        <f t="shared" si="1"/>
        <v>35437</v>
      </c>
      <c r="R53" s="23"/>
      <c r="S53" s="34"/>
    </row>
    <row r="54" spans="1:19">
      <c r="A54" s="47">
        <v>40817</v>
      </c>
      <c r="B54" s="23">
        <v>1468</v>
      </c>
      <c r="C54" s="23"/>
      <c r="D54" s="34"/>
      <c r="E54" s="23">
        <v>1795</v>
      </c>
      <c r="F54" s="23"/>
      <c r="G54" s="34"/>
      <c r="H54" s="23">
        <v>2579</v>
      </c>
      <c r="I54" s="23"/>
      <c r="J54" s="34"/>
      <c r="K54" s="23">
        <v>21302</v>
      </c>
      <c r="L54" s="23"/>
      <c r="M54" s="34"/>
      <c r="N54" s="23">
        <v>8112</v>
      </c>
      <c r="O54" s="23"/>
      <c r="P54" s="34"/>
      <c r="Q54" s="23">
        <f t="shared" si="1"/>
        <v>35256</v>
      </c>
      <c r="R54" s="23"/>
      <c r="S54" s="34"/>
    </row>
    <row r="55" spans="1:19">
      <c r="A55" s="47">
        <v>40848</v>
      </c>
      <c r="B55" s="23">
        <v>1495</v>
      </c>
      <c r="C55" s="23"/>
      <c r="D55" s="34"/>
      <c r="E55" s="23">
        <v>1906</v>
      </c>
      <c r="F55" s="23"/>
      <c r="G55" s="34"/>
      <c r="H55" s="23">
        <v>2579</v>
      </c>
      <c r="I55" s="23"/>
      <c r="J55" s="34"/>
      <c r="K55" s="23">
        <v>20964</v>
      </c>
      <c r="L55" s="23"/>
      <c r="M55" s="34"/>
      <c r="N55" s="23">
        <v>8082</v>
      </c>
      <c r="O55" s="23"/>
      <c r="P55" s="34"/>
      <c r="Q55" s="23">
        <f t="shared" si="1"/>
        <v>35026</v>
      </c>
      <c r="R55" s="23"/>
      <c r="S55" s="34"/>
    </row>
    <row r="56" spans="1:19">
      <c r="A56" s="47">
        <v>40878</v>
      </c>
      <c r="B56" s="23">
        <v>1487</v>
      </c>
      <c r="C56" s="23"/>
      <c r="D56" s="34"/>
      <c r="E56" s="23">
        <v>1823</v>
      </c>
      <c r="F56" s="23"/>
      <c r="G56" s="34"/>
      <c r="H56" s="23">
        <v>2548</v>
      </c>
      <c r="I56" s="23"/>
      <c r="J56" s="34"/>
      <c r="K56" s="23">
        <v>20531</v>
      </c>
      <c r="L56" s="23"/>
      <c r="M56" s="34"/>
      <c r="N56" s="23">
        <v>7907</v>
      </c>
      <c r="O56" s="23"/>
      <c r="P56" s="34"/>
      <c r="Q56" s="23">
        <f t="shared" si="1"/>
        <v>34296</v>
      </c>
      <c r="R56" s="23"/>
      <c r="S56" s="34"/>
    </row>
    <row r="57" spans="1:19">
      <c r="A57" s="47">
        <v>40909</v>
      </c>
      <c r="B57" s="23">
        <v>1415</v>
      </c>
      <c r="C57" s="23"/>
      <c r="D57" s="34"/>
      <c r="E57" s="23">
        <v>1651</v>
      </c>
      <c r="F57" s="23"/>
      <c r="G57" s="34"/>
      <c r="H57" s="23">
        <v>2539</v>
      </c>
      <c r="I57" s="23"/>
      <c r="J57" s="34"/>
      <c r="K57" s="23">
        <v>20717</v>
      </c>
      <c r="L57" s="23"/>
      <c r="M57" s="34"/>
      <c r="N57" s="23">
        <v>7796</v>
      </c>
      <c r="O57" s="23"/>
      <c r="P57" s="34"/>
      <c r="Q57" s="23">
        <f t="shared" si="1"/>
        <v>34118</v>
      </c>
      <c r="R57" s="23"/>
      <c r="S57" s="34"/>
    </row>
    <row r="58" spans="1:19">
      <c r="A58" s="47">
        <v>40940</v>
      </c>
      <c r="B58" s="23">
        <v>1435</v>
      </c>
      <c r="C58" s="23"/>
      <c r="D58" s="34"/>
      <c r="E58" s="23">
        <v>1647</v>
      </c>
      <c r="F58" s="23"/>
      <c r="G58" s="34"/>
      <c r="H58" s="23">
        <v>2527</v>
      </c>
      <c r="I58" s="23"/>
      <c r="J58" s="34"/>
      <c r="K58" s="23">
        <v>20703</v>
      </c>
      <c r="L58" s="23"/>
      <c r="M58" s="34"/>
      <c r="N58" s="23">
        <v>7700</v>
      </c>
      <c r="O58" s="23"/>
      <c r="P58" s="34"/>
      <c r="Q58" s="23">
        <f t="shared" si="1"/>
        <v>34012</v>
      </c>
      <c r="R58" s="23"/>
      <c r="S58" s="34"/>
    </row>
    <row r="59" spans="1:19">
      <c r="A59" s="47">
        <v>40969</v>
      </c>
      <c r="B59" s="23">
        <v>1480</v>
      </c>
      <c r="C59" s="23"/>
      <c r="D59" s="34"/>
      <c r="E59" s="23">
        <v>1686</v>
      </c>
      <c r="F59" s="23"/>
      <c r="G59" s="34"/>
      <c r="H59" s="23">
        <v>2525</v>
      </c>
      <c r="I59" s="23"/>
      <c r="J59" s="34"/>
      <c r="K59" s="23">
        <v>20551</v>
      </c>
      <c r="L59" s="23"/>
      <c r="M59" s="34"/>
      <c r="N59" s="23">
        <v>7804</v>
      </c>
      <c r="O59" s="23"/>
      <c r="P59" s="34"/>
      <c r="Q59" s="23">
        <f t="shared" si="1"/>
        <v>34046</v>
      </c>
      <c r="R59" s="23"/>
      <c r="S59" s="34"/>
    </row>
    <row r="60" spans="1:19">
      <c r="A60" s="47">
        <v>41000</v>
      </c>
      <c r="B60" s="23">
        <v>1435</v>
      </c>
      <c r="C60" s="23"/>
      <c r="D60" s="34"/>
      <c r="E60" s="23">
        <v>1654</v>
      </c>
      <c r="F60" s="23"/>
      <c r="G60" s="34"/>
      <c r="H60" s="23">
        <v>2498</v>
      </c>
      <c r="I60" s="23"/>
      <c r="J60" s="34"/>
      <c r="K60" s="23">
        <v>20195</v>
      </c>
      <c r="L60" s="23"/>
      <c r="M60" s="34"/>
      <c r="N60" s="23">
        <v>7648</v>
      </c>
      <c r="O60" s="23"/>
      <c r="P60" s="34"/>
      <c r="Q60" s="23">
        <f t="shared" si="1"/>
        <v>33430</v>
      </c>
      <c r="R60" s="23"/>
      <c r="S60" s="34"/>
    </row>
    <row r="61" spans="1:19">
      <c r="A61" s="47">
        <v>41030</v>
      </c>
      <c r="B61" s="23">
        <v>1514</v>
      </c>
      <c r="C61" s="23"/>
      <c r="D61" s="34"/>
      <c r="E61" s="23">
        <v>1906</v>
      </c>
      <c r="F61" s="23"/>
      <c r="G61" s="34"/>
      <c r="H61" s="23">
        <v>2506</v>
      </c>
      <c r="I61" s="23"/>
      <c r="J61" s="34"/>
      <c r="K61" s="23">
        <v>20080</v>
      </c>
      <c r="L61" s="23"/>
      <c r="M61" s="34"/>
      <c r="N61" s="23">
        <v>7868</v>
      </c>
      <c r="O61" s="23"/>
      <c r="P61" s="34"/>
      <c r="Q61" s="23">
        <f t="shared" si="1"/>
        <v>33874</v>
      </c>
      <c r="R61" s="23"/>
      <c r="S61" s="34"/>
    </row>
    <row r="62" spans="1:19">
      <c r="A62" s="47">
        <v>41061</v>
      </c>
      <c r="B62" s="23">
        <v>1521</v>
      </c>
      <c r="C62" s="23"/>
      <c r="D62" s="34"/>
      <c r="E62" s="23">
        <v>1951</v>
      </c>
      <c r="F62" s="23"/>
      <c r="G62" s="34"/>
      <c r="H62" s="23">
        <v>2489</v>
      </c>
      <c r="I62" s="23"/>
      <c r="J62" s="34"/>
      <c r="K62" s="23">
        <v>19601</v>
      </c>
      <c r="L62" s="23"/>
      <c r="M62" s="34"/>
      <c r="N62" s="23">
        <v>8045</v>
      </c>
      <c r="O62" s="23"/>
      <c r="P62" s="34"/>
      <c r="Q62" s="23">
        <f t="shared" si="1"/>
        <v>33607</v>
      </c>
      <c r="R62" s="23"/>
      <c r="S62" s="34"/>
    </row>
    <row r="63" spans="1:19">
      <c r="A63" s="47">
        <v>41091</v>
      </c>
      <c r="B63" s="23">
        <v>1536</v>
      </c>
      <c r="C63" s="23"/>
      <c r="D63" s="34"/>
      <c r="E63" s="23">
        <v>2051</v>
      </c>
      <c r="F63" s="23"/>
      <c r="G63" s="34"/>
      <c r="H63" s="23">
        <v>2540</v>
      </c>
      <c r="I63" s="23"/>
      <c r="J63" s="34"/>
      <c r="K63" s="23">
        <v>19122</v>
      </c>
      <c r="L63" s="23"/>
      <c r="M63" s="34"/>
      <c r="N63" s="23">
        <v>8068</v>
      </c>
      <c r="O63" s="23"/>
      <c r="P63" s="34"/>
      <c r="Q63" s="23">
        <f t="shared" si="1"/>
        <v>33317</v>
      </c>
      <c r="R63" s="23"/>
      <c r="S63" s="34"/>
    </row>
    <row r="64" spans="1:19">
      <c r="A64" s="47">
        <v>41122</v>
      </c>
      <c r="B64" s="23">
        <v>1592</v>
      </c>
      <c r="C64" s="23"/>
      <c r="D64" s="34"/>
      <c r="E64" s="23">
        <v>2187</v>
      </c>
      <c r="F64" s="23"/>
      <c r="G64" s="34"/>
      <c r="H64" s="23">
        <v>2530</v>
      </c>
      <c r="I64" s="23"/>
      <c r="J64" s="34"/>
      <c r="K64" s="23">
        <v>18848</v>
      </c>
      <c r="L64" s="23"/>
      <c r="M64" s="34"/>
      <c r="N64" s="23">
        <v>8283</v>
      </c>
      <c r="O64" s="23"/>
      <c r="P64" s="34"/>
      <c r="Q64" s="23">
        <f t="shared" si="1"/>
        <v>33440</v>
      </c>
      <c r="R64" s="23"/>
      <c r="S64" s="34"/>
    </row>
    <row r="65" spans="1:21">
      <c r="A65" s="47">
        <v>41153</v>
      </c>
      <c r="B65" s="23">
        <v>1645</v>
      </c>
      <c r="C65" s="23"/>
      <c r="D65" s="34"/>
      <c r="E65" s="23">
        <v>2194</v>
      </c>
      <c r="F65" s="23"/>
      <c r="G65" s="34"/>
      <c r="H65" s="23">
        <v>2515</v>
      </c>
      <c r="I65" s="23"/>
      <c r="J65" s="34"/>
      <c r="K65" s="23">
        <v>18647</v>
      </c>
      <c r="L65" s="23"/>
      <c r="M65" s="34"/>
      <c r="N65" s="23">
        <v>8408</v>
      </c>
      <c r="O65" s="23"/>
      <c r="P65" s="34"/>
      <c r="Q65" s="23">
        <f t="shared" si="1"/>
        <v>33409</v>
      </c>
      <c r="R65" s="23"/>
      <c r="S65" s="34"/>
    </row>
    <row r="66" spans="1:21">
      <c r="A66" s="47">
        <v>41183</v>
      </c>
      <c r="B66" s="23">
        <v>1700</v>
      </c>
      <c r="C66" s="23"/>
      <c r="D66" s="34"/>
      <c r="E66" s="23">
        <v>2179</v>
      </c>
      <c r="F66" s="23"/>
      <c r="G66" s="34"/>
      <c r="H66" s="23">
        <v>2494</v>
      </c>
      <c r="I66" s="23"/>
      <c r="J66" s="34"/>
      <c r="K66" s="23">
        <v>18296</v>
      </c>
      <c r="L66" s="23"/>
      <c r="M66" s="34"/>
      <c r="N66" s="23">
        <v>8515</v>
      </c>
      <c r="O66" s="23"/>
      <c r="P66" s="34"/>
      <c r="Q66" s="23">
        <f t="shared" si="1"/>
        <v>33184</v>
      </c>
      <c r="R66" s="23"/>
      <c r="S66" s="34"/>
    </row>
    <row r="67" spans="1:21">
      <c r="A67" s="47">
        <v>41214</v>
      </c>
      <c r="B67" s="23">
        <v>1722</v>
      </c>
      <c r="C67" s="23"/>
      <c r="D67" s="34"/>
      <c r="E67" s="23">
        <v>2103</v>
      </c>
      <c r="F67" s="23"/>
      <c r="G67" s="34"/>
      <c r="H67" s="23">
        <v>2495</v>
      </c>
      <c r="I67" s="23"/>
      <c r="J67" s="34"/>
      <c r="K67" s="23">
        <v>17923</v>
      </c>
      <c r="L67" s="23"/>
      <c r="M67" s="34"/>
      <c r="N67" s="23">
        <v>8508</v>
      </c>
      <c r="O67" s="23"/>
      <c r="P67" s="34"/>
      <c r="Q67" s="23">
        <f t="shared" si="1"/>
        <v>32751</v>
      </c>
      <c r="R67" s="23"/>
      <c r="S67" s="34"/>
    </row>
    <row r="68" spans="1:21" ht="14.45" customHeight="1">
      <c r="A68" s="47">
        <v>41244</v>
      </c>
      <c r="B68" s="23">
        <v>1692</v>
      </c>
      <c r="C68" s="23"/>
      <c r="D68" s="34"/>
      <c r="E68" s="23">
        <v>1946</v>
      </c>
      <c r="F68" s="23"/>
      <c r="G68" s="34"/>
      <c r="H68" s="23">
        <v>2460</v>
      </c>
      <c r="I68" s="23"/>
      <c r="J68" s="34"/>
      <c r="K68" s="23">
        <v>17499</v>
      </c>
      <c r="L68" s="23"/>
      <c r="M68" s="34"/>
      <c r="N68" s="23">
        <v>8293</v>
      </c>
      <c r="O68" s="23"/>
      <c r="P68" s="34"/>
      <c r="Q68" s="23">
        <f t="shared" si="1"/>
        <v>31890</v>
      </c>
      <c r="R68" s="23"/>
      <c r="S68" s="34"/>
    </row>
    <row r="69" spans="1:21">
      <c r="A69" s="47">
        <v>41275</v>
      </c>
      <c r="B69" s="23">
        <v>1594</v>
      </c>
      <c r="C69" s="23"/>
      <c r="D69" s="34"/>
      <c r="E69" s="23">
        <v>1792</v>
      </c>
      <c r="F69" s="23"/>
      <c r="G69" s="34"/>
      <c r="H69" s="23">
        <v>2427</v>
      </c>
      <c r="I69" s="23"/>
      <c r="J69" s="34"/>
      <c r="K69" s="23">
        <v>17538</v>
      </c>
      <c r="L69" s="23"/>
      <c r="M69" s="34"/>
      <c r="N69" s="23">
        <v>8229</v>
      </c>
      <c r="O69" s="23"/>
      <c r="P69" s="34"/>
      <c r="Q69" s="23">
        <f t="shared" si="1"/>
        <v>31580</v>
      </c>
      <c r="R69" s="23"/>
      <c r="S69" s="34"/>
    </row>
    <row r="70" spans="1:21" ht="14.45" customHeight="1">
      <c r="A70" s="47">
        <v>41306</v>
      </c>
      <c r="B70" s="23">
        <v>1579</v>
      </c>
      <c r="C70" s="23"/>
      <c r="D70" s="34"/>
      <c r="E70" s="23">
        <v>1750</v>
      </c>
      <c r="F70" s="23"/>
      <c r="G70" s="34"/>
      <c r="H70" s="23">
        <v>2425</v>
      </c>
      <c r="I70" s="23"/>
      <c r="J70" s="34"/>
      <c r="K70" s="23">
        <v>17589</v>
      </c>
      <c r="L70" s="23"/>
      <c r="M70" s="34"/>
      <c r="N70" s="23">
        <v>8132</v>
      </c>
      <c r="O70" s="23"/>
      <c r="P70" s="34"/>
      <c r="Q70" s="23">
        <f t="shared" si="1"/>
        <v>31475</v>
      </c>
      <c r="R70" s="23"/>
      <c r="S70" s="34"/>
    </row>
    <row r="71" spans="1:21">
      <c r="A71" s="47">
        <v>41334</v>
      </c>
      <c r="B71" s="23">
        <v>1506</v>
      </c>
      <c r="C71" s="23"/>
      <c r="D71" s="34"/>
      <c r="E71" s="23">
        <v>1699</v>
      </c>
      <c r="F71" s="23"/>
      <c r="G71" s="34"/>
      <c r="H71" s="23">
        <v>2431</v>
      </c>
      <c r="I71" s="23"/>
      <c r="J71" s="34"/>
      <c r="K71" s="23">
        <v>17150</v>
      </c>
      <c r="L71" s="23"/>
      <c r="M71" s="34"/>
      <c r="N71" s="23">
        <v>8076</v>
      </c>
      <c r="O71" s="23"/>
      <c r="P71" s="34"/>
      <c r="Q71" s="23">
        <f t="shared" si="1"/>
        <v>30862</v>
      </c>
      <c r="R71" s="23"/>
      <c r="S71" s="34"/>
    </row>
    <row r="72" spans="1:21">
      <c r="A72" s="47">
        <v>41365</v>
      </c>
      <c r="B72" s="23">
        <v>1550</v>
      </c>
      <c r="C72" s="23"/>
      <c r="D72" s="34"/>
      <c r="E72" s="23">
        <v>1745</v>
      </c>
      <c r="F72" s="23"/>
      <c r="G72" s="34"/>
      <c r="H72" s="23">
        <v>2433</v>
      </c>
      <c r="I72" s="23"/>
      <c r="J72" s="34"/>
      <c r="K72" s="23">
        <v>16760</v>
      </c>
      <c r="L72" s="23"/>
      <c r="M72" s="34"/>
      <c r="N72" s="23">
        <v>8084</v>
      </c>
      <c r="O72" s="23"/>
      <c r="P72" s="34"/>
      <c r="Q72" s="23">
        <f t="shared" si="1"/>
        <v>30572</v>
      </c>
      <c r="R72" s="23"/>
      <c r="S72" s="34"/>
      <c r="T72" s="3"/>
    </row>
    <row r="73" spans="1:21">
      <c r="A73" s="47">
        <v>41395</v>
      </c>
      <c r="B73" s="23">
        <v>1602</v>
      </c>
      <c r="C73" s="23"/>
      <c r="D73" s="34"/>
      <c r="E73" s="23">
        <v>1887</v>
      </c>
      <c r="F73" s="23"/>
      <c r="G73" s="34"/>
      <c r="H73" s="23">
        <v>2424</v>
      </c>
      <c r="I73" s="23"/>
      <c r="J73" s="34"/>
      <c r="K73" s="23">
        <v>16653</v>
      </c>
      <c r="L73" s="23"/>
      <c r="M73" s="34"/>
      <c r="N73" s="23">
        <v>8107</v>
      </c>
      <c r="O73" s="23"/>
      <c r="P73" s="34"/>
      <c r="Q73" s="23">
        <f t="shared" si="1"/>
        <v>30673</v>
      </c>
      <c r="R73" s="23"/>
      <c r="S73" s="34"/>
      <c r="T73" s="3"/>
    </row>
    <row r="74" spans="1:21">
      <c r="A74" s="47">
        <v>41426</v>
      </c>
      <c r="B74" s="23">
        <v>1604</v>
      </c>
      <c r="C74" s="23"/>
      <c r="D74" s="34"/>
      <c r="E74" s="23">
        <v>1867</v>
      </c>
      <c r="F74" s="23"/>
      <c r="G74" s="34"/>
      <c r="H74" s="23">
        <v>2393</v>
      </c>
      <c r="I74" s="23"/>
      <c r="J74" s="34"/>
      <c r="K74" s="23">
        <v>16395</v>
      </c>
      <c r="L74" s="23"/>
      <c r="M74" s="34"/>
      <c r="N74" s="23">
        <v>8211</v>
      </c>
      <c r="O74" s="23"/>
      <c r="P74" s="34"/>
      <c r="Q74" s="23">
        <f t="shared" si="1"/>
        <v>30470</v>
      </c>
      <c r="R74" s="23"/>
      <c r="S74" s="34"/>
      <c r="T74" s="3"/>
    </row>
    <row r="75" spans="1:21">
      <c r="A75" s="47">
        <v>41456</v>
      </c>
      <c r="B75" s="23">
        <v>1635</v>
      </c>
      <c r="C75" s="23"/>
      <c r="D75" s="34"/>
      <c r="E75" s="23">
        <v>1945</v>
      </c>
      <c r="F75" s="23"/>
      <c r="G75" s="34"/>
      <c r="H75" s="23">
        <v>2403</v>
      </c>
      <c r="I75" s="23"/>
      <c r="J75" s="34"/>
      <c r="K75" s="23">
        <v>16241</v>
      </c>
      <c r="L75" s="23"/>
      <c r="M75" s="34"/>
      <c r="N75" s="23">
        <v>8335</v>
      </c>
      <c r="O75" s="23"/>
      <c r="P75" s="34"/>
      <c r="Q75" s="23">
        <f t="shared" si="1"/>
        <v>30559</v>
      </c>
      <c r="R75" s="23"/>
      <c r="S75" s="34"/>
      <c r="T75" s="3"/>
    </row>
    <row r="76" spans="1:21">
      <c r="A76" s="47">
        <v>41487</v>
      </c>
      <c r="B76" s="23">
        <v>1691</v>
      </c>
      <c r="C76" s="23"/>
      <c r="D76" s="34"/>
      <c r="E76" s="23">
        <v>1857</v>
      </c>
      <c r="F76" s="23"/>
      <c r="G76" s="34"/>
      <c r="H76" s="23">
        <v>2391</v>
      </c>
      <c r="I76" s="23"/>
      <c r="J76" s="34"/>
      <c r="K76" s="23">
        <v>15886</v>
      </c>
      <c r="L76" s="23"/>
      <c r="M76" s="34"/>
      <c r="N76" s="23">
        <v>8191</v>
      </c>
      <c r="O76" s="23"/>
      <c r="P76" s="34"/>
      <c r="Q76" s="23">
        <f t="shared" si="1"/>
        <v>30016</v>
      </c>
      <c r="R76" s="23"/>
      <c r="S76" s="34"/>
      <c r="T76" s="3"/>
      <c r="U76" s="102"/>
    </row>
    <row r="77" spans="1:21">
      <c r="A77" s="47">
        <v>41518</v>
      </c>
      <c r="B77" s="23">
        <v>1687</v>
      </c>
      <c r="C77" s="23"/>
      <c r="D77" s="34"/>
      <c r="E77" s="23">
        <v>1872</v>
      </c>
      <c r="F77" s="23"/>
      <c r="G77" s="34"/>
      <c r="H77" s="23">
        <v>2378</v>
      </c>
      <c r="I77" s="23"/>
      <c r="J77" s="34"/>
      <c r="K77" s="23">
        <v>15655</v>
      </c>
      <c r="L77" s="23"/>
      <c r="M77" s="34"/>
      <c r="N77" s="23">
        <v>8243</v>
      </c>
      <c r="O77" s="23"/>
      <c r="P77" s="34"/>
      <c r="Q77" s="23">
        <f t="shared" si="1"/>
        <v>29835</v>
      </c>
      <c r="R77" s="23"/>
      <c r="S77" s="34"/>
      <c r="T77" s="3"/>
      <c r="U77" s="102"/>
    </row>
    <row r="78" spans="1:21">
      <c r="A78" s="47">
        <v>41548</v>
      </c>
      <c r="B78" s="23">
        <v>1756</v>
      </c>
      <c r="C78" s="23"/>
      <c r="D78" s="34"/>
      <c r="E78" s="23">
        <v>1864</v>
      </c>
      <c r="F78" s="23"/>
      <c r="G78" s="34"/>
      <c r="H78" s="23">
        <v>2418</v>
      </c>
      <c r="I78" s="23"/>
      <c r="J78" s="34"/>
      <c r="K78" s="23">
        <v>15713</v>
      </c>
      <c r="L78" s="23"/>
      <c r="M78" s="34"/>
      <c r="N78" s="23">
        <v>8176</v>
      </c>
      <c r="O78" s="23"/>
      <c r="P78" s="34"/>
      <c r="Q78" s="23">
        <f t="shared" si="1"/>
        <v>29927</v>
      </c>
      <c r="R78" s="23"/>
      <c r="S78" s="34"/>
      <c r="T78" s="3"/>
      <c r="U78" s="102"/>
    </row>
    <row r="79" spans="1:21">
      <c r="A79" s="47">
        <v>41579</v>
      </c>
      <c r="B79" s="23">
        <v>1735</v>
      </c>
      <c r="C79" s="23"/>
      <c r="D79" s="34"/>
      <c r="E79" s="23">
        <v>1762</v>
      </c>
      <c r="F79" s="23"/>
      <c r="G79" s="34"/>
      <c r="H79" s="23">
        <v>2410</v>
      </c>
      <c r="I79" s="23"/>
      <c r="J79" s="34"/>
      <c r="K79" s="23">
        <v>15547</v>
      </c>
      <c r="L79" s="23"/>
      <c r="M79" s="34"/>
      <c r="N79" s="23">
        <v>8067</v>
      </c>
      <c r="O79" s="23"/>
      <c r="P79" s="34"/>
      <c r="Q79" s="23">
        <f t="shared" si="1"/>
        <v>29521</v>
      </c>
      <c r="R79" s="23"/>
      <c r="S79" s="34"/>
      <c r="T79" s="3"/>
      <c r="U79" s="102"/>
    </row>
    <row r="80" spans="1:21">
      <c r="A80" s="47">
        <v>41609</v>
      </c>
      <c r="B80" s="23">
        <v>1732</v>
      </c>
      <c r="C80" s="23"/>
      <c r="D80" s="34"/>
      <c r="E80" s="23">
        <v>1679</v>
      </c>
      <c r="F80" s="23"/>
      <c r="G80" s="34"/>
      <c r="H80" s="23">
        <v>2435</v>
      </c>
      <c r="I80" s="23"/>
      <c r="J80" s="34"/>
      <c r="K80" s="23">
        <v>15454</v>
      </c>
      <c r="L80" s="23"/>
      <c r="M80" s="34"/>
      <c r="N80" s="23">
        <v>7876</v>
      </c>
      <c r="O80" s="23"/>
      <c r="P80" s="34"/>
      <c r="Q80" s="23">
        <f t="shared" si="1"/>
        <v>29176</v>
      </c>
      <c r="R80" s="23"/>
      <c r="S80" s="34"/>
      <c r="T80" s="3"/>
      <c r="U80" s="102"/>
    </row>
    <row r="81" spans="1:24">
      <c r="A81" s="47">
        <v>41640</v>
      </c>
      <c r="B81" s="23">
        <v>1647</v>
      </c>
      <c r="C81" s="23"/>
      <c r="D81" s="34"/>
      <c r="E81" s="23">
        <v>1590</v>
      </c>
      <c r="F81" s="23"/>
      <c r="G81" s="34"/>
      <c r="H81" s="23">
        <v>2381</v>
      </c>
      <c r="I81" s="23"/>
      <c r="J81" s="34"/>
      <c r="K81" s="23">
        <v>15729</v>
      </c>
      <c r="L81" s="23"/>
      <c r="M81" s="34"/>
      <c r="N81" s="23">
        <v>7667</v>
      </c>
      <c r="O81" s="23"/>
      <c r="P81" s="34"/>
      <c r="Q81" s="23">
        <f t="shared" si="1"/>
        <v>29014</v>
      </c>
      <c r="R81" s="23"/>
      <c r="S81" s="34"/>
      <c r="T81" s="3"/>
      <c r="U81" s="102"/>
    </row>
    <row r="82" spans="1:24">
      <c r="A82" s="47">
        <v>41671</v>
      </c>
      <c r="B82" s="23">
        <v>1598</v>
      </c>
      <c r="C82" s="23"/>
      <c r="D82" s="34"/>
      <c r="E82" s="23">
        <v>1553</v>
      </c>
      <c r="F82" s="23"/>
      <c r="G82" s="34"/>
      <c r="H82" s="23">
        <v>2345</v>
      </c>
      <c r="I82" s="23"/>
      <c r="J82" s="34"/>
      <c r="K82" s="23">
        <v>15818</v>
      </c>
      <c r="L82" s="23"/>
      <c r="M82" s="34"/>
      <c r="N82" s="23">
        <v>7436</v>
      </c>
      <c r="O82" s="23"/>
      <c r="P82" s="34"/>
      <c r="Q82" s="23">
        <f t="shared" si="1"/>
        <v>28750</v>
      </c>
      <c r="R82" s="23"/>
      <c r="S82" s="34"/>
      <c r="T82" s="3"/>
      <c r="U82" s="102"/>
    </row>
    <row r="83" spans="1:24">
      <c r="A83" s="47">
        <v>41699</v>
      </c>
      <c r="B83" s="23">
        <v>1517</v>
      </c>
      <c r="C83" s="23"/>
      <c r="D83" s="34"/>
      <c r="E83" s="23">
        <v>1561</v>
      </c>
      <c r="F83" s="23"/>
      <c r="G83" s="34"/>
      <c r="H83" s="23">
        <v>2342</v>
      </c>
      <c r="I83" s="23"/>
      <c r="J83" s="34"/>
      <c r="K83" s="23">
        <v>15717</v>
      </c>
      <c r="L83" s="23"/>
      <c r="M83" s="34"/>
      <c r="N83" s="23">
        <v>7356</v>
      </c>
      <c r="O83" s="23"/>
      <c r="P83" s="34"/>
      <c r="Q83" s="23">
        <f t="shared" si="1"/>
        <v>28493</v>
      </c>
      <c r="R83" s="23"/>
      <c r="S83" s="34"/>
      <c r="T83" s="3"/>
      <c r="U83" s="102"/>
      <c r="X83" s="103"/>
    </row>
    <row r="84" spans="1:24">
      <c r="A84" s="47">
        <v>41730</v>
      </c>
      <c r="B84" s="23">
        <v>1459</v>
      </c>
      <c r="C84" s="23"/>
      <c r="D84" s="34"/>
      <c r="E84" s="23">
        <v>1566</v>
      </c>
      <c r="F84" s="23"/>
      <c r="G84" s="34"/>
      <c r="H84" s="23">
        <v>2319</v>
      </c>
      <c r="I84" s="23"/>
      <c r="J84" s="34"/>
      <c r="K84" s="23">
        <v>15996</v>
      </c>
      <c r="L84" s="23"/>
      <c r="M84" s="34"/>
      <c r="N84" s="23">
        <v>7193</v>
      </c>
      <c r="O84" s="23"/>
      <c r="P84" s="34"/>
      <c r="Q84" s="23">
        <f t="shared" si="1"/>
        <v>28533</v>
      </c>
      <c r="R84" s="23"/>
      <c r="S84" s="34"/>
      <c r="T84" s="3"/>
      <c r="U84" s="102"/>
    </row>
    <row r="85" spans="1:24">
      <c r="A85" s="47">
        <v>41760</v>
      </c>
      <c r="B85" s="23">
        <v>1466</v>
      </c>
      <c r="C85" s="23"/>
      <c r="D85" s="34"/>
      <c r="E85" s="23">
        <v>1685</v>
      </c>
      <c r="F85" s="23"/>
      <c r="G85" s="34"/>
      <c r="H85" s="23">
        <v>2352</v>
      </c>
      <c r="I85" s="23"/>
      <c r="J85" s="34"/>
      <c r="K85" s="23">
        <v>16092</v>
      </c>
      <c r="L85" s="23"/>
      <c r="M85" s="34"/>
      <c r="N85" s="23">
        <v>7224</v>
      </c>
      <c r="O85" s="23"/>
      <c r="P85" s="34"/>
      <c r="Q85" s="23">
        <f t="shared" si="1"/>
        <v>28819</v>
      </c>
      <c r="R85" s="23"/>
      <c r="S85" s="34"/>
      <c r="T85" s="3"/>
      <c r="U85" s="102"/>
    </row>
    <row r="86" spans="1:24">
      <c r="A86" s="47">
        <v>41791</v>
      </c>
      <c r="B86" s="23">
        <v>1492</v>
      </c>
      <c r="C86" s="23"/>
      <c r="D86" s="34"/>
      <c r="E86" s="23">
        <v>1698</v>
      </c>
      <c r="F86" s="23"/>
      <c r="G86" s="34"/>
      <c r="H86" s="23">
        <v>2393</v>
      </c>
      <c r="I86" s="23"/>
      <c r="J86" s="34"/>
      <c r="K86" s="23">
        <v>16055</v>
      </c>
      <c r="L86" s="23"/>
      <c r="M86" s="34"/>
      <c r="N86" s="23">
        <v>7251</v>
      </c>
      <c r="O86" s="23"/>
      <c r="P86" s="34"/>
      <c r="Q86" s="23">
        <f t="shared" si="1"/>
        <v>28889</v>
      </c>
      <c r="R86" s="23"/>
      <c r="S86" s="34"/>
      <c r="T86" s="3"/>
      <c r="U86" s="102"/>
    </row>
    <row r="87" spans="1:24">
      <c r="A87" s="47">
        <v>41821</v>
      </c>
      <c r="B87" s="23">
        <v>1585</v>
      </c>
      <c r="C87" s="23"/>
      <c r="D87" s="34"/>
      <c r="E87" s="23">
        <v>1812</v>
      </c>
      <c r="F87" s="23"/>
      <c r="G87" s="34"/>
      <c r="H87" s="23">
        <v>2408</v>
      </c>
      <c r="I87" s="23"/>
      <c r="J87" s="34"/>
      <c r="K87" s="23">
        <v>16234</v>
      </c>
      <c r="L87" s="23"/>
      <c r="M87" s="34"/>
      <c r="N87" s="23">
        <v>7481</v>
      </c>
      <c r="O87" s="23"/>
      <c r="P87" s="34"/>
      <c r="Q87" s="23">
        <f t="shared" si="1"/>
        <v>29520</v>
      </c>
      <c r="R87" s="23"/>
      <c r="S87" s="34"/>
      <c r="T87" s="3"/>
      <c r="U87" s="104"/>
    </row>
    <row r="88" spans="1:24" s="10" customFormat="1">
      <c r="A88" s="47">
        <v>41852</v>
      </c>
      <c r="B88" s="23">
        <v>1602</v>
      </c>
      <c r="C88" s="23"/>
      <c r="D88" s="34"/>
      <c r="E88" s="23">
        <v>1838</v>
      </c>
      <c r="F88" s="23"/>
      <c r="G88" s="34"/>
      <c r="H88" s="23">
        <v>2427</v>
      </c>
      <c r="I88" s="23"/>
      <c r="J88" s="34"/>
      <c r="K88" s="23">
        <v>15974</v>
      </c>
      <c r="L88" s="23"/>
      <c r="M88" s="34"/>
      <c r="N88" s="23">
        <v>7448</v>
      </c>
      <c r="O88" s="23"/>
      <c r="P88" s="34"/>
      <c r="Q88" s="23">
        <f t="shared" si="1"/>
        <v>29289</v>
      </c>
      <c r="R88" s="23"/>
      <c r="S88" s="34"/>
      <c r="T88" s="15"/>
      <c r="U88" s="102"/>
    </row>
    <row r="89" spans="1:24">
      <c r="A89" s="47">
        <v>41883</v>
      </c>
      <c r="B89" s="23">
        <v>1695</v>
      </c>
      <c r="C89" s="23">
        <v>1643</v>
      </c>
      <c r="D89" s="34"/>
      <c r="E89" s="23">
        <v>1859</v>
      </c>
      <c r="F89" s="23">
        <v>1853</v>
      </c>
      <c r="G89" s="34"/>
      <c r="H89" s="23">
        <v>2474</v>
      </c>
      <c r="I89" s="23">
        <v>2469</v>
      </c>
      <c r="J89" s="34"/>
      <c r="K89" s="23">
        <v>16010</v>
      </c>
      <c r="L89" s="23">
        <v>16216</v>
      </c>
      <c r="M89" s="34"/>
      <c r="N89" s="23">
        <v>7496</v>
      </c>
      <c r="O89" s="23">
        <v>7475</v>
      </c>
      <c r="P89" s="34"/>
      <c r="Q89" s="23">
        <f t="shared" si="1"/>
        <v>29534</v>
      </c>
      <c r="R89" s="23">
        <f t="shared" si="1"/>
        <v>29656</v>
      </c>
      <c r="S89" s="34"/>
      <c r="T89" s="3"/>
      <c r="U89" s="102"/>
    </row>
    <row r="90" spans="1:24">
      <c r="A90" s="47">
        <v>41913</v>
      </c>
      <c r="B90" s="23">
        <v>1722</v>
      </c>
      <c r="C90" s="23">
        <v>1707</v>
      </c>
      <c r="D90" s="34"/>
      <c r="E90" s="23">
        <v>1881</v>
      </c>
      <c r="F90" s="23">
        <v>1851</v>
      </c>
      <c r="G90" s="34"/>
      <c r="H90" s="23">
        <v>2564</v>
      </c>
      <c r="I90" s="23">
        <v>2465</v>
      </c>
      <c r="J90" s="34"/>
      <c r="K90" s="23">
        <v>16095</v>
      </c>
      <c r="L90" s="23">
        <v>15940</v>
      </c>
      <c r="M90" s="34"/>
      <c r="N90" s="23">
        <v>7450</v>
      </c>
      <c r="O90" s="23">
        <v>7717</v>
      </c>
      <c r="P90" s="34"/>
      <c r="Q90" s="23">
        <f t="shared" si="1"/>
        <v>29712</v>
      </c>
      <c r="R90" s="23">
        <f t="shared" si="1"/>
        <v>29680</v>
      </c>
      <c r="S90" s="34"/>
      <c r="T90" s="3"/>
      <c r="U90" s="102"/>
    </row>
    <row r="91" spans="1:24">
      <c r="A91" s="47">
        <v>41944</v>
      </c>
      <c r="B91" s="23">
        <v>1685</v>
      </c>
      <c r="C91" s="23">
        <v>1721</v>
      </c>
      <c r="D91" s="34"/>
      <c r="E91" s="23">
        <v>1821</v>
      </c>
      <c r="F91" s="23">
        <v>1849</v>
      </c>
      <c r="G91" s="34"/>
      <c r="H91" s="23">
        <v>2577</v>
      </c>
      <c r="I91" s="23">
        <v>2481</v>
      </c>
      <c r="J91" s="34"/>
      <c r="K91" s="23">
        <v>15954</v>
      </c>
      <c r="L91" s="23">
        <v>15455</v>
      </c>
      <c r="M91" s="34"/>
      <c r="N91" s="23">
        <v>7481</v>
      </c>
      <c r="O91" s="23">
        <v>7731</v>
      </c>
      <c r="P91" s="34"/>
      <c r="Q91" s="23">
        <f t="shared" si="1"/>
        <v>29518</v>
      </c>
      <c r="R91" s="23">
        <f t="shared" si="1"/>
        <v>29237</v>
      </c>
      <c r="S91" s="34"/>
      <c r="T91" s="3"/>
      <c r="U91" s="102"/>
    </row>
    <row r="92" spans="1:24">
      <c r="A92" s="47">
        <v>41974</v>
      </c>
      <c r="B92" s="23">
        <v>1702</v>
      </c>
      <c r="C92" s="23">
        <v>1683</v>
      </c>
      <c r="D92" s="34"/>
      <c r="E92" s="23">
        <v>1728</v>
      </c>
      <c r="F92" s="23">
        <v>1893</v>
      </c>
      <c r="G92" s="34"/>
      <c r="H92" s="23">
        <v>2615</v>
      </c>
      <c r="I92" s="23">
        <v>2468</v>
      </c>
      <c r="J92" s="34"/>
      <c r="K92" s="23">
        <v>15887</v>
      </c>
      <c r="L92" s="23">
        <v>14798</v>
      </c>
      <c r="M92" s="34"/>
      <c r="N92" s="23">
        <v>7349</v>
      </c>
      <c r="O92" s="23">
        <v>7646</v>
      </c>
      <c r="P92" s="34"/>
      <c r="Q92" s="23">
        <f t="shared" si="1"/>
        <v>29281</v>
      </c>
      <c r="R92" s="23">
        <f t="shared" si="1"/>
        <v>28488</v>
      </c>
      <c r="S92" s="34"/>
      <c r="T92" s="3"/>
      <c r="U92" s="102"/>
    </row>
    <row r="93" spans="1:24">
      <c r="A93" s="47">
        <v>42005</v>
      </c>
      <c r="B93" s="23">
        <v>1569</v>
      </c>
      <c r="C93" s="23">
        <v>1569</v>
      </c>
      <c r="D93" s="34"/>
      <c r="E93" s="23">
        <v>1558</v>
      </c>
      <c r="F93" s="23">
        <v>1800</v>
      </c>
      <c r="G93" s="34"/>
      <c r="H93" s="23">
        <v>2609</v>
      </c>
      <c r="I93" s="23">
        <v>2435</v>
      </c>
      <c r="J93" s="34"/>
      <c r="K93" s="23">
        <v>16006</v>
      </c>
      <c r="L93" s="23">
        <v>14613</v>
      </c>
      <c r="M93" s="34"/>
      <c r="N93" s="23">
        <v>7159</v>
      </c>
      <c r="O93" s="23">
        <v>7685</v>
      </c>
      <c r="P93" s="34"/>
      <c r="Q93" s="23">
        <f t="shared" si="1"/>
        <v>28901</v>
      </c>
      <c r="R93" s="23">
        <f t="shared" si="1"/>
        <v>28102</v>
      </c>
      <c r="S93" s="34"/>
      <c r="T93" s="3"/>
      <c r="U93" s="102"/>
    </row>
    <row r="94" spans="1:24">
      <c r="A94" s="47">
        <v>42036</v>
      </c>
      <c r="B94" s="23">
        <v>1466</v>
      </c>
      <c r="C94" s="23">
        <v>1565</v>
      </c>
      <c r="D94" s="34"/>
      <c r="E94" s="23">
        <v>1445</v>
      </c>
      <c r="F94" s="23">
        <v>1677</v>
      </c>
      <c r="G94" s="34"/>
      <c r="H94" s="23">
        <v>2613</v>
      </c>
      <c r="I94" s="23">
        <v>2466</v>
      </c>
      <c r="J94" s="34"/>
      <c r="K94" s="23">
        <v>15965</v>
      </c>
      <c r="L94" s="23">
        <v>14687</v>
      </c>
      <c r="M94" s="34"/>
      <c r="N94" s="23">
        <v>7083</v>
      </c>
      <c r="O94" s="23">
        <v>7679</v>
      </c>
      <c r="P94" s="34"/>
      <c r="Q94" s="23">
        <f t="shared" si="1"/>
        <v>28572</v>
      </c>
      <c r="R94" s="23">
        <f t="shared" si="1"/>
        <v>28074</v>
      </c>
      <c r="S94" s="34"/>
      <c r="T94" s="3"/>
    </row>
    <row r="95" spans="1:24">
      <c r="A95" s="47">
        <v>42064</v>
      </c>
      <c r="B95" s="23">
        <v>1390</v>
      </c>
      <c r="C95" s="23">
        <v>1499</v>
      </c>
      <c r="D95" s="34"/>
      <c r="E95" s="23">
        <v>1474</v>
      </c>
      <c r="F95" s="23">
        <v>1525</v>
      </c>
      <c r="G95" s="34"/>
      <c r="H95" s="23">
        <v>2617</v>
      </c>
      <c r="I95" s="23">
        <v>2508</v>
      </c>
      <c r="J95" s="34"/>
      <c r="K95" s="23">
        <v>15897</v>
      </c>
      <c r="L95" s="23">
        <v>15033</v>
      </c>
      <c r="M95" s="34"/>
      <c r="N95" s="23">
        <v>7117</v>
      </c>
      <c r="O95" s="23">
        <v>7756</v>
      </c>
      <c r="P95" s="34"/>
      <c r="Q95" s="23">
        <f t="shared" ref="Q95:Q102" si="2">B95+E95+H95+K95+N95</f>
        <v>28495</v>
      </c>
      <c r="R95" s="23">
        <f t="shared" ref="R95:S158" si="3">C95+F95+I95+L95+O95</f>
        <v>28321</v>
      </c>
      <c r="S95" s="34"/>
      <c r="T95" s="3"/>
    </row>
    <row r="96" spans="1:24">
      <c r="A96" s="47">
        <v>42095</v>
      </c>
      <c r="B96" s="23">
        <v>1389</v>
      </c>
      <c r="C96" s="23">
        <v>1457</v>
      </c>
      <c r="D96" s="34"/>
      <c r="E96" s="23">
        <v>1461</v>
      </c>
      <c r="F96" s="23">
        <v>1610</v>
      </c>
      <c r="G96" s="34"/>
      <c r="H96" s="23">
        <v>2678</v>
      </c>
      <c r="I96" s="23">
        <v>2466</v>
      </c>
      <c r="J96" s="34"/>
      <c r="K96" s="23">
        <v>15978</v>
      </c>
      <c r="L96" s="23">
        <v>15191</v>
      </c>
      <c r="M96" s="34"/>
      <c r="N96" s="23">
        <v>7082</v>
      </c>
      <c r="O96" s="23">
        <v>7641</v>
      </c>
      <c r="P96" s="34"/>
      <c r="Q96" s="23">
        <f t="shared" si="2"/>
        <v>28588</v>
      </c>
      <c r="R96" s="23">
        <f t="shared" si="3"/>
        <v>28365</v>
      </c>
      <c r="S96" s="34"/>
      <c r="T96" s="3"/>
    </row>
    <row r="97" spans="1:20">
      <c r="A97" s="47">
        <v>42125</v>
      </c>
      <c r="B97" s="23">
        <v>1402</v>
      </c>
      <c r="C97" s="23">
        <v>1500</v>
      </c>
      <c r="D97" s="34"/>
      <c r="E97" s="23">
        <v>1448</v>
      </c>
      <c r="F97" s="23">
        <v>1801</v>
      </c>
      <c r="G97" s="34"/>
      <c r="H97" s="23">
        <v>2656</v>
      </c>
      <c r="I97" s="23">
        <v>2478</v>
      </c>
      <c r="J97" s="34"/>
      <c r="K97" s="23">
        <v>15855</v>
      </c>
      <c r="L97" s="23">
        <v>15328</v>
      </c>
      <c r="M97" s="34"/>
      <c r="N97" s="23">
        <v>7166</v>
      </c>
      <c r="O97" s="23">
        <v>7785</v>
      </c>
      <c r="P97" s="34"/>
      <c r="Q97" s="23">
        <f t="shared" si="2"/>
        <v>28527</v>
      </c>
      <c r="R97" s="23">
        <f t="shared" si="3"/>
        <v>28892</v>
      </c>
      <c r="S97" s="34"/>
      <c r="T97" s="3"/>
    </row>
    <row r="98" spans="1:20">
      <c r="A98" s="47">
        <v>42156</v>
      </c>
      <c r="B98" s="23">
        <v>1476</v>
      </c>
      <c r="C98" s="23">
        <v>1525</v>
      </c>
      <c r="D98" s="34"/>
      <c r="E98" s="23">
        <v>1530</v>
      </c>
      <c r="F98" s="23">
        <v>1785</v>
      </c>
      <c r="G98" s="34"/>
      <c r="H98" s="23">
        <v>2688</v>
      </c>
      <c r="I98" s="23">
        <v>2488</v>
      </c>
      <c r="J98" s="34"/>
      <c r="K98" s="23">
        <v>15703</v>
      </c>
      <c r="L98" s="23">
        <v>15717</v>
      </c>
      <c r="M98" s="34"/>
      <c r="N98" s="23">
        <v>7288</v>
      </c>
      <c r="O98" s="23">
        <v>7878</v>
      </c>
      <c r="P98" s="34"/>
      <c r="Q98" s="23">
        <f t="shared" si="2"/>
        <v>28685</v>
      </c>
      <c r="R98" s="23">
        <f t="shared" si="3"/>
        <v>29393</v>
      </c>
      <c r="S98" s="34"/>
      <c r="T98" s="3"/>
    </row>
    <row r="99" spans="1:20">
      <c r="A99" s="47">
        <v>42186</v>
      </c>
      <c r="B99" s="23">
        <v>1596</v>
      </c>
      <c r="C99" s="23">
        <v>1582</v>
      </c>
      <c r="D99" s="34"/>
      <c r="E99" s="23">
        <v>1651</v>
      </c>
      <c r="F99" s="23">
        <v>2004</v>
      </c>
      <c r="G99" s="34"/>
      <c r="H99" s="23">
        <v>2719</v>
      </c>
      <c r="I99" s="23">
        <v>2487</v>
      </c>
      <c r="J99" s="34"/>
      <c r="K99" s="23">
        <v>15548</v>
      </c>
      <c r="L99" s="23">
        <v>16297</v>
      </c>
      <c r="M99" s="34"/>
      <c r="N99" s="23">
        <v>7361</v>
      </c>
      <c r="O99" s="23">
        <v>8005</v>
      </c>
      <c r="P99" s="34"/>
      <c r="Q99" s="23">
        <f t="shared" si="2"/>
        <v>28875</v>
      </c>
      <c r="R99" s="23">
        <f t="shared" si="3"/>
        <v>30375</v>
      </c>
      <c r="S99" s="34"/>
      <c r="T99" s="3"/>
    </row>
    <row r="100" spans="1:20">
      <c r="A100" s="47">
        <v>42217</v>
      </c>
      <c r="B100" s="23">
        <v>1643</v>
      </c>
      <c r="C100" s="23">
        <v>1628</v>
      </c>
      <c r="D100" s="34"/>
      <c r="E100" s="23">
        <v>1699</v>
      </c>
      <c r="F100" s="23">
        <v>2019</v>
      </c>
      <c r="G100" s="34"/>
      <c r="H100" s="23">
        <v>2743</v>
      </c>
      <c r="I100" s="23">
        <v>2478</v>
      </c>
      <c r="J100" s="34"/>
      <c r="K100" s="23">
        <v>15207</v>
      </c>
      <c r="L100" s="23">
        <v>15899</v>
      </c>
      <c r="M100" s="34"/>
      <c r="N100" s="23">
        <v>7333</v>
      </c>
      <c r="O100" s="23">
        <v>7915</v>
      </c>
      <c r="P100" s="34"/>
      <c r="Q100" s="23">
        <f t="shared" si="2"/>
        <v>28625</v>
      </c>
      <c r="R100" s="23">
        <f t="shared" si="3"/>
        <v>29939</v>
      </c>
      <c r="S100" s="34"/>
      <c r="T100" s="3"/>
    </row>
    <row r="101" spans="1:20">
      <c r="A101" s="47">
        <v>42248</v>
      </c>
      <c r="B101" s="23">
        <v>1681</v>
      </c>
      <c r="C101" s="23">
        <v>1652</v>
      </c>
      <c r="D101" s="34"/>
      <c r="E101" s="23">
        <v>1760</v>
      </c>
      <c r="F101" s="23">
        <v>1930</v>
      </c>
      <c r="G101" s="34"/>
      <c r="H101" s="23">
        <v>2822</v>
      </c>
      <c r="I101" s="23">
        <v>2439</v>
      </c>
      <c r="J101" s="34"/>
      <c r="K101" s="23">
        <v>15216</v>
      </c>
      <c r="L101" s="23">
        <v>15437</v>
      </c>
      <c r="M101" s="34"/>
      <c r="N101" s="23">
        <v>7478</v>
      </c>
      <c r="O101" s="23">
        <v>7967</v>
      </c>
      <c r="P101" s="34"/>
      <c r="Q101" s="23">
        <f t="shared" si="2"/>
        <v>28957</v>
      </c>
      <c r="R101" s="23">
        <f t="shared" si="3"/>
        <v>29425</v>
      </c>
      <c r="S101" s="34"/>
      <c r="T101" s="3"/>
    </row>
    <row r="102" spans="1:20">
      <c r="A102" s="47">
        <v>42278</v>
      </c>
      <c r="B102" s="23">
        <v>1727</v>
      </c>
      <c r="C102" s="23">
        <v>1691</v>
      </c>
      <c r="D102" s="34"/>
      <c r="E102" s="23">
        <v>1788</v>
      </c>
      <c r="F102" s="23">
        <v>1892</v>
      </c>
      <c r="G102" s="34"/>
      <c r="H102" s="23">
        <v>2854</v>
      </c>
      <c r="I102" s="23">
        <v>2475</v>
      </c>
      <c r="J102" s="34"/>
      <c r="K102" s="23">
        <v>15143</v>
      </c>
      <c r="L102" s="23">
        <v>15575</v>
      </c>
      <c r="M102" s="34"/>
      <c r="N102" s="23">
        <v>7640</v>
      </c>
      <c r="O102" s="23">
        <v>8148</v>
      </c>
      <c r="P102" s="34"/>
      <c r="Q102" s="23">
        <f t="shared" si="2"/>
        <v>29152</v>
      </c>
      <c r="R102" s="23">
        <f t="shared" si="3"/>
        <v>29781</v>
      </c>
      <c r="S102" s="34"/>
      <c r="T102" s="3"/>
    </row>
    <row r="103" spans="1:20">
      <c r="A103" s="47">
        <v>42309</v>
      </c>
      <c r="B103" s="23"/>
      <c r="C103" s="23">
        <v>1710</v>
      </c>
      <c r="D103" s="34">
        <v>1785</v>
      </c>
      <c r="E103" s="23"/>
      <c r="F103" s="23">
        <v>1862</v>
      </c>
      <c r="G103" s="34">
        <v>1752</v>
      </c>
      <c r="H103" s="23"/>
      <c r="I103" s="23">
        <v>2497</v>
      </c>
      <c r="J103" s="34">
        <v>2855</v>
      </c>
      <c r="K103" s="23"/>
      <c r="L103" s="23">
        <v>15323</v>
      </c>
      <c r="M103" s="34">
        <v>14947.5</v>
      </c>
      <c r="N103" s="23"/>
      <c r="O103" s="23">
        <v>8063</v>
      </c>
      <c r="P103" s="34">
        <v>7595</v>
      </c>
      <c r="Q103" s="23"/>
      <c r="R103" s="23">
        <f t="shared" si="3"/>
        <v>29455</v>
      </c>
      <c r="S103" s="34">
        <f t="shared" si="3"/>
        <v>28934.5</v>
      </c>
      <c r="T103" s="3"/>
    </row>
    <row r="104" spans="1:20">
      <c r="A104" s="47">
        <v>42339</v>
      </c>
      <c r="B104" s="23"/>
      <c r="C104" s="23">
        <v>1675</v>
      </c>
      <c r="D104" s="34">
        <v>1762</v>
      </c>
      <c r="E104" s="23"/>
      <c r="F104" s="23">
        <v>1885</v>
      </c>
      <c r="G104" s="34">
        <v>1716</v>
      </c>
      <c r="H104" s="23"/>
      <c r="I104" s="23">
        <v>2495</v>
      </c>
      <c r="J104" s="34">
        <v>2878</v>
      </c>
      <c r="K104" s="23"/>
      <c r="L104" s="23">
        <v>14885</v>
      </c>
      <c r="M104" s="34">
        <v>14889.4</v>
      </c>
      <c r="N104" s="23"/>
      <c r="O104" s="23">
        <v>7924</v>
      </c>
      <c r="P104" s="34">
        <v>7426</v>
      </c>
      <c r="Q104" s="23"/>
      <c r="R104" s="23">
        <f t="shared" si="3"/>
        <v>28864</v>
      </c>
      <c r="S104" s="34">
        <f t="shared" si="3"/>
        <v>28671.4</v>
      </c>
      <c r="T104" s="3"/>
    </row>
    <row r="105" spans="1:20">
      <c r="A105" s="47">
        <v>42370</v>
      </c>
      <c r="B105" s="23"/>
      <c r="C105" s="23">
        <v>1575</v>
      </c>
      <c r="D105" s="34">
        <v>1596</v>
      </c>
      <c r="E105" s="23"/>
      <c r="F105" s="23">
        <v>1792</v>
      </c>
      <c r="G105" s="34">
        <v>1498</v>
      </c>
      <c r="H105" s="23"/>
      <c r="I105" s="23">
        <v>2454</v>
      </c>
      <c r="J105" s="34">
        <v>2902</v>
      </c>
      <c r="K105" s="23"/>
      <c r="L105" s="23">
        <v>14998</v>
      </c>
      <c r="M105" s="34">
        <v>14893.5</v>
      </c>
      <c r="N105" s="23"/>
      <c r="O105" s="23">
        <v>7926</v>
      </c>
      <c r="P105" s="34">
        <v>7425</v>
      </c>
      <c r="Q105" s="23"/>
      <c r="R105" s="23">
        <f t="shared" si="3"/>
        <v>28745</v>
      </c>
      <c r="S105" s="34">
        <f t="shared" si="3"/>
        <v>28314.5</v>
      </c>
      <c r="T105" s="3"/>
    </row>
    <row r="106" spans="1:20">
      <c r="A106" s="47">
        <v>42401</v>
      </c>
      <c r="B106" s="23"/>
      <c r="C106" s="23">
        <v>1545</v>
      </c>
      <c r="D106" s="34">
        <v>1518</v>
      </c>
      <c r="E106" s="23"/>
      <c r="F106" s="23">
        <v>1636</v>
      </c>
      <c r="G106" s="34">
        <v>1492</v>
      </c>
      <c r="H106" s="23"/>
      <c r="I106" s="23">
        <v>2458</v>
      </c>
      <c r="J106" s="34">
        <v>2904</v>
      </c>
      <c r="K106" s="23"/>
      <c r="L106" s="23">
        <v>14996</v>
      </c>
      <c r="M106" s="34">
        <v>14939.2</v>
      </c>
      <c r="N106" s="23"/>
      <c r="O106" s="23">
        <v>7751</v>
      </c>
      <c r="P106" s="34">
        <v>7290</v>
      </c>
      <c r="Q106" s="23"/>
      <c r="R106" s="23">
        <f t="shared" si="3"/>
        <v>28386</v>
      </c>
      <c r="S106" s="34">
        <f t="shared" si="3"/>
        <v>28143.200000000001</v>
      </c>
      <c r="T106" s="3"/>
    </row>
    <row r="107" spans="1:20">
      <c r="A107" s="47">
        <v>42430</v>
      </c>
      <c r="B107" s="23"/>
      <c r="C107" s="23">
        <v>1474</v>
      </c>
      <c r="D107" s="34">
        <v>1516</v>
      </c>
      <c r="E107" s="23"/>
      <c r="F107" s="23">
        <v>1506</v>
      </c>
      <c r="G107" s="34">
        <v>1492</v>
      </c>
      <c r="H107" s="23"/>
      <c r="I107" s="23">
        <v>2487</v>
      </c>
      <c r="J107" s="34">
        <v>2929</v>
      </c>
      <c r="K107" s="23"/>
      <c r="L107" s="23">
        <v>15067</v>
      </c>
      <c r="M107" s="34">
        <v>15040.8</v>
      </c>
      <c r="N107" s="23"/>
      <c r="O107" s="23">
        <v>7810</v>
      </c>
      <c r="P107" s="34">
        <v>7296</v>
      </c>
      <c r="Q107" s="23"/>
      <c r="R107" s="23">
        <f t="shared" si="3"/>
        <v>28344</v>
      </c>
      <c r="S107" s="34">
        <f t="shared" si="3"/>
        <v>28273.8</v>
      </c>
      <c r="T107" s="3"/>
    </row>
    <row r="108" spans="1:20">
      <c r="A108" s="47">
        <v>42461</v>
      </c>
      <c r="B108" s="23"/>
      <c r="C108" s="23">
        <v>1447</v>
      </c>
      <c r="D108" s="34">
        <v>1501</v>
      </c>
      <c r="E108" s="23"/>
      <c r="F108" s="23">
        <v>1591</v>
      </c>
      <c r="G108" s="34">
        <v>1455</v>
      </c>
      <c r="H108" s="23"/>
      <c r="I108" s="23">
        <v>2439</v>
      </c>
      <c r="J108" s="34">
        <v>2932</v>
      </c>
      <c r="K108" s="23"/>
      <c r="L108" s="23">
        <v>15010</v>
      </c>
      <c r="M108" s="34">
        <v>15089.4</v>
      </c>
      <c r="N108" s="23"/>
      <c r="O108" s="23">
        <v>7652</v>
      </c>
      <c r="P108" s="34">
        <v>7231</v>
      </c>
      <c r="Q108" s="23"/>
      <c r="R108" s="23">
        <f t="shared" si="3"/>
        <v>28139</v>
      </c>
      <c r="S108" s="34">
        <f t="shared" si="3"/>
        <v>28208.400000000001</v>
      </c>
      <c r="T108" s="3"/>
    </row>
    <row r="109" spans="1:20">
      <c r="A109" s="47">
        <v>42491</v>
      </c>
      <c r="B109" s="23"/>
      <c r="C109" s="23">
        <v>1488</v>
      </c>
      <c r="D109" s="34">
        <v>1538</v>
      </c>
      <c r="E109" s="23"/>
      <c r="F109" s="23">
        <v>1785</v>
      </c>
      <c r="G109" s="34">
        <v>1586</v>
      </c>
      <c r="H109" s="23"/>
      <c r="I109" s="23">
        <v>2456</v>
      </c>
      <c r="J109" s="34">
        <v>2959</v>
      </c>
      <c r="K109" s="23"/>
      <c r="L109" s="23">
        <v>15204</v>
      </c>
      <c r="M109" s="34">
        <v>15134.8</v>
      </c>
      <c r="N109" s="23"/>
      <c r="O109" s="23">
        <v>7753</v>
      </c>
      <c r="P109" s="34">
        <v>7324</v>
      </c>
      <c r="Q109" s="23"/>
      <c r="R109" s="23">
        <f t="shared" si="3"/>
        <v>28686</v>
      </c>
      <c r="S109" s="34">
        <f t="shared" si="3"/>
        <v>28541.8</v>
      </c>
      <c r="T109" s="3"/>
    </row>
    <row r="110" spans="1:20">
      <c r="A110" s="47">
        <v>42522</v>
      </c>
      <c r="B110" s="23"/>
      <c r="C110" s="23">
        <v>1523</v>
      </c>
      <c r="D110" s="34">
        <v>1497</v>
      </c>
      <c r="E110" s="23"/>
      <c r="F110" s="23">
        <v>1780</v>
      </c>
      <c r="G110" s="34">
        <v>1666</v>
      </c>
      <c r="H110" s="23"/>
      <c r="I110" s="23">
        <v>2466</v>
      </c>
      <c r="J110" s="34">
        <v>2965</v>
      </c>
      <c r="K110" s="23"/>
      <c r="L110" s="23">
        <v>15491</v>
      </c>
      <c r="M110" s="34">
        <v>15181.4</v>
      </c>
      <c r="N110" s="23"/>
      <c r="O110" s="23">
        <v>7845</v>
      </c>
      <c r="P110" s="34">
        <v>7377</v>
      </c>
      <c r="Q110" s="23"/>
      <c r="R110" s="23">
        <f t="shared" si="3"/>
        <v>29105</v>
      </c>
      <c r="S110" s="34">
        <f t="shared" si="3"/>
        <v>28686.400000000001</v>
      </c>
      <c r="T110" s="3"/>
    </row>
    <row r="111" spans="1:20">
      <c r="A111" s="47">
        <v>42552</v>
      </c>
      <c r="B111" s="23"/>
      <c r="C111" s="23">
        <v>1573</v>
      </c>
      <c r="D111" s="34">
        <v>1609</v>
      </c>
      <c r="E111" s="23"/>
      <c r="F111" s="23">
        <v>1998</v>
      </c>
      <c r="G111" s="34">
        <v>1715</v>
      </c>
      <c r="H111" s="23"/>
      <c r="I111" s="23">
        <v>2472</v>
      </c>
      <c r="J111" s="34">
        <v>2984</v>
      </c>
      <c r="K111" s="23"/>
      <c r="L111" s="23">
        <v>16089</v>
      </c>
      <c r="M111" s="34">
        <v>15184.6</v>
      </c>
      <c r="N111" s="23"/>
      <c r="O111" s="23">
        <v>7975</v>
      </c>
      <c r="P111" s="34">
        <v>7520</v>
      </c>
      <c r="Q111" s="23"/>
      <c r="R111" s="23">
        <f t="shared" si="3"/>
        <v>30107</v>
      </c>
      <c r="S111" s="34">
        <f t="shared" si="3"/>
        <v>29012.6</v>
      </c>
      <c r="T111" s="3"/>
    </row>
    <row r="112" spans="1:20">
      <c r="A112" s="47">
        <v>42583</v>
      </c>
      <c r="B112" s="23"/>
      <c r="C112" s="23">
        <v>1623</v>
      </c>
      <c r="D112" s="34">
        <v>1660</v>
      </c>
      <c r="E112" s="23"/>
      <c r="F112" s="23">
        <v>2013</v>
      </c>
      <c r="G112" s="34">
        <v>1703</v>
      </c>
      <c r="H112" s="23"/>
      <c r="I112" s="23">
        <v>2469</v>
      </c>
      <c r="J112" s="34">
        <v>3007</v>
      </c>
      <c r="K112" s="23"/>
      <c r="L112" s="23">
        <v>15329</v>
      </c>
      <c r="M112" s="34">
        <v>15159.9</v>
      </c>
      <c r="N112" s="23"/>
      <c r="O112" s="23">
        <v>7888</v>
      </c>
      <c r="P112" s="34">
        <v>7422</v>
      </c>
      <c r="Q112" s="23"/>
      <c r="R112" s="23">
        <f t="shared" si="3"/>
        <v>29322</v>
      </c>
      <c r="S112" s="34">
        <f t="shared" si="3"/>
        <v>28951.9</v>
      </c>
      <c r="T112" s="3"/>
    </row>
    <row r="113" spans="1:20">
      <c r="A113" s="47">
        <v>42614</v>
      </c>
      <c r="B113" s="23"/>
      <c r="C113" s="23">
        <v>1655</v>
      </c>
      <c r="D113" s="34">
        <v>1699</v>
      </c>
      <c r="E113" s="23"/>
      <c r="F113" s="23">
        <v>1924</v>
      </c>
      <c r="G113" s="34">
        <v>1747</v>
      </c>
      <c r="H113" s="23"/>
      <c r="I113" s="23">
        <v>2448</v>
      </c>
      <c r="J113" s="34">
        <v>3010</v>
      </c>
      <c r="K113" s="23"/>
      <c r="L113" s="23">
        <v>15119</v>
      </c>
      <c r="M113" s="34">
        <v>15140.7</v>
      </c>
      <c r="N113" s="23"/>
      <c r="O113" s="23">
        <v>7940</v>
      </c>
      <c r="P113" s="34">
        <v>7520</v>
      </c>
      <c r="Q113" s="23"/>
      <c r="R113" s="23">
        <f t="shared" si="3"/>
        <v>29086</v>
      </c>
      <c r="S113" s="34">
        <f t="shared" si="3"/>
        <v>29116.7</v>
      </c>
      <c r="T113" s="3"/>
    </row>
    <row r="114" spans="1:20">
      <c r="A114" s="47">
        <v>42644</v>
      </c>
      <c r="B114" s="23"/>
      <c r="C114" s="23">
        <v>1694</v>
      </c>
      <c r="D114" s="34">
        <v>1735</v>
      </c>
      <c r="E114" s="23"/>
      <c r="F114" s="23">
        <v>1887</v>
      </c>
      <c r="G114" s="34">
        <v>1816</v>
      </c>
      <c r="H114" s="23"/>
      <c r="I114" s="23">
        <v>2485</v>
      </c>
      <c r="J114" s="34">
        <v>3024</v>
      </c>
      <c r="K114" s="23"/>
      <c r="L114" s="23">
        <v>14987</v>
      </c>
      <c r="M114" s="34">
        <v>15079</v>
      </c>
      <c r="N114" s="23"/>
      <c r="O114" s="23">
        <v>8140</v>
      </c>
      <c r="P114" s="34">
        <v>7608</v>
      </c>
      <c r="Q114" s="23"/>
      <c r="R114" s="23">
        <f t="shared" si="3"/>
        <v>29193</v>
      </c>
      <c r="S114" s="34">
        <f t="shared" si="3"/>
        <v>29262</v>
      </c>
      <c r="T114" s="3"/>
    </row>
    <row r="115" spans="1:20">
      <c r="A115" s="47">
        <v>42675</v>
      </c>
      <c r="B115" s="23"/>
      <c r="C115" s="23">
        <v>1712</v>
      </c>
      <c r="D115" s="34">
        <v>1722</v>
      </c>
      <c r="E115" s="23"/>
      <c r="F115" s="23">
        <v>1857</v>
      </c>
      <c r="G115" s="34">
        <v>1744</v>
      </c>
      <c r="H115" s="23"/>
      <c r="I115" s="23">
        <v>2503</v>
      </c>
      <c r="J115" s="34">
        <v>3031</v>
      </c>
      <c r="K115" s="23"/>
      <c r="L115" s="23">
        <v>15033</v>
      </c>
      <c r="M115" s="34">
        <v>14968.9</v>
      </c>
      <c r="N115" s="23"/>
      <c r="O115" s="23">
        <v>8063</v>
      </c>
      <c r="P115" s="34">
        <v>7645</v>
      </c>
      <c r="Q115" s="23"/>
      <c r="R115" s="23">
        <f t="shared" si="3"/>
        <v>29168</v>
      </c>
      <c r="S115" s="34">
        <f t="shared" si="3"/>
        <v>29110.9</v>
      </c>
      <c r="T115" s="3"/>
    </row>
    <row r="116" spans="1:20">
      <c r="A116" s="47">
        <v>42705</v>
      </c>
      <c r="B116" s="23"/>
      <c r="C116" s="23">
        <v>1677</v>
      </c>
      <c r="D116" s="34">
        <v>1730</v>
      </c>
      <c r="E116" s="23"/>
      <c r="F116" s="23">
        <v>1880</v>
      </c>
      <c r="G116" s="34">
        <v>1690</v>
      </c>
      <c r="H116" s="23"/>
      <c r="I116" s="23">
        <v>2499</v>
      </c>
      <c r="J116" s="34">
        <v>3034</v>
      </c>
      <c r="K116" s="23"/>
      <c r="L116" s="23">
        <v>14827</v>
      </c>
      <c r="M116" s="34">
        <v>14846.8</v>
      </c>
      <c r="N116" s="23"/>
      <c r="O116" s="23">
        <v>7924</v>
      </c>
      <c r="P116" s="34">
        <v>7463</v>
      </c>
      <c r="Q116" s="23"/>
      <c r="R116" s="23">
        <f t="shared" si="3"/>
        <v>28807</v>
      </c>
      <c r="S116" s="34">
        <f t="shared" si="3"/>
        <v>28763.8</v>
      </c>
      <c r="T116" s="3"/>
    </row>
    <row r="117" spans="1:20">
      <c r="A117" s="47">
        <v>42736</v>
      </c>
      <c r="B117" s="23"/>
      <c r="C117" s="23">
        <v>1567</v>
      </c>
      <c r="D117" s="34">
        <v>1577</v>
      </c>
      <c r="E117" s="23"/>
      <c r="F117" s="23">
        <v>1787</v>
      </c>
      <c r="G117" s="34">
        <v>1502</v>
      </c>
      <c r="H117" s="23"/>
      <c r="I117" s="23">
        <v>2456</v>
      </c>
      <c r="J117" s="34">
        <v>3029</v>
      </c>
      <c r="K117" s="23"/>
      <c r="L117" s="23">
        <v>14663</v>
      </c>
      <c r="M117" s="34">
        <v>14690.5</v>
      </c>
      <c r="N117" s="23"/>
      <c r="O117" s="23">
        <v>7926</v>
      </c>
      <c r="P117" s="34">
        <v>7415</v>
      </c>
      <c r="Q117" s="23"/>
      <c r="R117" s="23">
        <f t="shared" si="3"/>
        <v>28399</v>
      </c>
      <c r="S117" s="34">
        <f t="shared" si="3"/>
        <v>28213.5</v>
      </c>
      <c r="T117" s="3"/>
    </row>
    <row r="118" spans="1:20">
      <c r="A118" s="47">
        <v>42767</v>
      </c>
      <c r="B118" s="23"/>
      <c r="C118" s="23">
        <v>1556</v>
      </c>
      <c r="D118" s="34">
        <v>1508</v>
      </c>
      <c r="E118" s="23"/>
      <c r="F118" s="23">
        <v>1665</v>
      </c>
      <c r="G118" s="34">
        <v>1495</v>
      </c>
      <c r="H118" s="23"/>
      <c r="I118" s="23">
        <v>2469</v>
      </c>
      <c r="J118" s="34">
        <v>3056</v>
      </c>
      <c r="K118" s="23"/>
      <c r="L118" s="23">
        <v>14714</v>
      </c>
      <c r="M118" s="34">
        <v>14653.2</v>
      </c>
      <c r="N118" s="23"/>
      <c r="O118" s="23">
        <v>7783</v>
      </c>
      <c r="P118" s="34">
        <v>7271</v>
      </c>
      <c r="Q118" s="23"/>
      <c r="R118" s="23">
        <f t="shared" si="3"/>
        <v>28187</v>
      </c>
      <c r="S118" s="34">
        <f t="shared" si="3"/>
        <v>27983.200000000001</v>
      </c>
      <c r="T118" s="3"/>
    </row>
    <row r="119" spans="1:20">
      <c r="A119" s="47">
        <v>42795</v>
      </c>
      <c r="B119" s="23"/>
      <c r="C119" s="23">
        <v>1487</v>
      </c>
      <c r="D119" s="34">
        <v>1506</v>
      </c>
      <c r="E119" s="23"/>
      <c r="F119" s="23">
        <v>1515</v>
      </c>
      <c r="G119" s="34">
        <v>1500</v>
      </c>
      <c r="H119" s="23"/>
      <c r="I119" s="23">
        <v>2498</v>
      </c>
      <c r="J119" s="34">
        <v>3069</v>
      </c>
      <c r="K119" s="23"/>
      <c r="L119" s="23">
        <v>14758</v>
      </c>
      <c r="M119" s="34">
        <v>14677.3</v>
      </c>
      <c r="N119" s="23"/>
      <c r="O119" s="23">
        <v>7843</v>
      </c>
      <c r="P119" s="34">
        <v>7315</v>
      </c>
      <c r="Q119" s="23"/>
      <c r="R119" s="23">
        <f t="shared" si="3"/>
        <v>28101</v>
      </c>
      <c r="S119" s="34">
        <f t="shared" si="3"/>
        <v>28067.3</v>
      </c>
      <c r="T119" s="3"/>
    </row>
    <row r="120" spans="1:20">
      <c r="A120" s="47">
        <v>42826</v>
      </c>
      <c r="B120" s="23"/>
      <c r="C120" s="23">
        <v>1458</v>
      </c>
      <c r="D120" s="34">
        <v>1495</v>
      </c>
      <c r="E120" s="23"/>
      <c r="F120" s="23">
        <v>1600</v>
      </c>
      <c r="G120" s="34">
        <v>1468</v>
      </c>
      <c r="H120" s="23"/>
      <c r="I120" s="23">
        <v>2452</v>
      </c>
      <c r="J120" s="34">
        <v>3074</v>
      </c>
      <c r="K120" s="23"/>
      <c r="L120" s="23">
        <v>14789</v>
      </c>
      <c r="M120" s="34">
        <v>14623.2</v>
      </c>
      <c r="N120" s="23"/>
      <c r="O120" s="23">
        <v>7684</v>
      </c>
      <c r="P120" s="34">
        <v>7239</v>
      </c>
      <c r="Q120" s="23"/>
      <c r="R120" s="23">
        <f t="shared" si="3"/>
        <v>27983</v>
      </c>
      <c r="S120" s="34">
        <f t="shared" si="3"/>
        <v>27899.200000000001</v>
      </c>
      <c r="T120" s="3"/>
    </row>
    <row r="121" spans="1:20">
      <c r="A121" s="47">
        <v>42856</v>
      </c>
      <c r="B121" s="23"/>
      <c r="C121" s="23">
        <v>1499</v>
      </c>
      <c r="D121" s="34">
        <v>1535</v>
      </c>
      <c r="E121" s="23"/>
      <c r="F121" s="23">
        <v>1791</v>
      </c>
      <c r="G121" s="34">
        <v>1582</v>
      </c>
      <c r="H121" s="23"/>
      <c r="I121" s="23">
        <v>2471</v>
      </c>
      <c r="J121" s="34">
        <v>3084</v>
      </c>
      <c r="K121" s="23"/>
      <c r="L121" s="23">
        <v>14878</v>
      </c>
      <c r="M121" s="34">
        <v>14620.2</v>
      </c>
      <c r="N121" s="23"/>
      <c r="O121" s="23">
        <v>7785</v>
      </c>
      <c r="P121" s="34">
        <v>7338</v>
      </c>
      <c r="Q121" s="23"/>
      <c r="R121" s="23">
        <f t="shared" si="3"/>
        <v>28424</v>
      </c>
      <c r="S121" s="34">
        <f t="shared" si="3"/>
        <v>28159.200000000001</v>
      </c>
      <c r="T121" s="3"/>
    </row>
    <row r="122" spans="1:20">
      <c r="A122" s="47">
        <v>42887</v>
      </c>
      <c r="B122" s="23"/>
      <c r="C122" s="23">
        <v>1524</v>
      </c>
      <c r="D122" s="34">
        <v>1499</v>
      </c>
      <c r="E122" s="23"/>
      <c r="F122" s="23">
        <v>1776</v>
      </c>
      <c r="G122" s="34">
        <v>1664</v>
      </c>
      <c r="H122" s="23"/>
      <c r="I122" s="23">
        <v>2482</v>
      </c>
      <c r="J122" s="34">
        <v>3089</v>
      </c>
      <c r="K122" s="23"/>
      <c r="L122" s="23">
        <v>15266</v>
      </c>
      <c r="M122" s="34">
        <v>14615.7</v>
      </c>
      <c r="N122" s="23"/>
      <c r="O122" s="23">
        <v>7878</v>
      </c>
      <c r="P122" s="34">
        <v>7399</v>
      </c>
      <c r="Q122" s="23"/>
      <c r="R122" s="23">
        <f t="shared" si="3"/>
        <v>28926</v>
      </c>
      <c r="S122" s="34">
        <f t="shared" si="3"/>
        <v>28266.7</v>
      </c>
      <c r="T122" s="3"/>
    </row>
    <row r="123" spans="1:20">
      <c r="A123" s="47">
        <v>42917</v>
      </c>
      <c r="B123" s="23"/>
      <c r="C123" s="23">
        <v>1580</v>
      </c>
      <c r="D123" s="34">
        <v>1605</v>
      </c>
      <c r="E123" s="23"/>
      <c r="F123" s="23">
        <v>1995</v>
      </c>
      <c r="G123" s="34">
        <v>1717</v>
      </c>
      <c r="H123" s="23"/>
      <c r="I123" s="23">
        <v>2490</v>
      </c>
      <c r="J123" s="34">
        <v>3099</v>
      </c>
      <c r="K123" s="23"/>
      <c r="L123" s="23">
        <v>15871</v>
      </c>
      <c r="M123" s="34">
        <v>14564.6</v>
      </c>
      <c r="N123" s="23"/>
      <c r="O123" s="23">
        <v>8005</v>
      </c>
      <c r="P123" s="34">
        <v>7529</v>
      </c>
      <c r="Q123" s="23"/>
      <c r="R123" s="23">
        <f t="shared" si="3"/>
        <v>29941</v>
      </c>
      <c r="S123" s="34">
        <f t="shared" si="3"/>
        <v>28514.6</v>
      </c>
      <c r="T123" s="3"/>
    </row>
    <row r="124" spans="1:20">
      <c r="A124" s="47">
        <v>42948</v>
      </c>
      <c r="B124" s="23"/>
      <c r="C124" s="23">
        <v>1624</v>
      </c>
      <c r="D124" s="34">
        <v>1651</v>
      </c>
      <c r="E124" s="23"/>
      <c r="F124" s="23">
        <v>2010</v>
      </c>
      <c r="G124" s="34">
        <v>1687</v>
      </c>
      <c r="H124" s="23"/>
      <c r="I124" s="23">
        <v>2485</v>
      </c>
      <c r="J124" s="34">
        <v>3093</v>
      </c>
      <c r="K124" s="23"/>
      <c r="L124" s="23">
        <v>15015</v>
      </c>
      <c r="M124" s="34">
        <v>14516</v>
      </c>
      <c r="N124" s="23"/>
      <c r="O124" s="23">
        <v>7915</v>
      </c>
      <c r="P124" s="34">
        <v>7435</v>
      </c>
      <c r="Q124" s="23"/>
      <c r="R124" s="23">
        <f t="shared" si="3"/>
        <v>29049</v>
      </c>
      <c r="S124" s="34">
        <f t="shared" si="3"/>
        <v>28382</v>
      </c>
      <c r="T124" s="3"/>
    </row>
    <row r="125" spans="1:20">
      <c r="A125" s="47">
        <v>42979</v>
      </c>
      <c r="B125" s="23"/>
      <c r="C125" s="23">
        <v>1647</v>
      </c>
      <c r="D125" s="34">
        <v>1691</v>
      </c>
      <c r="E125" s="23"/>
      <c r="F125" s="23">
        <v>1921</v>
      </c>
      <c r="G125" s="34">
        <v>1747</v>
      </c>
      <c r="H125" s="23"/>
      <c r="I125" s="23">
        <v>2462</v>
      </c>
      <c r="J125" s="34">
        <v>3097</v>
      </c>
      <c r="K125" s="23"/>
      <c r="L125" s="23">
        <v>14896</v>
      </c>
      <c r="M125" s="34">
        <v>14477.3</v>
      </c>
      <c r="N125" s="23"/>
      <c r="O125" s="23">
        <v>7967</v>
      </c>
      <c r="P125" s="34">
        <v>7545</v>
      </c>
      <c r="Q125" s="23"/>
      <c r="R125" s="23">
        <f t="shared" si="3"/>
        <v>28893</v>
      </c>
      <c r="S125" s="34">
        <f t="shared" si="3"/>
        <v>28557.3</v>
      </c>
      <c r="T125" s="3"/>
    </row>
    <row r="126" spans="1:20">
      <c r="A126" s="47">
        <v>43009</v>
      </c>
      <c r="B126" s="23"/>
      <c r="C126" s="23">
        <v>1695</v>
      </c>
      <c r="D126" s="34">
        <v>1729</v>
      </c>
      <c r="E126" s="23"/>
      <c r="F126" s="23">
        <v>1885</v>
      </c>
      <c r="G126" s="34">
        <v>1818</v>
      </c>
      <c r="H126" s="23"/>
      <c r="I126" s="23">
        <v>2500</v>
      </c>
      <c r="J126" s="34">
        <v>3096</v>
      </c>
      <c r="K126" s="23"/>
      <c r="L126" s="23">
        <v>14751</v>
      </c>
      <c r="M126" s="34">
        <v>14424.7</v>
      </c>
      <c r="N126" s="23"/>
      <c r="O126" s="23">
        <v>8148</v>
      </c>
      <c r="P126" s="34">
        <v>7570</v>
      </c>
      <c r="Q126" s="23"/>
      <c r="R126" s="23">
        <f t="shared" si="3"/>
        <v>28979</v>
      </c>
      <c r="S126" s="34">
        <f t="shared" si="3"/>
        <v>28637.7</v>
      </c>
      <c r="T126" s="3"/>
    </row>
    <row r="127" spans="1:20">
      <c r="A127" s="47">
        <v>43040</v>
      </c>
      <c r="B127" s="23"/>
      <c r="C127" s="23">
        <v>1713</v>
      </c>
      <c r="D127" s="34">
        <v>1717</v>
      </c>
      <c r="E127" s="23"/>
      <c r="F127" s="23">
        <v>1854</v>
      </c>
      <c r="G127" s="34">
        <v>1743</v>
      </c>
      <c r="H127" s="23"/>
      <c r="I127" s="23">
        <v>2518</v>
      </c>
      <c r="J127" s="34">
        <v>3093</v>
      </c>
      <c r="K127" s="23"/>
      <c r="L127" s="23">
        <v>14809</v>
      </c>
      <c r="M127" s="34">
        <v>14341.6</v>
      </c>
      <c r="N127" s="23"/>
      <c r="O127" s="23">
        <v>8063</v>
      </c>
      <c r="P127" s="34">
        <v>7633</v>
      </c>
      <c r="Q127" s="23"/>
      <c r="R127" s="23">
        <f t="shared" si="3"/>
        <v>28957</v>
      </c>
      <c r="S127" s="34">
        <f t="shared" si="3"/>
        <v>28527.599999999999</v>
      </c>
      <c r="T127" s="3"/>
    </row>
    <row r="128" spans="1:20">
      <c r="A128" s="47">
        <v>43070</v>
      </c>
      <c r="B128" s="23"/>
      <c r="C128" s="23">
        <v>1677</v>
      </c>
      <c r="D128" s="34">
        <v>1725</v>
      </c>
      <c r="E128" s="23"/>
      <c r="F128" s="23">
        <v>1877</v>
      </c>
      <c r="G128" s="34">
        <v>1690</v>
      </c>
      <c r="H128" s="23"/>
      <c r="I128" s="23">
        <v>2511</v>
      </c>
      <c r="J128" s="34">
        <v>3092</v>
      </c>
      <c r="K128" s="23"/>
      <c r="L128" s="23">
        <v>14696</v>
      </c>
      <c r="M128" s="34">
        <v>14237.9</v>
      </c>
      <c r="N128" s="23"/>
      <c r="O128" s="23">
        <v>7924</v>
      </c>
      <c r="P128" s="34">
        <v>7446</v>
      </c>
      <c r="Q128" s="23"/>
      <c r="R128" s="23">
        <f t="shared" si="3"/>
        <v>28685</v>
      </c>
      <c r="S128" s="34">
        <f t="shared" si="3"/>
        <v>28190.9</v>
      </c>
      <c r="T128" s="3"/>
    </row>
    <row r="129" spans="1:20">
      <c r="A129" s="47">
        <v>43101</v>
      </c>
      <c r="B129" s="23"/>
      <c r="C129" s="23">
        <v>1567</v>
      </c>
      <c r="D129" s="34">
        <v>1573</v>
      </c>
      <c r="E129" s="23"/>
      <c r="F129" s="23">
        <v>1785</v>
      </c>
      <c r="G129" s="34">
        <v>1487</v>
      </c>
      <c r="H129" s="23"/>
      <c r="I129" s="23">
        <v>2467</v>
      </c>
      <c r="J129" s="34">
        <v>3081</v>
      </c>
      <c r="K129" s="23"/>
      <c r="L129" s="23">
        <v>14365</v>
      </c>
      <c r="M129" s="34">
        <v>14108.1</v>
      </c>
      <c r="N129" s="23"/>
      <c r="O129" s="23">
        <v>7926</v>
      </c>
      <c r="P129" s="34">
        <v>7401</v>
      </c>
      <c r="Q129" s="23"/>
      <c r="R129" s="23">
        <f t="shared" si="3"/>
        <v>28110</v>
      </c>
      <c r="S129" s="34">
        <f t="shared" si="3"/>
        <v>27650.1</v>
      </c>
      <c r="T129" s="3"/>
    </row>
    <row r="130" spans="1:20">
      <c r="A130" s="47">
        <v>43132</v>
      </c>
      <c r="B130" s="23"/>
      <c r="C130" s="23">
        <v>1557</v>
      </c>
      <c r="D130" s="34">
        <v>1504</v>
      </c>
      <c r="E130" s="23"/>
      <c r="F130" s="23">
        <v>1662</v>
      </c>
      <c r="G130" s="34">
        <v>1495</v>
      </c>
      <c r="H130" s="23"/>
      <c r="I130" s="23">
        <v>2477</v>
      </c>
      <c r="J130" s="34">
        <v>3089</v>
      </c>
      <c r="K130" s="23"/>
      <c r="L130" s="23">
        <v>14436</v>
      </c>
      <c r="M130" s="34">
        <v>14116.2</v>
      </c>
      <c r="N130" s="23"/>
      <c r="O130" s="23">
        <v>7783</v>
      </c>
      <c r="P130" s="34">
        <v>7258</v>
      </c>
      <c r="Q130" s="23"/>
      <c r="R130" s="23">
        <f t="shared" si="3"/>
        <v>27915</v>
      </c>
      <c r="S130" s="34">
        <f t="shared" si="3"/>
        <v>27462.2</v>
      </c>
      <c r="T130" s="3"/>
    </row>
    <row r="131" spans="1:20">
      <c r="A131" s="47">
        <v>43160</v>
      </c>
      <c r="B131" s="23"/>
      <c r="C131" s="23">
        <v>1487</v>
      </c>
      <c r="D131" s="34">
        <v>1503</v>
      </c>
      <c r="E131" s="23"/>
      <c r="F131" s="23">
        <v>1513</v>
      </c>
      <c r="G131" s="34">
        <v>1500</v>
      </c>
      <c r="H131" s="23"/>
      <c r="I131" s="23">
        <v>2505</v>
      </c>
      <c r="J131" s="34">
        <v>3094</v>
      </c>
      <c r="K131" s="23"/>
      <c r="L131" s="23">
        <v>14576</v>
      </c>
      <c r="M131" s="34">
        <v>14136</v>
      </c>
      <c r="N131" s="23"/>
      <c r="O131" s="23">
        <v>7843</v>
      </c>
      <c r="P131" s="34">
        <v>7300</v>
      </c>
      <c r="Q131" s="23"/>
      <c r="R131" s="23">
        <f t="shared" si="3"/>
        <v>27924</v>
      </c>
      <c r="S131" s="34">
        <f t="shared" si="3"/>
        <v>27533</v>
      </c>
      <c r="T131" s="3"/>
    </row>
    <row r="132" spans="1:20">
      <c r="A132" s="47">
        <v>43191</v>
      </c>
      <c r="B132" s="23"/>
      <c r="C132" s="23">
        <v>1458</v>
      </c>
      <c r="D132" s="34">
        <v>1493</v>
      </c>
      <c r="E132" s="23"/>
      <c r="F132" s="23">
        <v>1598</v>
      </c>
      <c r="G132" s="34">
        <v>1469</v>
      </c>
      <c r="H132" s="23"/>
      <c r="I132" s="23">
        <v>2460</v>
      </c>
      <c r="J132" s="34">
        <v>3094</v>
      </c>
      <c r="K132" s="23"/>
      <c r="L132" s="23">
        <v>14616</v>
      </c>
      <c r="M132" s="34">
        <v>14126</v>
      </c>
      <c r="N132" s="23"/>
      <c r="O132" s="23">
        <v>7684</v>
      </c>
      <c r="P132" s="34">
        <v>7226</v>
      </c>
      <c r="Q132" s="23"/>
      <c r="R132" s="23">
        <f t="shared" si="3"/>
        <v>27816</v>
      </c>
      <c r="S132" s="34">
        <f t="shared" si="3"/>
        <v>27408</v>
      </c>
      <c r="T132" s="3"/>
    </row>
    <row r="133" spans="1:20">
      <c r="A133" s="47">
        <v>43221</v>
      </c>
      <c r="B133" s="23"/>
      <c r="C133" s="23">
        <v>1499</v>
      </c>
      <c r="D133" s="34">
        <v>1533</v>
      </c>
      <c r="E133" s="23"/>
      <c r="F133" s="23">
        <v>1789</v>
      </c>
      <c r="G133" s="34">
        <v>1582</v>
      </c>
      <c r="H133" s="23"/>
      <c r="I133" s="23">
        <v>2479</v>
      </c>
      <c r="J133" s="34">
        <v>3095</v>
      </c>
      <c r="K133" s="23"/>
      <c r="L133" s="23">
        <v>14793</v>
      </c>
      <c r="M133" s="34">
        <v>14158.5</v>
      </c>
      <c r="N133" s="23"/>
      <c r="O133" s="23">
        <v>7785</v>
      </c>
      <c r="P133" s="34">
        <v>7325</v>
      </c>
      <c r="Q133" s="23"/>
      <c r="R133" s="23">
        <f t="shared" si="3"/>
        <v>28345</v>
      </c>
      <c r="S133" s="34">
        <f t="shared" si="3"/>
        <v>27693.5</v>
      </c>
      <c r="T133" s="3"/>
    </row>
    <row r="134" spans="1:20">
      <c r="A134" s="47">
        <v>43252</v>
      </c>
      <c r="B134" s="23"/>
      <c r="C134" s="23">
        <v>1524</v>
      </c>
      <c r="D134" s="34">
        <v>1497</v>
      </c>
      <c r="E134" s="23"/>
      <c r="F134" s="23">
        <v>1775</v>
      </c>
      <c r="G134" s="34">
        <v>1664</v>
      </c>
      <c r="H134" s="23"/>
      <c r="I134" s="23">
        <v>2489</v>
      </c>
      <c r="J134" s="34">
        <v>3098</v>
      </c>
      <c r="K134" s="23"/>
      <c r="L134" s="23">
        <v>15185</v>
      </c>
      <c r="M134" s="34">
        <v>14182.1</v>
      </c>
      <c r="N134" s="23"/>
      <c r="O134" s="23">
        <v>7878</v>
      </c>
      <c r="P134" s="34">
        <v>7384</v>
      </c>
      <c r="Q134" s="23"/>
      <c r="R134" s="23">
        <f t="shared" si="3"/>
        <v>28851</v>
      </c>
      <c r="S134" s="34">
        <f t="shared" si="3"/>
        <v>27825.1</v>
      </c>
      <c r="T134" s="3"/>
    </row>
    <row r="135" spans="1:20">
      <c r="A135" s="48">
        <v>43282</v>
      </c>
      <c r="B135" s="23"/>
      <c r="C135" s="23">
        <v>1580</v>
      </c>
      <c r="D135" s="34">
        <v>1604</v>
      </c>
      <c r="E135" s="23"/>
      <c r="F135" s="23">
        <v>1993</v>
      </c>
      <c r="G135" s="34">
        <v>1717</v>
      </c>
      <c r="H135" s="23"/>
      <c r="I135" s="23">
        <v>2497</v>
      </c>
      <c r="J135" s="34">
        <v>3101</v>
      </c>
      <c r="K135" s="23"/>
      <c r="L135" s="23">
        <v>15792</v>
      </c>
      <c r="M135" s="34">
        <v>14173.3</v>
      </c>
      <c r="N135" s="23"/>
      <c r="O135" s="23">
        <v>8005</v>
      </c>
      <c r="P135" s="34">
        <v>7516</v>
      </c>
      <c r="Q135" s="23"/>
      <c r="R135" s="23">
        <f t="shared" si="3"/>
        <v>29867</v>
      </c>
      <c r="S135" s="34">
        <f t="shared" si="3"/>
        <v>28111.3</v>
      </c>
    </row>
    <row r="136" spans="1:20">
      <c r="A136" s="48">
        <v>43313</v>
      </c>
      <c r="B136" s="23"/>
      <c r="C136" s="23">
        <v>1624</v>
      </c>
      <c r="D136" s="34">
        <v>1650</v>
      </c>
      <c r="E136" s="23"/>
      <c r="F136" s="23">
        <v>2008</v>
      </c>
      <c r="G136" s="34">
        <v>1687</v>
      </c>
      <c r="H136" s="23"/>
      <c r="I136" s="23">
        <v>2492</v>
      </c>
      <c r="J136" s="34">
        <v>3093</v>
      </c>
      <c r="K136" s="23"/>
      <c r="L136" s="23">
        <v>14946</v>
      </c>
      <c r="M136" s="34">
        <v>14142.1</v>
      </c>
      <c r="N136" s="23"/>
      <c r="O136" s="23">
        <v>7915</v>
      </c>
      <c r="P136" s="34">
        <v>7422</v>
      </c>
      <c r="Q136" s="23"/>
      <c r="R136" s="23">
        <f t="shared" si="3"/>
        <v>28985</v>
      </c>
      <c r="S136" s="34">
        <f t="shared" si="3"/>
        <v>27994.1</v>
      </c>
    </row>
    <row r="137" spans="1:20">
      <c r="A137" s="48">
        <v>43344</v>
      </c>
      <c r="B137" s="23"/>
      <c r="C137" s="23">
        <v>1647</v>
      </c>
      <c r="D137" s="34">
        <v>1690</v>
      </c>
      <c r="E137" s="23"/>
      <c r="F137" s="23">
        <v>1920</v>
      </c>
      <c r="G137" s="34">
        <v>1747</v>
      </c>
      <c r="H137" s="23"/>
      <c r="I137" s="23">
        <v>2469</v>
      </c>
      <c r="J137" s="34">
        <v>3097</v>
      </c>
      <c r="K137" s="23"/>
      <c r="L137" s="23">
        <v>14906</v>
      </c>
      <c r="M137" s="34">
        <v>14123.4</v>
      </c>
      <c r="N137" s="23"/>
      <c r="O137" s="23">
        <v>7967</v>
      </c>
      <c r="P137" s="34">
        <v>7511</v>
      </c>
      <c r="Q137" s="23"/>
      <c r="R137" s="23">
        <f t="shared" si="3"/>
        <v>28909</v>
      </c>
      <c r="S137" s="34">
        <f t="shared" si="3"/>
        <v>28168.400000000001</v>
      </c>
    </row>
    <row r="138" spans="1:20">
      <c r="A138" s="48">
        <v>43374</v>
      </c>
      <c r="B138" s="23"/>
      <c r="C138" s="23">
        <v>1695</v>
      </c>
      <c r="D138" s="34">
        <v>1728</v>
      </c>
      <c r="E138" s="23"/>
      <c r="F138" s="23">
        <v>1883</v>
      </c>
      <c r="G138" s="34">
        <v>1818</v>
      </c>
      <c r="H138" s="23"/>
      <c r="I138" s="23">
        <v>2507</v>
      </c>
      <c r="J138" s="34">
        <v>3096</v>
      </c>
      <c r="K138" s="23"/>
      <c r="L138" s="23">
        <v>14867</v>
      </c>
      <c r="M138" s="34">
        <v>14089.6</v>
      </c>
      <c r="N138" s="23"/>
      <c r="O138" s="23">
        <v>8148</v>
      </c>
      <c r="P138" s="34">
        <v>7558</v>
      </c>
      <c r="Q138" s="23"/>
      <c r="R138" s="23">
        <f t="shared" si="3"/>
        <v>29100</v>
      </c>
      <c r="S138" s="34">
        <f t="shared" si="3"/>
        <v>28289.599999999999</v>
      </c>
    </row>
    <row r="139" spans="1:20">
      <c r="A139" s="48">
        <v>43405</v>
      </c>
      <c r="B139" s="23"/>
      <c r="C139" s="23">
        <v>1713</v>
      </c>
      <c r="D139" s="34">
        <v>1716</v>
      </c>
      <c r="E139" s="23"/>
      <c r="F139" s="23">
        <v>1853</v>
      </c>
      <c r="G139" s="34">
        <v>1743</v>
      </c>
      <c r="H139" s="23"/>
      <c r="I139" s="23">
        <v>2525</v>
      </c>
      <c r="J139" s="34">
        <v>3093</v>
      </c>
      <c r="K139" s="23"/>
      <c r="L139" s="23">
        <v>14910</v>
      </c>
      <c r="M139" s="34">
        <v>14040.7</v>
      </c>
      <c r="N139" s="23"/>
      <c r="O139" s="23">
        <v>8063</v>
      </c>
      <c r="P139" s="34">
        <v>7620</v>
      </c>
      <c r="Q139" s="23"/>
      <c r="R139" s="23">
        <f t="shared" si="3"/>
        <v>29064</v>
      </c>
      <c r="S139" s="34">
        <f t="shared" si="3"/>
        <v>28212.7</v>
      </c>
    </row>
    <row r="140" spans="1:20">
      <c r="A140" s="48">
        <v>43435</v>
      </c>
      <c r="B140" s="23"/>
      <c r="C140" s="23">
        <v>1677</v>
      </c>
      <c r="D140" s="34">
        <v>1724</v>
      </c>
      <c r="E140" s="23"/>
      <c r="F140" s="23">
        <v>1876</v>
      </c>
      <c r="G140" s="34">
        <v>1690</v>
      </c>
      <c r="H140" s="23"/>
      <c r="I140" s="23">
        <v>2518</v>
      </c>
      <c r="J140" s="34">
        <v>3092</v>
      </c>
      <c r="K140" s="23"/>
      <c r="L140" s="23">
        <v>14639</v>
      </c>
      <c r="M140" s="34">
        <v>13967</v>
      </c>
      <c r="N140" s="23"/>
      <c r="O140" s="23">
        <v>7924</v>
      </c>
      <c r="P140" s="34">
        <v>7434</v>
      </c>
      <c r="Q140" s="23"/>
      <c r="R140" s="23">
        <f t="shared" si="3"/>
        <v>28634</v>
      </c>
      <c r="S140" s="34">
        <f t="shared" si="3"/>
        <v>27907</v>
      </c>
    </row>
    <row r="141" spans="1:20">
      <c r="A141" s="48">
        <v>43466</v>
      </c>
      <c r="B141" s="23"/>
      <c r="C141" s="23">
        <v>1568</v>
      </c>
      <c r="D141" s="34">
        <v>1572</v>
      </c>
      <c r="E141" s="23"/>
      <c r="F141" s="23">
        <v>1783</v>
      </c>
      <c r="G141" s="34">
        <v>1487</v>
      </c>
      <c r="H141" s="23"/>
      <c r="I141" s="23">
        <v>2473</v>
      </c>
      <c r="J141" s="34">
        <v>3081</v>
      </c>
      <c r="K141" s="23"/>
      <c r="L141" s="23">
        <v>14397</v>
      </c>
      <c r="M141" s="34">
        <v>13892.2</v>
      </c>
      <c r="N141" s="23"/>
      <c r="O141" s="23">
        <v>7926</v>
      </c>
      <c r="P141" s="34">
        <v>7389</v>
      </c>
      <c r="Q141" s="23"/>
      <c r="R141" s="23">
        <f t="shared" si="3"/>
        <v>28147</v>
      </c>
      <c r="S141" s="34">
        <f t="shared" si="3"/>
        <v>27421.200000000001</v>
      </c>
    </row>
    <row r="142" spans="1:20">
      <c r="A142" s="48">
        <v>43497</v>
      </c>
      <c r="B142" s="23"/>
      <c r="C142" s="23">
        <v>1557</v>
      </c>
      <c r="D142" s="34">
        <v>1504</v>
      </c>
      <c r="E142" s="23"/>
      <c r="F142" s="23">
        <v>1661</v>
      </c>
      <c r="G142" s="34">
        <v>1495</v>
      </c>
      <c r="H142" s="23"/>
      <c r="I142" s="23">
        <v>2483</v>
      </c>
      <c r="J142" s="34">
        <v>3089</v>
      </c>
      <c r="K142" s="23"/>
      <c r="L142" s="23">
        <v>14549</v>
      </c>
      <c r="M142" s="34">
        <v>13925</v>
      </c>
      <c r="N142" s="23"/>
      <c r="O142" s="23">
        <v>7783</v>
      </c>
      <c r="P142" s="34">
        <v>7246</v>
      </c>
      <c r="Q142" s="23"/>
      <c r="R142" s="23">
        <f t="shared" si="3"/>
        <v>28033</v>
      </c>
      <c r="S142" s="34">
        <f t="shared" si="3"/>
        <v>27259</v>
      </c>
    </row>
    <row r="143" spans="1:20">
      <c r="A143" s="48">
        <v>43525</v>
      </c>
      <c r="B143" s="23"/>
      <c r="C143" s="23">
        <v>1487</v>
      </c>
      <c r="D143" s="34">
        <v>1502</v>
      </c>
      <c r="E143" s="23"/>
      <c r="F143" s="23">
        <v>1512</v>
      </c>
      <c r="G143" s="34">
        <v>1500</v>
      </c>
      <c r="H143" s="23"/>
      <c r="I143" s="23">
        <v>2511</v>
      </c>
      <c r="J143" s="34">
        <v>3094</v>
      </c>
      <c r="K143" s="23"/>
      <c r="L143" s="23">
        <v>14616</v>
      </c>
      <c r="M143" s="34">
        <v>13976.8</v>
      </c>
      <c r="N143" s="23"/>
      <c r="O143" s="23">
        <v>7843</v>
      </c>
      <c r="P143" s="34">
        <v>7288</v>
      </c>
      <c r="Q143" s="23"/>
      <c r="R143" s="23">
        <f t="shared" si="3"/>
        <v>27969</v>
      </c>
      <c r="S143" s="34">
        <f t="shared" si="3"/>
        <v>27360.799999999999</v>
      </c>
    </row>
    <row r="144" spans="1:20">
      <c r="A144" s="48">
        <v>43556</v>
      </c>
      <c r="B144" s="23"/>
      <c r="C144" s="23">
        <v>1458</v>
      </c>
      <c r="D144" s="34">
        <v>1492</v>
      </c>
      <c r="E144" s="23"/>
      <c r="F144" s="23">
        <v>1597</v>
      </c>
      <c r="G144" s="34">
        <v>1469</v>
      </c>
      <c r="H144" s="23"/>
      <c r="I144" s="23">
        <v>2466</v>
      </c>
      <c r="J144" s="34">
        <v>3094</v>
      </c>
      <c r="K144" s="23"/>
      <c r="L144" s="23">
        <v>14740</v>
      </c>
      <c r="M144" s="34">
        <v>13996.8</v>
      </c>
      <c r="N144" s="23"/>
      <c r="O144" s="23">
        <v>7684</v>
      </c>
      <c r="P144" s="34">
        <v>7214</v>
      </c>
      <c r="Q144" s="23"/>
      <c r="R144" s="23">
        <f t="shared" si="3"/>
        <v>27945</v>
      </c>
      <c r="S144" s="34">
        <f t="shared" si="3"/>
        <v>27265.8</v>
      </c>
    </row>
    <row r="145" spans="1:19">
      <c r="A145" s="48">
        <v>43586</v>
      </c>
      <c r="B145" s="23"/>
      <c r="C145" s="23">
        <v>1499</v>
      </c>
      <c r="D145" s="34">
        <v>1532</v>
      </c>
      <c r="E145" s="23"/>
      <c r="F145" s="23">
        <v>1788</v>
      </c>
      <c r="G145" s="34">
        <v>1582</v>
      </c>
      <c r="H145" s="23"/>
      <c r="I145" s="23">
        <v>2485</v>
      </c>
      <c r="J145" s="34">
        <v>3095</v>
      </c>
      <c r="K145" s="23"/>
      <c r="L145" s="23">
        <v>14931</v>
      </c>
      <c r="M145" s="34">
        <v>14057.2</v>
      </c>
      <c r="N145" s="23"/>
      <c r="O145" s="23">
        <v>7785</v>
      </c>
      <c r="P145" s="34">
        <v>7313</v>
      </c>
      <c r="Q145" s="23"/>
      <c r="R145" s="23">
        <f t="shared" si="3"/>
        <v>28488</v>
      </c>
      <c r="S145" s="34">
        <f t="shared" si="3"/>
        <v>27579.200000000001</v>
      </c>
    </row>
    <row r="146" spans="1:19">
      <c r="A146" s="48">
        <v>43617</v>
      </c>
      <c r="B146" s="23"/>
      <c r="C146" s="23">
        <v>1524</v>
      </c>
      <c r="D146" s="34">
        <v>1497</v>
      </c>
      <c r="E146" s="23"/>
      <c r="F146" s="23">
        <v>1774</v>
      </c>
      <c r="G146" s="34">
        <v>1664</v>
      </c>
      <c r="H146" s="23"/>
      <c r="I146" s="23">
        <v>2495</v>
      </c>
      <c r="J146" s="34">
        <v>3098</v>
      </c>
      <c r="K146" s="23"/>
      <c r="L146" s="23">
        <v>15292</v>
      </c>
      <c r="M146" s="34">
        <v>14112.3</v>
      </c>
      <c r="N146" s="23"/>
      <c r="O146" s="23">
        <v>7878</v>
      </c>
      <c r="P146" s="34">
        <v>7373</v>
      </c>
      <c r="Q146" s="23"/>
      <c r="R146" s="23">
        <f t="shared" si="3"/>
        <v>28963</v>
      </c>
      <c r="S146" s="34">
        <f t="shared" si="3"/>
        <v>27744.3</v>
      </c>
    </row>
    <row r="147" spans="1:19">
      <c r="A147" s="48">
        <v>43647</v>
      </c>
      <c r="B147" s="23"/>
      <c r="C147" s="23">
        <v>1580</v>
      </c>
      <c r="D147" s="34">
        <v>1603</v>
      </c>
      <c r="E147" s="23"/>
      <c r="F147" s="23">
        <v>1992</v>
      </c>
      <c r="G147" s="34">
        <v>1717</v>
      </c>
      <c r="H147" s="23"/>
      <c r="I147" s="23">
        <v>2503</v>
      </c>
      <c r="J147" s="34">
        <v>3101</v>
      </c>
      <c r="K147" s="23"/>
      <c r="L147" s="23">
        <v>15911</v>
      </c>
      <c r="M147" s="34">
        <v>14127.7</v>
      </c>
      <c r="N147" s="23"/>
      <c r="O147" s="23">
        <v>8005</v>
      </c>
      <c r="P147" s="34">
        <v>7504</v>
      </c>
      <c r="Q147" s="23"/>
      <c r="R147" s="23">
        <f t="shared" si="3"/>
        <v>29991</v>
      </c>
      <c r="S147" s="34">
        <f t="shared" si="3"/>
        <v>28052.7</v>
      </c>
    </row>
    <row r="148" spans="1:19">
      <c r="A148" s="48">
        <v>43678</v>
      </c>
      <c r="B148" s="23"/>
      <c r="C148" s="23">
        <v>1624</v>
      </c>
      <c r="D148" s="34">
        <v>1650</v>
      </c>
      <c r="E148" s="23"/>
      <c r="F148" s="23">
        <v>2007</v>
      </c>
      <c r="G148" s="34">
        <v>1687</v>
      </c>
      <c r="H148" s="23"/>
      <c r="I148" s="23">
        <v>2498</v>
      </c>
      <c r="J148" s="34">
        <v>3093</v>
      </c>
      <c r="K148" s="23"/>
      <c r="L148" s="23">
        <v>15285</v>
      </c>
      <c r="M148" s="34">
        <v>14120.8</v>
      </c>
      <c r="N148" s="23"/>
      <c r="O148" s="23">
        <v>7915</v>
      </c>
      <c r="P148" s="34">
        <v>7411</v>
      </c>
      <c r="Q148" s="23"/>
      <c r="R148" s="23">
        <f t="shared" si="3"/>
        <v>29329</v>
      </c>
      <c r="S148" s="34">
        <f t="shared" si="3"/>
        <v>27961.8</v>
      </c>
    </row>
    <row r="149" spans="1:19">
      <c r="A149" s="48">
        <v>43709</v>
      </c>
      <c r="B149" s="23"/>
      <c r="C149" s="23">
        <v>1647</v>
      </c>
      <c r="D149" s="34">
        <v>1689</v>
      </c>
      <c r="E149" s="23"/>
      <c r="F149" s="23">
        <v>1919</v>
      </c>
      <c r="G149" s="34">
        <v>1747</v>
      </c>
      <c r="H149" s="23"/>
      <c r="I149" s="23">
        <v>2475</v>
      </c>
      <c r="J149" s="34">
        <v>3097</v>
      </c>
      <c r="K149" s="23"/>
      <c r="L149" s="23">
        <v>15071</v>
      </c>
      <c r="M149" s="34">
        <v>14111.8</v>
      </c>
      <c r="N149" s="23"/>
      <c r="O149" s="23">
        <v>7967</v>
      </c>
      <c r="P149" s="34">
        <v>7522</v>
      </c>
      <c r="Q149" s="23"/>
      <c r="R149" s="23">
        <f t="shared" si="3"/>
        <v>29079</v>
      </c>
      <c r="S149" s="34">
        <f t="shared" si="3"/>
        <v>28166.799999999999</v>
      </c>
    </row>
    <row r="150" spans="1:19">
      <c r="A150" s="48">
        <v>43739</v>
      </c>
      <c r="B150" s="23"/>
      <c r="C150" s="23">
        <v>1695</v>
      </c>
      <c r="D150" s="34">
        <v>1728</v>
      </c>
      <c r="E150" s="23"/>
      <c r="F150" s="23">
        <v>1882</v>
      </c>
      <c r="G150" s="34">
        <v>1818</v>
      </c>
      <c r="H150" s="23"/>
      <c r="I150" s="23">
        <v>2513</v>
      </c>
      <c r="J150" s="34">
        <v>3096</v>
      </c>
      <c r="K150" s="23"/>
      <c r="L150" s="23">
        <v>14981</v>
      </c>
      <c r="M150" s="34">
        <v>14087.4</v>
      </c>
      <c r="N150" s="23"/>
      <c r="O150" s="23">
        <v>8148</v>
      </c>
      <c r="P150" s="34">
        <v>7548</v>
      </c>
      <c r="Q150" s="23"/>
      <c r="R150" s="23">
        <f t="shared" si="3"/>
        <v>29219</v>
      </c>
      <c r="S150" s="34">
        <f t="shared" si="3"/>
        <v>28277.4</v>
      </c>
    </row>
    <row r="151" spans="1:19">
      <c r="A151" s="48">
        <v>43770</v>
      </c>
      <c r="B151" s="23"/>
      <c r="C151" s="23">
        <v>1713</v>
      </c>
      <c r="D151" s="34">
        <v>1716</v>
      </c>
      <c r="E151" s="23"/>
      <c r="F151" s="23">
        <v>1852</v>
      </c>
      <c r="G151" s="34">
        <v>1743</v>
      </c>
      <c r="H151" s="23"/>
      <c r="I151" s="23">
        <v>2530</v>
      </c>
      <c r="J151" s="34">
        <v>3093</v>
      </c>
      <c r="K151" s="23"/>
      <c r="L151" s="23">
        <v>15026</v>
      </c>
      <c r="M151" s="34">
        <v>14046.6</v>
      </c>
      <c r="N151" s="23"/>
      <c r="O151" s="23">
        <v>8063</v>
      </c>
      <c r="P151" s="34">
        <v>7610</v>
      </c>
      <c r="Q151" s="23"/>
      <c r="R151" s="23">
        <f t="shared" si="3"/>
        <v>29184</v>
      </c>
      <c r="S151" s="34">
        <f t="shared" si="3"/>
        <v>28208.6</v>
      </c>
    </row>
    <row r="152" spans="1:19">
      <c r="A152" s="48">
        <v>43800</v>
      </c>
      <c r="B152" s="23"/>
      <c r="C152" s="23">
        <v>1677</v>
      </c>
      <c r="D152" s="34">
        <v>1724</v>
      </c>
      <c r="E152" s="23"/>
      <c r="F152" s="23">
        <v>1875</v>
      </c>
      <c r="G152" s="34">
        <v>1690</v>
      </c>
      <c r="H152" s="23"/>
      <c r="I152" s="23">
        <v>2524</v>
      </c>
      <c r="J152" s="34">
        <v>3092</v>
      </c>
      <c r="K152" s="23"/>
      <c r="L152" s="23">
        <v>14685</v>
      </c>
      <c r="M152" s="34">
        <v>13968.2</v>
      </c>
      <c r="N152" s="23"/>
      <c r="O152" s="23">
        <v>7924</v>
      </c>
      <c r="P152" s="34">
        <v>7424</v>
      </c>
      <c r="Q152" s="23"/>
      <c r="R152" s="23">
        <f t="shared" si="3"/>
        <v>28685</v>
      </c>
      <c r="S152" s="34">
        <f t="shared" si="3"/>
        <v>27898.2</v>
      </c>
    </row>
    <row r="153" spans="1:19">
      <c r="A153" s="48">
        <v>43831</v>
      </c>
      <c r="B153" s="23"/>
      <c r="C153" s="23">
        <v>1568</v>
      </c>
      <c r="D153" s="34">
        <v>1572</v>
      </c>
      <c r="E153" s="23"/>
      <c r="F153" s="23">
        <v>1783</v>
      </c>
      <c r="G153" s="34">
        <v>1487</v>
      </c>
      <c r="H153" s="23"/>
      <c r="I153" s="23">
        <v>2479</v>
      </c>
      <c r="J153" s="34">
        <v>3081</v>
      </c>
      <c r="K153" s="23"/>
      <c r="L153" s="23">
        <v>14622</v>
      </c>
      <c r="M153" s="34">
        <v>13892.4</v>
      </c>
      <c r="N153" s="23"/>
      <c r="O153" s="23">
        <v>7926</v>
      </c>
      <c r="P153" s="34">
        <v>7379</v>
      </c>
      <c r="Q153" s="23"/>
      <c r="R153" s="23">
        <f t="shared" si="3"/>
        <v>28378</v>
      </c>
      <c r="S153" s="34">
        <f t="shared" si="3"/>
        <v>27411.4</v>
      </c>
    </row>
    <row r="154" spans="1:19">
      <c r="A154" s="48">
        <v>43862</v>
      </c>
      <c r="B154" s="23"/>
      <c r="C154" s="23">
        <v>1547</v>
      </c>
      <c r="D154" s="34">
        <v>1493</v>
      </c>
      <c r="E154" s="23"/>
      <c r="F154" s="23">
        <v>1627</v>
      </c>
      <c r="G154" s="34">
        <v>1480</v>
      </c>
      <c r="H154" s="23"/>
      <c r="I154" s="23">
        <v>2482</v>
      </c>
      <c r="J154" s="34">
        <v>3081</v>
      </c>
      <c r="K154" s="23"/>
      <c r="L154" s="23">
        <v>14610</v>
      </c>
      <c r="M154" s="34">
        <v>13922.4</v>
      </c>
      <c r="N154" s="23"/>
      <c r="O154" s="23">
        <v>7751</v>
      </c>
      <c r="P154" s="34">
        <v>7206</v>
      </c>
      <c r="Q154" s="23"/>
      <c r="R154" s="23">
        <f t="shared" si="3"/>
        <v>28017</v>
      </c>
      <c r="S154" s="34">
        <f t="shared" si="3"/>
        <v>27182.400000000001</v>
      </c>
    </row>
    <row r="155" spans="1:19">
      <c r="A155" s="48">
        <v>43891</v>
      </c>
      <c r="B155" s="23"/>
      <c r="C155" s="23">
        <v>1476</v>
      </c>
      <c r="D155" s="34">
        <v>1492</v>
      </c>
      <c r="E155" s="23"/>
      <c r="F155" s="23">
        <v>1498</v>
      </c>
      <c r="G155" s="34">
        <v>1487</v>
      </c>
      <c r="H155" s="23"/>
      <c r="I155" s="23">
        <v>2510</v>
      </c>
      <c r="J155" s="34">
        <v>3086</v>
      </c>
      <c r="K155" s="23"/>
      <c r="L155" s="23">
        <v>14681</v>
      </c>
      <c r="M155" s="34">
        <v>13981.6</v>
      </c>
      <c r="N155" s="23"/>
      <c r="O155" s="23">
        <v>7810</v>
      </c>
      <c r="P155" s="34">
        <v>7246</v>
      </c>
      <c r="Q155" s="23"/>
      <c r="R155" s="23">
        <f t="shared" si="3"/>
        <v>27975</v>
      </c>
      <c r="S155" s="34">
        <f t="shared" si="3"/>
        <v>27292.6</v>
      </c>
    </row>
    <row r="156" spans="1:19">
      <c r="A156" s="48">
        <v>43922</v>
      </c>
      <c r="B156" s="23"/>
      <c r="C156" s="23">
        <v>1448</v>
      </c>
      <c r="D156" s="34">
        <v>1482</v>
      </c>
      <c r="E156" s="23"/>
      <c r="F156" s="23">
        <v>1583</v>
      </c>
      <c r="G156" s="34">
        <v>1458</v>
      </c>
      <c r="H156" s="23"/>
      <c r="I156" s="23">
        <v>2465</v>
      </c>
      <c r="J156" s="34">
        <v>3086</v>
      </c>
      <c r="K156" s="23"/>
      <c r="L156" s="23">
        <v>14807</v>
      </c>
      <c r="M156" s="34">
        <v>14000.9</v>
      </c>
      <c r="N156" s="23"/>
      <c r="O156" s="23">
        <v>7652</v>
      </c>
      <c r="P156" s="34">
        <v>7174</v>
      </c>
      <c r="Q156" s="23"/>
      <c r="R156" s="23">
        <f t="shared" si="3"/>
        <v>27955</v>
      </c>
      <c r="S156" s="34">
        <f t="shared" si="3"/>
        <v>27200.9</v>
      </c>
    </row>
    <row r="157" spans="1:19">
      <c r="A157" s="48">
        <v>43952</v>
      </c>
      <c r="B157" s="23"/>
      <c r="C157" s="23">
        <v>1490</v>
      </c>
      <c r="D157" s="34">
        <v>1523</v>
      </c>
      <c r="E157" s="23"/>
      <c r="F157" s="23">
        <v>1778</v>
      </c>
      <c r="G157" s="34">
        <v>1573</v>
      </c>
      <c r="H157" s="23"/>
      <c r="I157" s="23">
        <v>2483</v>
      </c>
      <c r="J157" s="34">
        <v>3087</v>
      </c>
      <c r="K157" s="23"/>
      <c r="L157" s="23">
        <v>14913</v>
      </c>
      <c r="M157" s="34">
        <v>14059.7</v>
      </c>
      <c r="N157" s="23"/>
      <c r="O157" s="23">
        <v>7753</v>
      </c>
      <c r="P157" s="34">
        <v>7272</v>
      </c>
      <c r="Q157" s="23"/>
      <c r="R157" s="23">
        <f t="shared" si="3"/>
        <v>28417</v>
      </c>
      <c r="S157" s="34">
        <f t="shared" si="3"/>
        <v>27514.7</v>
      </c>
    </row>
    <row r="158" spans="1:19">
      <c r="A158" s="48">
        <v>43983</v>
      </c>
      <c r="B158" s="23"/>
      <c r="C158" s="23">
        <v>1517</v>
      </c>
      <c r="D158" s="34">
        <v>1481</v>
      </c>
      <c r="E158" s="23"/>
      <c r="F158" s="23">
        <v>1773</v>
      </c>
      <c r="G158" s="34">
        <v>1650</v>
      </c>
      <c r="H158" s="23"/>
      <c r="I158" s="23">
        <v>2494</v>
      </c>
      <c r="J158" s="34">
        <v>3089</v>
      </c>
      <c r="K158" s="23"/>
      <c r="L158" s="23">
        <v>15296</v>
      </c>
      <c r="M158" s="34">
        <v>14115.3</v>
      </c>
      <c r="N158" s="23"/>
      <c r="O158" s="23">
        <v>7845</v>
      </c>
      <c r="P158" s="34">
        <v>7334</v>
      </c>
      <c r="Q158" s="23"/>
      <c r="R158" s="23">
        <f t="shared" si="3"/>
        <v>28925</v>
      </c>
      <c r="S158" s="34">
        <f t="shared" si="3"/>
        <v>27669.3</v>
      </c>
    </row>
    <row r="159" spans="1:19">
      <c r="A159" s="48">
        <v>44013</v>
      </c>
      <c r="B159" s="23"/>
      <c r="C159" s="23">
        <v>1574</v>
      </c>
      <c r="D159" s="34">
        <v>1598</v>
      </c>
      <c r="E159" s="23"/>
      <c r="F159" s="23">
        <v>1992</v>
      </c>
      <c r="G159" s="34">
        <v>1717</v>
      </c>
      <c r="H159" s="23"/>
      <c r="I159" s="23">
        <v>2501</v>
      </c>
      <c r="J159" s="34">
        <v>3091</v>
      </c>
      <c r="K159" s="23"/>
      <c r="L159" s="23">
        <v>15916</v>
      </c>
      <c r="M159" s="34">
        <v>14130</v>
      </c>
      <c r="N159" s="23"/>
      <c r="O159" s="23">
        <v>7975</v>
      </c>
      <c r="P159" s="34">
        <v>7464</v>
      </c>
      <c r="Q159" s="23"/>
      <c r="R159" s="23">
        <f t="shared" ref="R159:R206" si="4">C159+F159+I159+L159+O159</f>
        <v>29958</v>
      </c>
      <c r="S159" s="34">
        <f t="shared" ref="S159:S218" si="5">D159+G159+J159+M159+P159</f>
        <v>28000</v>
      </c>
    </row>
    <row r="160" spans="1:19">
      <c r="A160" s="48">
        <v>44044</v>
      </c>
      <c r="B160" s="23"/>
      <c r="C160" s="23">
        <v>1624</v>
      </c>
      <c r="D160" s="34">
        <v>1650</v>
      </c>
      <c r="E160" s="23"/>
      <c r="F160" s="23">
        <v>2007</v>
      </c>
      <c r="G160" s="34">
        <v>1687</v>
      </c>
      <c r="H160" s="23"/>
      <c r="I160" s="23">
        <v>2496</v>
      </c>
      <c r="J160" s="34">
        <v>3085</v>
      </c>
      <c r="K160" s="23"/>
      <c r="L160" s="23">
        <v>15341</v>
      </c>
      <c r="M160" s="34">
        <v>14129.1</v>
      </c>
      <c r="N160" s="23"/>
      <c r="O160" s="23">
        <v>7888</v>
      </c>
      <c r="P160" s="34">
        <v>7376</v>
      </c>
      <c r="Q160" s="23"/>
      <c r="R160" s="23">
        <f t="shared" si="4"/>
        <v>29356</v>
      </c>
      <c r="S160" s="34">
        <f t="shared" si="5"/>
        <v>27927.1</v>
      </c>
    </row>
    <row r="161" spans="1:19">
      <c r="A161" s="48">
        <v>44075</v>
      </c>
      <c r="B161" s="23"/>
      <c r="C161" s="23">
        <v>1647</v>
      </c>
      <c r="D161" s="34">
        <v>1689</v>
      </c>
      <c r="E161" s="23"/>
      <c r="F161" s="23">
        <v>1918</v>
      </c>
      <c r="G161" s="34">
        <v>1747</v>
      </c>
      <c r="H161" s="23"/>
      <c r="I161" s="23">
        <v>2473</v>
      </c>
      <c r="J161" s="34">
        <v>3088</v>
      </c>
      <c r="K161" s="23"/>
      <c r="L161" s="23">
        <v>15139</v>
      </c>
      <c r="M161" s="34">
        <v>14133</v>
      </c>
      <c r="N161" s="23"/>
      <c r="O161" s="23">
        <v>7940</v>
      </c>
      <c r="P161" s="34">
        <v>7491</v>
      </c>
      <c r="Q161" s="23"/>
      <c r="R161" s="23">
        <f t="shared" si="4"/>
        <v>29117</v>
      </c>
      <c r="S161" s="34">
        <f t="shared" si="5"/>
        <v>28148</v>
      </c>
    </row>
    <row r="162" spans="1:19">
      <c r="A162" s="48">
        <v>44105</v>
      </c>
      <c r="B162" s="23"/>
      <c r="C162" s="23">
        <v>1695</v>
      </c>
      <c r="D162" s="34">
        <v>1728</v>
      </c>
      <c r="E162" s="23"/>
      <c r="F162" s="23">
        <v>1882</v>
      </c>
      <c r="G162" s="34">
        <v>1818</v>
      </c>
      <c r="H162" s="23"/>
      <c r="I162" s="23">
        <v>2511</v>
      </c>
      <c r="J162" s="34">
        <v>3087</v>
      </c>
      <c r="K162" s="23"/>
      <c r="L162" s="23">
        <v>15045</v>
      </c>
      <c r="M162" s="34">
        <v>14120.7</v>
      </c>
      <c r="N162" s="23"/>
      <c r="O162" s="23">
        <v>8140</v>
      </c>
      <c r="P162" s="34">
        <v>7536</v>
      </c>
      <c r="Q162" s="23"/>
      <c r="R162" s="23">
        <f t="shared" si="4"/>
        <v>29273</v>
      </c>
      <c r="S162" s="34">
        <f t="shared" si="5"/>
        <v>28289.7</v>
      </c>
    </row>
    <row r="163" spans="1:19">
      <c r="A163" s="48">
        <v>44136</v>
      </c>
      <c r="B163" s="23"/>
      <c r="C163" s="23">
        <v>1713</v>
      </c>
      <c r="D163" s="34">
        <v>1716</v>
      </c>
      <c r="E163" s="23"/>
      <c r="F163" s="23">
        <v>1852</v>
      </c>
      <c r="G163" s="34">
        <v>1743</v>
      </c>
      <c r="H163" s="23"/>
      <c r="I163" s="23">
        <v>2528</v>
      </c>
      <c r="J163" s="34">
        <v>3085</v>
      </c>
      <c r="K163" s="23"/>
      <c r="L163" s="23">
        <v>15084</v>
      </c>
      <c r="M163" s="34">
        <v>14076.7</v>
      </c>
      <c r="N163" s="23"/>
      <c r="O163" s="23">
        <v>8063</v>
      </c>
      <c r="P163" s="34">
        <v>7601</v>
      </c>
      <c r="Q163" s="23"/>
      <c r="R163" s="23">
        <f t="shared" si="4"/>
        <v>29240</v>
      </c>
      <c r="S163" s="34">
        <f t="shared" si="5"/>
        <v>28221.7</v>
      </c>
    </row>
    <row r="164" spans="1:19">
      <c r="A164" s="48">
        <v>44166</v>
      </c>
      <c r="B164" s="23"/>
      <c r="C164" s="23">
        <v>1677</v>
      </c>
      <c r="D164" s="34">
        <v>1724</v>
      </c>
      <c r="E164" s="23"/>
      <c r="F164" s="23">
        <v>1875</v>
      </c>
      <c r="G164" s="34">
        <v>1690</v>
      </c>
      <c r="H164" s="23"/>
      <c r="I164" s="23">
        <v>2522</v>
      </c>
      <c r="J164" s="34">
        <v>3084</v>
      </c>
      <c r="K164" s="23"/>
      <c r="L164" s="23">
        <v>14732</v>
      </c>
      <c r="M164" s="34">
        <v>13996.2</v>
      </c>
      <c r="N164" s="23"/>
      <c r="O164" s="23">
        <v>7924</v>
      </c>
      <c r="P164" s="34">
        <v>7416</v>
      </c>
      <c r="Q164" s="23"/>
      <c r="R164" s="23">
        <f t="shared" si="4"/>
        <v>28730</v>
      </c>
      <c r="S164" s="34">
        <f t="shared" si="5"/>
        <v>27910.2</v>
      </c>
    </row>
    <row r="165" spans="1:19">
      <c r="A165" s="48">
        <v>44197</v>
      </c>
      <c r="B165" s="23"/>
      <c r="C165" s="23">
        <v>1568</v>
      </c>
      <c r="D165" s="34">
        <v>1572</v>
      </c>
      <c r="E165" s="23"/>
      <c r="F165" s="23">
        <v>1782</v>
      </c>
      <c r="G165" s="34">
        <v>1487</v>
      </c>
      <c r="H165" s="23"/>
      <c r="I165" s="23">
        <v>2479</v>
      </c>
      <c r="J165" s="34">
        <v>3075</v>
      </c>
      <c r="K165" s="23"/>
      <c r="L165" s="23">
        <v>14573</v>
      </c>
      <c r="M165" s="34">
        <v>13909.6</v>
      </c>
      <c r="N165" s="23"/>
      <c r="O165" s="23">
        <v>7926</v>
      </c>
      <c r="P165" s="34">
        <v>7370</v>
      </c>
      <c r="Q165" s="23"/>
      <c r="R165" s="23">
        <f t="shared" si="4"/>
        <v>28328</v>
      </c>
      <c r="S165" s="34">
        <f t="shared" si="5"/>
        <v>27413.599999999999</v>
      </c>
    </row>
    <row r="166" spans="1:19">
      <c r="A166" s="48">
        <v>44228</v>
      </c>
      <c r="B166" s="23"/>
      <c r="C166" s="23">
        <v>1557</v>
      </c>
      <c r="D166" s="34">
        <v>1504</v>
      </c>
      <c r="E166" s="23"/>
      <c r="F166" s="23">
        <v>1660</v>
      </c>
      <c r="G166" s="34">
        <v>1495</v>
      </c>
      <c r="H166" s="23"/>
      <c r="I166" s="23">
        <v>2492</v>
      </c>
      <c r="J166" s="34">
        <v>3087</v>
      </c>
      <c r="K166" s="23"/>
      <c r="L166" s="23">
        <v>14717</v>
      </c>
      <c r="M166" s="34">
        <v>13931.1</v>
      </c>
      <c r="N166" s="23"/>
      <c r="O166" s="23">
        <v>7783</v>
      </c>
      <c r="P166" s="34">
        <v>7228</v>
      </c>
      <c r="Q166" s="23"/>
      <c r="R166" s="23">
        <f t="shared" si="4"/>
        <v>28209</v>
      </c>
      <c r="S166" s="34">
        <f t="shared" si="5"/>
        <v>27245.1</v>
      </c>
    </row>
    <row r="167" spans="1:19">
      <c r="A167" s="48">
        <v>44256</v>
      </c>
      <c r="B167" s="23"/>
      <c r="C167" s="23">
        <v>1487</v>
      </c>
      <c r="D167" s="34">
        <v>1502</v>
      </c>
      <c r="E167" s="23"/>
      <c r="F167" s="23">
        <v>1511</v>
      </c>
      <c r="G167" s="34">
        <v>1500</v>
      </c>
      <c r="H167" s="23"/>
      <c r="I167" s="23">
        <v>2521</v>
      </c>
      <c r="J167" s="34">
        <v>3094</v>
      </c>
      <c r="K167" s="23"/>
      <c r="L167" s="23">
        <v>14780</v>
      </c>
      <c r="M167" s="34">
        <v>13989.1</v>
      </c>
      <c r="N167" s="23"/>
      <c r="O167" s="23">
        <v>7843</v>
      </c>
      <c r="P167" s="34">
        <v>7270</v>
      </c>
      <c r="Q167" s="23"/>
      <c r="R167" s="23">
        <f t="shared" si="4"/>
        <v>28142</v>
      </c>
      <c r="S167" s="34">
        <f t="shared" si="5"/>
        <v>27355.1</v>
      </c>
    </row>
    <row r="168" spans="1:19">
      <c r="A168" s="48">
        <v>44287</v>
      </c>
      <c r="B168" s="23"/>
      <c r="C168" s="23">
        <v>1458</v>
      </c>
      <c r="D168" s="34">
        <v>1492</v>
      </c>
      <c r="E168" s="23"/>
      <c r="F168" s="23">
        <v>1596</v>
      </c>
      <c r="G168" s="34">
        <v>1469</v>
      </c>
      <c r="H168" s="23"/>
      <c r="I168" s="23">
        <v>2476</v>
      </c>
      <c r="J168" s="34">
        <v>3094</v>
      </c>
      <c r="K168" s="23"/>
      <c r="L168" s="23">
        <v>14820</v>
      </c>
      <c r="M168" s="34">
        <v>13997.7</v>
      </c>
      <c r="N168" s="23"/>
      <c r="O168" s="23">
        <v>7684</v>
      </c>
      <c r="P168" s="34">
        <v>7196</v>
      </c>
      <c r="Q168" s="23"/>
      <c r="R168" s="23">
        <f t="shared" si="4"/>
        <v>28034</v>
      </c>
      <c r="S168" s="34">
        <f t="shared" si="5"/>
        <v>27248.7</v>
      </c>
    </row>
    <row r="169" spans="1:19">
      <c r="A169" s="48">
        <v>44317</v>
      </c>
      <c r="B169" s="23"/>
      <c r="C169" s="23">
        <v>1499</v>
      </c>
      <c r="D169" s="34">
        <v>1532</v>
      </c>
      <c r="E169" s="23"/>
      <c r="F169" s="23">
        <v>1787</v>
      </c>
      <c r="G169" s="34">
        <v>1582</v>
      </c>
      <c r="H169" s="23"/>
      <c r="I169" s="23">
        <v>2495</v>
      </c>
      <c r="J169" s="34">
        <v>3095</v>
      </c>
      <c r="K169" s="23"/>
      <c r="L169" s="23">
        <v>15010</v>
      </c>
      <c r="M169" s="34">
        <v>14048.1</v>
      </c>
      <c r="N169" s="23"/>
      <c r="O169" s="23">
        <v>7785</v>
      </c>
      <c r="P169" s="34">
        <v>7295</v>
      </c>
      <c r="Q169" s="23"/>
      <c r="R169" s="23">
        <f t="shared" si="4"/>
        <v>28576</v>
      </c>
      <c r="S169" s="34">
        <f t="shared" si="5"/>
        <v>27552.1</v>
      </c>
    </row>
    <row r="170" spans="1:19">
      <c r="A170" s="48">
        <v>44348</v>
      </c>
      <c r="B170" s="23"/>
      <c r="C170" s="23">
        <v>1524</v>
      </c>
      <c r="D170" s="34">
        <v>1497</v>
      </c>
      <c r="E170" s="23"/>
      <c r="F170" s="23">
        <v>1773</v>
      </c>
      <c r="G170" s="34">
        <v>1650</v>
      </c>
      <c r="H170" s="23"/>
      <c r="I170" s="23">
        <v>2505</v>
      </c>
      <c r="J170" s="34">
        <v>3098</v>
      </c>
      <c r="K170" s="23"/>
      <c r="L170" s="23">
        <v>15374</v>
      </c>
      <c r="M170" s="34">
        <v>14090.2</v>
      </c>
      <c r="N170" s="23"/>
      <c r="O170" s="23">
        <v>7878</v>
      </c>
      <c r="P170" s="34">
        <v>7355</v>
      </c>
      <c r="Q170" s="23"/>
      <c r="R170" s="23">
        <f t="shared" si="4"/>
        <v>29054</v>
      </c>
      <c r="S170" s="34">
        <f t="shared" si="5"/>
        <v>27690.2</v>
      </c>
    </row>
    <row r="171" spans="1:19">
      <c r="A171" s="48">
        <v>44378</v>
      </c>
      <c r="B171" s="23"/>
      <c r="C171" s="23">
        <v>1580</v>
      </c>
      <c r="D171" s="34">
        <v>1603</v>
      </c>
      <c r="E171" s="23"/>
      <c r="F171" s="23">
        <v>1991</v>
      </c>
      <c r="G171" s="34">
        <v>1717</v>
      </c>
      <c r="H171" s="23"/>
      <c r="I171" s="23">
        <v>2513</v>
      </c>
      <c r="J171" s="34">
        <v>3101</v>
      </c>
      <c r="K171" s="23"/>
      <c r="L171" s="23">
        <v>15995</v>
      </c>
      <c r="M171" s="34">
        <v>14087</v>
      </c>
      <c r="N171" s="23"/>
      <c r="O171" s="23">
        <v>8005</v>
      </c>
      <c r="P171" s="34">
        <v>7486</v>
      </c>
      <c r="Q171" s="23"/>
      <c r="R171" s="23">
        <f t="shared" si="4"/>
        <v>30084</v>
      </c>
      <c r="S171" s="34">
        <f t="shared" si="5"/>
        <v>27994</v>
      </c>
    </row>
    <row r="172" spans="1:19">
      <c r="A172" s="48">
        <v>44409</v>
      </c>
      <c r="B172" s="23"/>
      <c r="C172" s="23">
        <v>1624</v>
      </c>
      <c r="D172" s="34">
        <v>1650</v>
      </c>
      <c r="E172" s="23"/>
      <c r="F172" s="23">
        <v>2007</v>
      </c>
      <c r="G172" s="34">
        <v>1687</v>
      </c>
      <c r="H172" s="23"/>
      <c r="I172" s="23">
        <v>2508</v>
      </c>
      <c r="J172" s="34">
        <v>3093</v>
      </c>
      <c r="K172" s="23"/>
      <c r="L172" s="23">
        <v>15366</v>
      </c>
      <c r="M172" s="34">
        <v>14077.6</v>
      </c>
      <c r="N172" s="23"/>
      <c r="O172" s="23">
        <v>7915</v>
      </c>
      <c r="P172" s="34">
        <v>7394</v>
      </c>
      <c r="Q172" s="23"/>
      <c r="R172" s="23">
        <f t="shared" si="4"/>
        <v>29420</v>
      </c>
      <c r="S172" s="34">
        <f t="shared" si="5"/>
        <v>27901.599999999999</v>
      </c>
    </row>
    <row r="173" spans="1:19">
      <c r="A173" s="48">
        <v>44440</v>
      </c>
      <c r="B173" s="23"/>
      <c r="C173" s="23">
        <v>1647</v>
      </c>
      <c r="D173" s="34">
        <v>1689</v>
      </c>
      <c r="E173" s="23"/>
      <c r="F173" s="23">
        <v>1918</v>
      </c>
      <c r="G173" s="34">
        <v>1747</v>
      </c>
      <c r="H173" s="23"/>
      <c r="I173" s="23">
        <v>2484</v>
      </c>
      <c r="J173" s="34">
        <v>3097</v>
      </c>
      <c r="K173" s="23"/>
      <c r="L173" s="23">
        <v>15076</v>
      </c>
      <c r="M173" s="34">
        <v>14075.8</v>
      </c>
      <c r="N173" s="23"/>
      <c r="O173" s="23">
        <v>7967</v>
      </c>
      <c r="P173" s="34">
        <v>7506</v>
      </c>
      <c r="Q173" s="23"/>
      <c r="R173" s="23">
        <f t="shared" si="4"/>
        <v>29092</v>
      </c>
      <c r="S173" s="34">
        <f t="shared" si="5"/>
        <v>28114.799999999999</v>
      </c>
    </row>
    <row r="174" spans="1:19">
      <c r="A174" s="48">
        <v>44470</v>
      </c>
      <c r="B174" s="23"/>
      <c r="C174" s="23">
        <v>1695</v>
      </c>
      <c r="D174" s="34">
        <v>1728</v>
      </c>
      <c r="E174" s="23"/>
      <c r="F174" s="23">
        <v>1882</v>
      </c>
      <c r="G174" s="34">
        <v>1818</v>
      </c>
      <c r="H174" s="23"/>
      <c r="I174" s="23">
        <v>2522</v>
      </c>
      <c r="J174" s="34">
        <v>3096</v>
      </c>
      <c r="K174" s="23"/>
      <c r="L174" s="23">
        <v>14971</v>
      </c>
      <c r="M174" s="34">
        <v>14066.8</v>
      </c>
      <c r="N174" s="23"/>
      <c r="O174" s="23">
        <v>8148</v>
      </c>
      <c r="P174" s="34">
        <v>7532</v>
      </c>
      <c r="Q174" s="23"/>
      <c r="R174" s="23">
        <f t="shared" si="4"/>
        <v>29218</v>
      </c>
      <c r="S174" s="34">
        <f t="shared" si="5"/>
        <v>28240.799999999999</v>
      </c>
    </row>
    <row r="175" spans="1:19">
      <c r="A175" s="48">
        <v>44501</v>
      </c>
      <c r="B175" s="23"/>
      <c r="C175" s="23">
        <v>1713</v>
      </c>
      <c r="D175" s="34">
        <v>1716</v>
      </c>
      <c r="E175" s="23"/>
      <c r="F175" s="23">
        <v>1852</v>
      </c>
      <c r="G175" s="34">
        <v>1743</v>
      </c>
      <c r="H175" s="23"/>
      <c r="I175" s="23">
        <v>2540</v>
      </c>
      <c r="J175" s="34">
        <v>3093</v>
      </c>
      <c r="K175" s="23"/>
      <c r="L175" s="23">
        <v>15025</v>
      </c>
      <c r="M175" s="34">
        <v>14019.7</v>
      </c>
      <c r="N175" s="23"/>
      <c r="O175" s="23">
        <v>8063</v>
      </c>
      <c r="P175" s="34">
        <v>7594</v>
      </c>
      <c r="Q175" s="23"/>
      <c r="R175" s="23">
        <f t="shared" si="4"/>
        <v>29193</v>
      </c>
      <c r="S175" s="34">
        <f t="shared" si="5"/>
        <v>28165.7</v>
      </c>
    </row>
    <row r="176" spans="1:19">
      <c r="A176" s="48">
        <v>44531</v>
      </c>
      <c r="B176" s="23"/>
      <c r="C176" s="23">
        <v>1677</v>
      </c>
      <c r="D176" s="34">
        <v>1724</v>
      </c>
      <c r="E176" s="23"/>
      <c r="F176" s="23">
        <v>1875</v>
      </c>
      <c r="G176" s="34">
        <v>1690</v>
      </c>
      <c r="H176" s="23"/>
      <c r="I176" s="23">
        <v>2533</v>
      </c>
      <c r="J176" s="34">
        <v>3092</v>
      </c>
      <c r="K176" s="23"/>
      <c r="L176" s="23">
        <v>14765</v>
      </c>
      <c r="M176" s="34">
        <v>13940</v>
      </c>
      <c r="N176" s="23"/>
      <c r="O176" s="23">
        <v>7924</v>
      </c>
      <c r="P176" s="34">
        <v>7409</v>
      </c>
      <c r="Q176" s="23"/>
      <c r="R176" s="23">
        <f t="shared" si="4"/>
        <v>28774</v>
      </c>
      <c r="S176" s="34">
        <f t="shared" si="5"/>
        <v>27855</v>
      </c>
    </row>
    <row r="177" spans="1:19">
      <c r="A177" s="48">
        <v>44562</v>
      </c>
      <c r="B177" s="23"/>
      <c r="C177" s="23">
        <v>1568</v>
      </c>
      <c r="D177" s="34">
        <v>1572</v>
      </c>
      <c r="E177" s="23"/>
      <c r="F177" s="23">
        <v>1782</v>
      </c>
      <c r="G177" s="34">
        <v>1487</v>
      </c>
      <c r="H177" s="23"/>
      <c r="I177" s="23">
        <v>2488</v>
      </c>
      <c r="J177" s="34">
        <v>3081</v>
      </c>
      <c r="K177" s="23"/>
      <c r="L177" s="23">
        <v>14620</v>
      </c>
      <c r="M177" s="34">
        <v>13848.5</v>
      </c>
      <c r="N177" s="23"/>
      <c r="O177" s="23">
        <v>7926</v>
      </c>
      <c r="P177" s="34">
        <v>7363</v>
      </c>
      <c r="Q177" s="23"/>
      <c r="R177" s="23">
        <f t="shared" si="4"/>
        <v>28384</v>
      </c>
      <c r="S177" s="34">
        <f t="shared" si="5"/>
        <v>27351.5</v>
      </c>
    </row>
    <row r="178" spans="1:19">
      <c r="A178" s="48">
        <v>44593</v>
      </c>
      <c r="B178" s="23"/>
      <c r="C178" s="23">
        <v>1557</v>
      </c>
      <c r="D178" s="34">
        <v>1504</v>
      </c>
      <c r="E178" s="23"/>
      <c r="F178" s="23">
        <v>1660</v>
      </c>
      <c r="G178" s="34">
        <v>1495</v>
      </c>
      <c r="H178" s="23"/>
      <c r="I178" s="23">
        <v>2498</v>
      </c>
      <c r="J178" s="34">
        <v>3089</v>
      </c>
      <c r="K178" s="23"/>
      <c r="L178" s="23">
        <v>14695</v>
      </c>
      <c r="M178" s="34">
        <v>13867.1</v>
      </c>
      <c r="N178" s="23"/>
      <c r="O178" s="23">
        <v>7783</v>
      </c>
      <c r="P178" s="34">
        <v>7220</v>
      </c>
      <c r="Q178" s="23"/>
      <c r="R178" s="23">
        <f t="shared" si="4"/>
        <v>28193</v>
      </c>
      <c r="S178" s="34">
        <f t="shared" si="5"/>
        <v>27175.1</v>
      </c>
    </row>
    <row r="179" spans="1:19">
      <c r="A179" s="48">
        <v>44621</v>
      </c>
      <c r="B179" s="23"/>
      <c r="C179" s="23">
        <v>1487</v>
      </c>
      <c r="D179" s="34">
        <v>1502</v>
      </c>
      <c r="E179" s="23"/>
      <c r="F179" s="23">
        <v>1511</v>
      </c>
      <c r="G179" s="34">
        <v>1500</v>
      </c>
      <c r="H179" s="23"/>
      <c r="I179" s="23">
        <v>2525</v>
      </c>
      <c r="J179" s="34">
        <v>3094</v>
      </c>
      <c r="K179" s="23"/>
      <c r="L179" s="23">
        <v>14767</v>
      </c>
      <c r="M179" s="34">
        <v>13921.6</v>
      </c>
      <c r="N179" s="23"/>
      <c r="O179" s="23">
        <v>7843</v>
      </c>
      <c r="P179" s="34">
        <v>7263</v>
      </c>
      <c r="Q179" s="23"/>
      <c r="R179" s="23">
        <f t="shared" si="4"/>
        <v>28133</v>
      </c>
      <c r="S179" s="34">
        <f t="shared" si="5"/>
        <v>27280.6</v>
      </c>
    </row>
    <row r="180" spans="1:19">
      <c r="A180" s="48">
        <v>44652</v>
      </c>
      <c r="B180" s="23"/>
      <c r="C180" s="23">
        <v>1458</v>
      </c>
      <c r="D180" s="34">
        <v>1492</v>
      </c>
      <c r="E180" s="23"/>
      <c r="F180" s="23">
        <v>1596</v>
      </c>
      <c r="G180" s="34">
        <v>1469</v>
      </c>
      <c r="H180" s="23"/>
      <c r="I180" s="23">
        <v>2480</v>
      </c>
      <c r="J180" s="34">
        <v>3094</v>
      </c>
      <c r="K180" s="23"/>
      <c r="L180" s="23">
        <v>14815</v>
      </c>
      <c r="M180" s="34">
        <v>13930.2</v>
      </c>
      <c r="N180" s="23"/>
      <c r="O180" s="23">
        <v>7684</v>
      </c>
      <c r="P180" s="34">
        <v>7189</v>
      </c>
      <c r="Q180" s="23"/>
      <c r="R180" s="23">
        <f t="shared" si="4"/>
        <v>28033</v>
      </c>
      <c r="S180" s="34">
        <f t="shared" si="5"/>
        <v>27174.2</v>
      </c>
    </row>
    <row r="181" spans="1:19">
      <c r="A181" s="48">
        <v>44682</v>
      </c>
      <c r="B181" s="23"/>
      <c r="C181" s="23">
        <v>1499</v>
      </c>
      <c r="D181" s="34">
        <v>1532</v>
      </c>
      <c r="E181" s="23"/>
      <c r="F181" s="23">
        <v>1787</v>
      </c>
      <c r="G181" s="34">
        <v>1582</v>
      </c>
      <c r="H181" s="23"/>
      <c r="I181" s="23">
        <v>2499</v>
      </c>
      <c r="J181" s="34">
        <v>3095</v>
      </c>
      <c r="K181" s="23"/>
      <c r="L181" s="23">
        <v>15003</v>
      </c>
      <c r="M181" s="34">
        <v>13979.7</v>
      </c>
      <c r="N181" s="23"/>
      <c r="O181" s="23">
        <v>7785</v>
      </c>
      <c r="P181" s="34">
        <v>7288</v>
      </c>
      <c r="Q181" s="23"/>
      <c r="R181" s="23">
        <f t="shared" si="4"/>
        <v>28573</v>
      </c>
      <c r="S181" s="34">
        <f t="shared" si="5"/>
        <v>27476.7</v>
      </c>
    </row>
    <row r="182" spans="1:19">
      <c r="A182" s="48">
        <v>44713</v>
      </c>
      <c r="B182" s="23"/>
      <c r="C182" s="23">
        <v>1524</v>
      </c>
      <c r="D182" s="34">
        <v>1497</v>
      </c>
      <c r="E182" s="23"/>
      <c r="F182" s="23">
        <v>1773</v>
      </c>
      <c r="G182" s="34">
        <v>1650</v>
      </c>
      <c r="H182" s="23"/>
      <c r="I182" s="23">
        <v>2509</v>
      </c>
      <c r="J182" s="34">
        <v>3098</v>
      </c>
      <c r="K182" s="23"/>
      <c r="L182" s="23">
        <v>15385</v>
      </c>
      <c r="M182" s="34">
        <v>14018.5</v>
      </c>
      <c r="N182" s="23"/>
      <c r="O182" s="23">
        <v>7878</v>
      </c>
      <c r="P182" s="34">
        <v>7348</v>
      </c>
      <c r="Q182" s="23"/>
      <c r="R182" s="23">
        <f t="shared" si="4"/>
        <v>29069</v>
      </c>
      <c r="S182" s="34">
        <f t="shared" si="5"/>
        <v>27611.5</v>
      </c>
    </row>
    <row r="183" spans="1:19">
      <c r="A183" s="48">
        <v>44743</v>
      </c>
      <c r="B183" s="23"/>
      <c r="C183" s="23">
        <v>1580</v>
      </c>
      <c r="D183" s="34">
        <v>1603</v>
      </c>
      <c r="E183" s="23"/>
      <c r="F183" s="23">
        <v>1991</v>
      </c>
      <c r="G183" s="34">
        <v>1717</v>
      </c>
      <c r="H183" s="23"/>
      <c r="I183" s="23">
        <v>2517</v>
      </c>
      <c r="J183" s="34">
        <v>3101</v>
      </c>
      <c r="K183" s="23"/>
      <c r="L183" s="23">
        <v>16001</v>
      </c>
      <c r="M183" s="34">
        <v>14024.9</v>
      </c>
      <c r="N183" s="23"/>
      <c r="O183" s="23">
        <v>8005</v>
      </c>
      <c r="P183" s="34">
        <v>7479</v>
      </c>
      <c r="Q183" s="23"/>
      <c r="R183" s="23">
        <f t="shared" si="4"/>
        <v>30094</v>
      </c>
      <c r="S183" s="34">
        <f t="shared" si="5"/>
        <v>27924.9</v>
      </c>
    </row>
    <row r="184" spans="1:19">
      <c r="A184" s="48">
        <v>44774</v>
      </c>
      <c r="B184" s="23"/>
      <c r="C184" s="23">
        <v>1624</v>
      </c>
      <c r="D184" s="34">
        <v>1650</v>
      </c>
      <c r="E184" s="23"/>
      <c r="F184" s="23">
        <v>2006</v>
      </c>
      <c r="G184" s="34">
        <v>1687</v>
      </c>
      <c r="H184" s="23"/>
      <c r="I184" s="23">
        <v>2511</v>
      </c>
      <c r="J184" s="34">
        <v>3093</v>
      </c>
      <c r="K184" s="23"/>
      <c r="L184" s="23">
        <v>15259</v>
      </c>
      <c r="M184" s="34">
        <v>14008.6</v>
      </c>
      <c r="N184" s="23"/>
      <c r="O184" s="23">
        <v>7915</v>
      </c>
      <c r="P184" s="34">
        <v>7387</v>
      </c>
      <c r="Q184" s="23"/>
      <c r="R184" s="23">
        <f t="shared" si="4"/>
        <v>29315</v>
      </c>
      <c r="S184" s="34">
        <f t="shared" si="5"/>
        <v>27825.599999999999</v>
      </c>
    </row>
    <row r="185" spans="1:19">
      <c r="A185" s="48">
        <v>44805</v>
      </c>
      <c r="B185" s="23"/>
      <c r="C185" s="23">
        <v>1647</v>
      </c>
      <c r="D185" s="34">
        <v>1689</v>
      </c>
      <c r="E185" s="23"/>
      <c r="F185" s="23">
        <v>1918</v>
      </c>
      <c r="G185" s="34">
        <v>1747</v>
      </c>
      <c r="H185" s="23"/>
      <c r="I185" s="23">
        <v>2488</v>
      </c>
      <c r="J185" s="34">
        <v>3097</v>
      </c>
      <c r="K185" s="23"/>
      <c r="L185" s="23">
        <v>15134</v>
      </c>
      <c r="M185" s="34">
        <v>14005.9</v>
      </c>
      <c r="N185" s="23"/>
      <c r="O185" s="23">
        <v>7967</v>
      </c>
      <c r="P185" s="34">
        <v>7499</v>
      </c>
      <c r="Q185" s="23"/>
      <c r="R185" s="23">
        <f t="shared" si="4"/>
        <v>29154</v>
      </c>
      <c r="S185" s="34">
        <f t="shared" si="5"/>
        <v>28037.9</v>
      </c>
    </row>
    <row r="186" spans="1:19">
      <c r="A186" s="48">
        <v>44835</v>
      </c>
      <c r="B186" s="23"/>
      <c r="C186" s="23">
        <v>1695</v>
      </c>
      <c r="D186" s="34">
        <v>1728</v>
      </c>
      <c r="E186" s="23"/>
      <c r="F186" s="23">
        <v>1881</v>
      </c>
      <c r="G186" s="34">
        <v>1818</v>
      </c>
      <c r="H186" s="23"/>
      <c r="I186" s="23">
        <v>2526</v>
      </c>
      <c r="J186" s="34">
        <v>3096</v>
      </c>
      <c r="K186" s="23"/>
      <c r="L186" s="23">
        <v>15025</v>
      </c>
      <c r="M186" s="34">
        <v>13987.7</v>
      </c>
      <c r="N186" s="23"/>
      <c r="O186" s="23">
        <v>8148</v>
      </c>
      <c r="P186" s="34">
        <v>7525</v>
      </c>
      <c r="Q186" s="23"/>
      <c r="R186" s="23">
        <f t="shared" si="4"/>
        <v>29275</v>
      </c>
      <c r="S186" s="34">
        <f t="shared" si="5"/>
        <v>28154.7</v>
      </c>
    </row>
    <row r="187" spans="1:19">
      <c r="A187" s="48">
        <v>44866</v>
      </c>
      <c r="B187" s="23"/>
      <c r="C187" s="23">
        <v>1713</v>
      </c>
      <c r="D187" s="34">
        <v>1716</v>
      </c>
      <c r="E187" s="23"/>
      <c r="F187" s="23">
        <v>1851</v>
      </c>
      <c r="G187" s="34">
        <v>1743</v>
      </c>
      <c r="H187" s="23"/>
      <c r="I187" s="23">
        <v>2543</v>
      </c>
      <c r="J187" s="34">
        <v>3093</v>
      </c>
      <c r="K187" s="23"/>
      <c r="L187" s="23">
        <v>15077</v>
      </c>
      <c r="M187" s="34">
        <v>13938.4</v>
      </c>
      <c r="N187" s="23"/>
      <c r="O187" s="23">
        <v>8063</v>
      </c>
      <c r="P187" s="34">
        <v>7588</v>
      </c>
      <c r="Q187" s="23"/>
      <c r="R187" s="23">
        <f t="shared" si="4"/>
        <v>29247</v>
      </c>
      <c r="S187" s="34">
        <f t="shared" si="5"/>
        <v>28078.400000000001</v>
      </c>
    </row>
    <row r="188" spans="1:19">
      <c r="A188" s="48">
        <v>44896</v>
      </c>
      <c r="B188" s="23"/>
      <c r="C188" s="23">
        <v>1677</v>
      </c>
      <c r="D188" s="34">
        <v>1724</v>
      </c>
      <c r="E188" s="23"/>
      <c r="F188" s="23">
        <v>1874</v>
      </c>
      <c r="G188" s="34">
        <v>1690</v>
      </c>
      <c r="H188" s="23"/>
      <c r="I188" s="23">
        <v>2536</v>
      </c>
      <c r="J188" s="34">
        <v>3092</v>
      </c>
      <c r="K188" s="23"/>
      <c r="L188" s="23">
        <v>14814</v>
      </c>
      <c r="M188" s="34">
        <v>13855.1</v>
      </c>
      <c r="N188" s="23"/>
      <c r="O188" s="23">
        <v>7924</v>
      </c>
      <c r="P188" s="34">
        <v>7403</v>
      </c>
      <c r="Q188" s="23"/>
      <c r="R188" s="23">
        <f t="shared" si="4"/>
        <v>28825</v>
      </c>
      <c r="S188" s="34">
        <f t="shared" si="5"/>
        <v>27764.1</v>
      </c>
    </row>
    <row r="189" spans="1:19">
      <c r="A189" s="48">
        <v>44927</v>
      </c>
      <c r="B189" s="23"/>
      <c r="C189" s="23">
        <v>1568</v>
      </c>
      <c r="D189" s="34">
        <v>1572</v>
      </c>
      <c r="E189" s="23"/>
      <c r="F189" s="23">
        <v>1782</v>
      </c>
      <c r="G189" s="34">
        <v>1487</v>
      </c>
      <c r="H189" s="23"/>
      <c r="I189" s="23">
        <v>2491</v>
      </c>
      <c r="J189" s="34">
        <v>3081</v>
      </c>
      <c r="K189" s="23"/>
      <c r="L189" s="23">
        <v>14666</v>
      </c>
      <c r="M189" s="34">
        <v>13766.7</v>
      </c>
      <c r="N189" s="23"/>
      <c r="O189" s="23">
        <v>7926</v>
      </c>
      <c r="P189" s="34">
        <v>7357</v>
      </c>
      <c r="Q189" s="23"/>
      <c r="R189" s="23">
        <f t="shared" si="4"/>
        <v>28433</v>
      </c>
      <c r="S189" s="34">
        <f t="shared" si="5"/>
        <v>27263.7</v>
      </c>
    </row>
    <row r="190" spans="1:19">
      <c r="A190" s="48">
        <v>44958</v>
      </c>
      <c r="B190" s="23"/>
      <c r="C190" s="23">
        <v>1557</v>
      </c>
      <c r="D190" s="34">
        <v>1504</v>
      </c>
      <c r="E190" s="23"/>
      <c r="F190" s="23">
        <v>1660</v>
      </c>
      <c r="G190" s="34">
        <v>1495</v>
      </c>
      <c r="H190" s="23"/>
      <c r="I190" s="23">
        <v>2501</v>
      </c>
      <c r="J190" s="34">
        <v>3089</v>
      </c>
      <c r="K190" s="23"/>
      <c r="L190" s="23">
        <v>14737</v>
      </c>
      <c r="M190" s="34">
        <v>13790.9</v>
      </c>
      <c r="N190" s="23"/>
      <c r="O190" s="23">
        <v>7783</v>
      </c>
      <c r="P190" s="34">
        <v>7214</v>
      </c>
      <c r="Q190" s="23"/>
      <c r="R190" s="23">
        <f t="shared" si="4"/>
        <v>28238</v>
      </c>
      <c r="S190" s="34">
        <f t="shared" si="5"/>
        <v>27092.9</v>
      </c>
    </row>
    <row r="191" spans="1:19">
      <c r="A191" s="48">
        <v>44986</v>
      </c>
      <c r="B191" s="23"/>
      <c r="C191" s="23">
        <v>1487</v>
      </c>
      <c r="D191" s="34">
        <v>1502</v>
      </c>
      <c r="E191" s="23"/>
      <c r="F191" s="23">
        <v>1511</v>
      </c>
      <c r="G191" s="34">
        <v>1500</v>
      </c>
      <c r="H191" s="23"/>
      <c r="I191" s="23">
        <v>2529</v>
      </c>
      <c r="J191" s="34">
        <v>3094</v>
      </c>
      <c r="K191" s="23"/>
      <c r="L191" s="23">
        <v>14805</v>
      </c>
      <c r="M191" s="34">
        <v>13845.9</v>
      </c>
      <c r="N191" s="23"/>
      <c r="O191" s="23">
        <v>7843</v>
      </c>
      <c r="P191" s="34">
        <v>7257</v>
      </c>
      <c r="Q191" s="23"/>
      <c r="R191" s="23">
        <f t="shared" si="4"/>
        <v>28175</v>
      </c>
      <c r="S191" s="34">
        <f t="shared" si="5"/>
        <v>27198.9</v>
      </c>
    </row>
    <row r="192" spans="1:19">
      <c r="A192" s="48">
        <v>45017</v>
      </c>
      <c r="B192" s="23"/>
      <c r="C192" s="23">
        <v>1458</v>
      </c>
      <c r="D192" s="34">
        <v>1492</v>
      </c>
      <c r="E192" s="23"/>
      <c r="F192" s="23">
        <v>1596</v>
      </c>
      <c r="G192" s="34">
        <v>1469</v>
      </c>
      <c r="H192" s="23"/>
      <c r="I192" s="23">
        <v>2483</v>
      </c>
      <c r="J192" s="34">
        <v>3094</v>
      </c>
      <c r="K192" s="23"/>
      <c r="L192" s="23">
        <v>14851</v>
      </c>
      <c r="M192" s="34">
        <v>13854.7</v>
      </c>
      <c r="N192" s="23"/>
      <c r="O192" s="23">
        <v>7684</v>
      </c>
      <c r="P192" s="34">
        <v>7183</v>
      </c>
      <c r="Q192" s="23"/>
      <c r="R192" s="23">
        <f t="shared" si="4"/>
        <v>28072</v>
      </c>
      <c r="S192" s="34">
        <f t="shared" si="5"/>
        <v>27092.7</v>
      </c>
    </row>
    <row r="193" spans="1:19">
      <c r="A193" s="48">
        <v>45047</v>
      </c>
      <c r="B193" s="23"/>
      <c r="C193" s="23">
        <v>1499</v>
      </c>
      <c r="D193" s="34">
        <v>1532</v>
      </c>
      <c r="E193" s="23"/>
      <c r="F193" s="23">
        <v>1787</v>
      </c>
      <c r="G193" s="34">
        <v>1582</v>
      </c>
      <c r="H193" s="23"/>
      <c r="I193" s="23">
        <v>2502</v>
      </c>
      <c r="J193" s="34">
        <v>3095</v>
      </c>
      <c r="K193" s="23"/>
      <c r="L193" s="23">
        <v>15037</v>
      </c>
      <c r="M193" s="34">
        <v>13904.8</v>
      </c>
      <c r="N193" s="23"/>
      <c r="O193" s="23">
        <v>7785</v>
      </c>
      <c r="P193" s="34">
        <v>7282</v>
      </c>
      <c r="Q193" s="23"/>
      <c r="R193" s="23">
        <f t="shared" si="4"/>
        <v>28610</v>
      </c>
      <c r="S193" s="34">
        <f t="shared" si="5"/>
        <v>27395.8</v>
      </c>
    </row>
    <row r="194" spans="1:19">
      <c r="A194" s="48">
        <v>45078</v>
      </c>
      <c r="B194" s="23"/>
      <c r="C194" s="23">
        <v>1524</v>
      </c>
      <c r="D194" s="34">
        <v>1497</v>
      </c>
      <c r="E194" s="23"/>
      <c r="F194" s="23">
        <v>1772</v>
      </c>
      <c r="G194" s="34">
        <v>1650</v>
      </c>
      <c r="H194" s="23"/>
      <c r="I194" s="23">
        <v>2512</v>
      </c>
      <c r="J194" s="34">
        <v>3098</v>
      </c>
      <c r="K194" s="23"/>
      <c r="L194" s="23">
        <v>15420</v>
      </c>
      <c r="M194" s="34">
        <v>13952.1</v>
      </c>
      <c r="N194" s="23"/>
      <c r="O194" s="23">
        <v>7878</v>
      </c>
      <c r="P194" s="34">
        <v>7342</v>
      </c>
      <c r="Q194" s="23"/>
      <c r="R194" s="23">
        <f t="shared" si="4"/>
        <v>29106</v>
      </c>
      <c r="S194" s="34">
        <f t="shared" si="5"/>
        <v>27539.1</v>
      </c>
    </row>
    <row r="195" spans="1:19">
      <c r="A195" s="48">
        <v>45108</v>
      </c>
      <c r="B195" s="23"/>
      <c r="C195" s="23">
        <v>1580</v>
      </c>
      <c r="D195" s="34">
        <v>1603</v>
      </c>
      <c r="E195" s="23"/>
      <c r="F195" s="23">
        <v>1991</v>
      </c>
      <c r="G195" s="34">
        <v>1717</v>
      </c>
      <c r="H195" s="23"/>
      <c r="I195" s="23">
        <v>2520</v>
      </c>
      <c r="J195" s="34">
        <v>3101</v>
      </c>
      <c r="K195" s="23"/>
      <c r="L195" s="23">
        <v>16036</v>
      </c>
      <c r="M195" s="34">
        <v>13953.1</v>
      </c>
      <c r="N195" s="23"/>
      <c r="O195" s="23">
        <v>8005</v>
      </c>
      <c r="P195" s="34">
        <v>7474</v>
      </c>
      <c r="Q195" s="23"/>
      <c r="R195" s="23">
        <f t="shared" si="4"/>
        <v>30132</v>
      </c>
      <c r="S195" s="34">
        <f t="shared" si="5"/>
        <v>27848.1</v>
      </c>
    </row>
    <row r="196" spans="1:19">
      <c r="A196" s="48">
        <v>45139</v>
      </c>
      <c r="B196" s="23"/>
      <c r="C196" s="23">
        <v>1624</v>
      </c>
      <c r="D196" s="34">
        <v>1650</v>
      </c>
      <c r="E196" s="23"/>
      <c r="F196" s="23">
        <v>2006</v>
      </c>
      <c r="G196" s="34">
        <v>1687</v>
      </c>
      <c r="H196" s="23"/>
      <c r="I196" s="23">
        <v>2515</v>
      </c>
      <c r="J196" s="34">
        <v>3093</v>
      </c>
      <c r="K196" s="23"/>
      <c r="L196" s="23">
        <v>15377</v>
      </c>
      <c r="M196" s="34">
        <v>13946.1</v>
      </c>
      <c r="N196" s="23"/>
      <c r="O196" s="23">
        <v>7915</v>
      </c>
      <c r="P196" s="34">
        <v>7381</v>
      </c>
      <c r="Q196" s="23"/>
      <c r="R196" s="23">
        <f t="shared" si="4"/>
        <v>29437</v>
      </c>
      <c r="S196" s="34">
        <f t="shared" si="5"/>
        <v>27757.1</v>
      </c>
    </row>
    <row r="197" spans="1:19">
      <c r="A197" s="48">
        <v>45170</v>
      </c>
      <c r="B197" s="23"/>
      <c r="C197" s="23">
        <v>1647</v>
      </c>
      <c r="D197" s="34">
        <v>1689</v>
      </c>
      <c r="E197" s="23"/>
      <c r="F197" s="23">
        <v>1918</v>
      </c>
      <c r="G197" s="34">
        <v>1747</v>
      </c>
      <c r="H197" s="23"/>
      <c r="I197" s="23">
        <v>2491</v>
      </c>
      <c r="J197" s="34">
        <v>3097</v>
      </c>
      <c r="K197" s="23"/>
      <c r="L197" s="23">
        <v>15169</v>
      </c>
      <c r="M197" s="34">
        <v>13930.8</v>
      </c>
      <c r="N197" s="23"/>
      <c r="O197" s="23">
        <v>7967</v>
      </c>
      <c r="P197" s="34">
        <v>7494</v>
      </c>
      <c r="Q197" s="23"/>
      <c r="R197" s="23">
        <f t="shared" si="4"/>
        <v>29192</v>
      </c>
      <c r="S197" s="34">
        <f t="shared" si="5"/>
        <v>27957.8</v>
      </c>
    </row>
    <row r="198" spans="1:19">
      <c r="A198" s="48">
        <v>45200</v>
      </c>
      <c r="B198" s="23"/>
      <c r="C198" s="23">
        <v>1695</v>
      </c>
      <c r="D198" s="34">
        <v>1728</v>
      </c>
      <c r="E198" s="23"/>
      <c r="F198" s="23">
        <v>1881</v>
      </c>
      <c r="G198" s="34">
        <v>1818</v>
      </c>
      <c r="H198" s="23"/>
      <c r="I198" s="23">
        <v>2529</v>
      </c>
      <c r="J198" s="34">
        <v>3096</v>
      </c>
      <c r="K198" s="23"/>
      <c r="L198" s="23">
        <v>15061</v>
      </c>
      <c r="M198" s="34">
        <v>13913.7</v>
      </c>
      <c r="N198" s="23"/>
      <c r="O198" s="23">
        <v>8148</v>
      </c>
      <c r="P198" s="34">
        <v>7520</v>
      </c>
      <c r="Q198" s="23"/>
      <c r="R198" s="23">
        <f t="shared" si="4"/>
        <v>29314</v>
      </c>
      <c r="S198" s="34">
        <f t="shared" si="5"/>
        <v>28075.7</v>
      </c>
    </row>
    <row r="199" spans="1:19">
      <c r="A199" s="48">
        <v>45231</v>
      </c>
      <c r="B199" s="23"/>
      <c r="C199" s="23">
        <v>1713</v>
      </c>
      <c r="D199" s="34">
        <v>1716</v>
      </c>
      <c r="E199" s="23"/>
      <c r="F199" s="23">
        <v>1851</v>
      </c>
      <c r="G199" s="34">
        <v>1743</v>
      </c>
      <c r="H199" s="23"/>
      <c r="I199" s="23">
        <v>2547</v>
      </c>
      <c r="J199" s="34">
        <v>3093</v>
      </c>
      <c r="K199" s="23"/>
      <c r="L199" s="23">
        <v>15114</v>
      </c>
      <c r="M199" s="34">
        <v>13865.8</v>
      </c>
      <c r="N199" s="23"/>
      <c r="O199" s="23">
        <v>8063</v>
      </c>
      <c r="P199" s="34">
        <v>7582</v>
      </c>
      <c r="Q199" s="23"/>
      <c r="R199" s="23">
        <f t="shared" si="4"/>
        <v>29288</v>
      </c>
      <c r="S199" s="34">
        <f t="shared" si="5"/>
        <v>27999.8</v>
      </c>
    </row>
    <row r="200" spans="1:19">
      <c r="A200" s="48">
        <v>45261</v>
      </c>
      <c r="B200" s="23"/>
      <c r="C200" s="23">
        <v>1677</v>
      </c>
      <c r="D200" s="34">
        <v>1724</v>
      </c>
      <c r="E200" s="23"/>
      <c r="F200" s="23">
        <v>1874</v>
      </c>
      <c r="G200" s="34">
        <v>1690</v>
      </c>
      <c r="H200" s="23"/>
      <c r="I200" s="23">
        <v>2540</v>
      </c>
      <c r="J200" s="34">
        <v>3092</v>
      </c>
      <c r="K200" s="23"/>
      <c r="L200" s="23">
        <v>14851</v>
      </c>
      <c r="M200" s="34">
        <v>13783</v>
      </c>
      <c r="N200" s="23"/>
      <c r="O200" s="23">
        <v>7924</v>
      </c>
      <c r="P200" s="34">
        <v>7398</v>
      </c>
      <c r="Q200" s="23"/>
      <c r="R200" s="23">
        <f t="shared" si="4"/>
        <v>28866</v>
      </c>
      <c r="S200" s="34">
        <f t="shared" si="5"/>
        <v>27687</v>
      </c>
    </row>
    <row r="201" spans="1:19">
      <c r="A201" s="48">
        <v>45292</v>
      </c>
      <c r="B201" s="23"/>
      <c r="C201" s="23">
        <v>1568</v>
      </c>
      <c r="D201" s="34">
        <v>1572</v>
      </c>
      <c r="E201" s="23"/>
      <c r="F201" s="23">
        <v>1782</v>
      </c>
      <c r="G201" s="34">
        <v>1487</v>
      </c>
      <c r="H201" s="23"/>
      <c r="I201" s="23">
        <v>2494</v>
      </c>
      <c r="J201" s="34">
        <v>3081</v>
      </c>
      <c r="K201" s="23"/>
      <c r="L201" s="23">
        <v>14705</v>
      </c>
      <c r="M201" s="34">
        <v>13692.2</v>
      </c>
      <c r="N201" s="23"/>
      <c r="O201" s="23">
        <v>7926</v>
      </c>
      <c r="P201" s="34">
        <v>7352</v>
      </c>
      <c r="Q201" s="23"/>
      <c r="R201" s="23">
        <f t="shared" si="4"/>
        <v>28475</v>
      </c>
      <c r="S201" s="34">
        <f t="shared" si="5"/>
        <v>27184.2</v>
      </c>
    </row>
    <row r="202" spans="1:19">
      <c r="A202" s="48">
        <v>45323</v>
      </c>
      <c r="B202" s="23"/>
      <c r="C202" s="23">
        <v>1547</v>
      </c>
      <c r="D202" s="34">
        <v>1493</v>
      </c>
      <c r="E202" s="23"/>
      <c r="F202" s="23">
        <v>1626</v>
      </c>
      <c r="G202" s="34">
        <v>1480</v>
      </c>
      <c r="H202" s="23"/>
      <c r="I202" s="23">
        <v>2498</v>
      </c>
      <c r="J202" s="34">
        <v>3081</v>
      </c>
      <c r="K202" s="23"/>
      <c r="L202" s="23">
        <v>14695</v>
      </c>
      <c r="M202" s="34">
        <v>13717.3</v>
      </c>
      <c r="N202" s="23"/>
      <c r="O202" s="23">
        <v>7751</v>
      </c>
      <c r="P202" s="34">
        <v>7179</v>
      </c>
      <c r="Q202" s="23"/>
      <c r="R202" s="23">
        <f t="shared" si="4"/>
        <v>28117</v>
      </c>
      <c r="S202" s="34">
        <f t="shared" si="5"/>
        <v>26950.3</v>
      </c>
    </row>
    <row r="203" spans="1:19">
      <c r="A203" s="48">
        <v>45352</v>
      </c>
      <c r="B203" s="23"/>
      <c r="C203" s="23">
        <v>1476</v>
      </c>
      <c r="D203" s="34">
        <v>1492</v>
      </c>
      <c r="E203" s="23"/>
      <c r="F203" s="23">
        <v>1498</v>
      </c>
      <c r="G203" s="34">
        <v>1487</v>
      </c>
      <c r="H203" s="23"/>
      <c r="I203" s="23">
        <v>2525</v>
      </c>
      <c r="J203" s="34">
        <v>3086</v>
      </c>
      <c r="K203" s="23"/>
      <c r="L203" s="23">
        <v>14845</v>
      </c>
      <c r="M203" s="34">
        <v>13760.6</v>
      </c>
      <c r="N203" s="23"/>
      <c r="O203" s="23">
        <v>7810</v>
      </c>
      <c r="P203" s="34">
        <v>7219</v>
      </c>
      <c r="Q203" s="23"/>
      <c r="R203" s="23">
        <f t="shared" si="4"/>
        <v>28154</v>
      </c>
      <c r="S203" s="34">
        <f t="shared" si="5"/>
        <v>27044.6</v>
      </c>
    </row>
    <row r="204" spans="1:19">
      <c r="A204" s="48">
        <v>45383</v>
      </c>
      <c r="B204" s="23"/>
      <c r="C204" s="23">
        <v>1448</v>
      </c>
      <c r="D204" s="34">
        <v>1482</v>
      </c>
      <c r="E204" s="23"/>
      <c r="F204" s="23">
        <v>1583</v>
      </c>
      <c r="G204" s="34">
        <v>1459</v>
      </c>
      <c r="H204" s="23"/>
      <c r="I204" s="23">
        <v>2480</v>
      </c>
      <c r="J204" s="34">
        <v>3086</v>
      </c>
      <c r="K204" s="23"/>
      <c r="L204" s="23">
        <v>14893</v>
      </c>
      <c r="M204" s="34">
        <v>13767.9</v>
      </c>
      <c r="N204" s="23"/>
      <c r="O204" s="23">
        <v>7652</v>
      </c>
      <c r="P204" s="34">
        <v>7148</v>
      </c>
      <c r="Q204" s="23"/>
      <c r="R204" s="23">
        <f t="shared" si="4"/>
        <v>28056</v>
      </c>
      <c r="S204" s="34">
        <f t="shared" si="5"/>
        <v>26942.9</v>
      </c>
    </row>
    <row r="205" spans="1:19">
      <c r="A205" s="48">
        <v>45413</v>
      </c>
      <c r="B205" s="23"/>
      <c r="C205" s="23">
        <v>1490</v>
      </c>
      <c r="D205" s="34">
        <v>1523</v>
      </c>
      <c r="E205" s="23"/>
      <c r="F205" s="23">
        <v>1777</v>
      </c>
      <c r="G205" s="34">
        <v>1573</v>
      </c>
      <c r="H205" s="23"/>
      <c r="I205" s="23">
        <v>2498</v>
      </c>
      <c r="J205" s="34">
        <v>3087</v>
      </c>
      <c r="K205" s="23"/>
      <c r="L205" s="23">
        <v>15080</v>
      </c>
      <c r="M205" s="34">
        <v>13822.8</v>
      </c>
      <c r="N205" s="23"/>
      <c r="O205" s="23">
        <v>7753</v>
      </c>
      <c r="P205" s="34">
        <v>7246</v>
      </c>
      <c r="Q205" s="23"/>
      <c r="R205" s="23">
        <f t="shared" si="4"/>
        <v>28598</v>
      </c>
      <c r="S205" s="34">
        <f t="shared" si="5"/>
        <v>27251.8</v>
      </c>
    </row>
    <row r="206" spans="1:19">
      <c r="A206" s="48">
        <v>45444</v>
      </c>
      <c r="B206" s="23"/>
      <c r="C206" s="23">
        <v>1517</v>
      </c>
      <c r="D206" s="34">
        <v>1481</v>
      </c>
      <c r="E206" s="23"/>
      <c r="F206" s="23">
        <v>1817</v>
      </c>
      <c r="G206" s="34">
        <v>1650</v>
      </c>
      <c r="H206" s="23"/>
      <c r="I206" s="23">
        <v>2508</v>
      </c>
      <c r="J206" s="34">
        <v>3089</v>
      </c>
      <c r="K206" s="23"/>
      <c r="L206" s="23">
        <v>15463</v>
      </c>
      <c r="M206" s="34">
        <v>13867.1</v>
      </c>
      <c r="N206" s="23"/>
      <c r="O206" s="23">
        <v>7845</v>
      </c>
      <c r="P206" s="34">
        <v>7308</v>
      </c>
      <c r="Q206" s="23"/>
      <c r="R206" s="23">
        <f t="shared" si="4"/>
        <v>29150</v>
      </c>
      <c r="S206" s="34">
        <f t="shared" si="5"/>
        <v>27395.1</v>
      </c>
    </row>
    <row r="207" spans="1:19">
      <c r="A207" s="116">
        <v>45504</v>
      </c>
      <c r="B207" s="23"/>
      <c r="C207" s="23"/>
      <c r="D207" s="34">
        <v>1598</v>
      </c>
      <c r="E207" s="23"/>
      <c r="F207" s="23"/>
      <c r="G207" s="34">
        <v>1717</v>
      </c>
      <c r="H207" s="23"/>
      <c r="I207" s="23"/>
      <c r="J207" s="34">
        <v>3091</v>
      </c>
      <c r="K207" s="23"/>
      <c r="L207" s="23"/>
      <c r="M207" s="34">
        <v>13878.7</v>
      </c>
      <c r="N207" s="23"/>
      <c r="O207" s="23"/>
      <c r="P207" s="34">
        <v>7439</v>
      </c>
      <c r="Q207" s="23"/>
      <c r="R207" s="23"/>
      <c r="S207" s="34">
        <f t="shared" si="5"/>
        <v>27723.7</v>
      </c>
    </row>
    <row r="208" spans="1:19">
      <c r="A208" s="116">
        <v>45535</v>
      </c>
      <c r="B208" s="23"/>
      <c r="C208" s="23"/>
      <c r="D208" s="34">
        <v>1650</v>
      </c>
      <c r="E208" s="23"/>
      <c r="F208" s="23"/>
      <c r="G208" s="34">
        <v>1687</v>
      </c>
      <c r="H208" s="23"/>
      <c r="I208" s="23"/>
      <c r="J208" s="34">
        <v>3085</v>
      </c>
      <c r="K208" s="23"/>
      <c r="L208" s="23"/>
      <c r="M208" s="34">
        <v>13874</v>
      </c>
      <c r="N208" s="23"/>
      <c r="O208" s="23"/>
      <c r="P208" s="34">
        <v>7352</v>
      </c>
      <c r="Q208" s="23"/>
      <c r="R208" s="23"/>
      <c r="S208" s="34">
        <f t="shared" si="5"/>
        <v>27648</v>
      </c>
    </row>
    <row r="209" spans="1:19">
      <c r="A209" s="116">
        <v>45565</v>
      </c>
      <c r="B209" s="23"/>
      <c r="C209" s="23"/>
      <c r="D209" s="34">
        <v>1689</v>
      </c>
      <c r="E209" s="23"/>
      <c r="F209" s="23"/>
      <c r="G209" s="34">
        <v>1747</v>
      </c>
      <c r="H209" s="23"/>
      <c r="I209" s="23"/>
      <c r="J209" s="34">
        <v>3088</v>
      </c>
      <c r="K209" s="23"/>
      <c r="L209" s="23"/>
      <c r="M209" s="34">
        <v>13874.1</v>
      </c>
      <c r="N209" s="23"/>
      <c r="O209" s="23"/>
      <c r="P209" s="34">
        <v>7467</v>
      </c>
      <c r="Q209" s="23"/>
      <c r="R209" s="23"/>
      <c r="S209" s="34">
        <f t="shared" si="5"/>
        <v>27865.1</v>
      </c>
    </row>
    <row r="210" spans="1:19">
      <c r="A210" s="116">
        <v>45596</v>
      </c>
      <c r="B210" s="23"/>
      <c r="C210" s="23"/>
      <c r="D210" s="34">
        <v>1728</v>
      </c>
      <c r="E210" s="23"/>
      <c r="F210" s="23"/>
      <c r="G210" s="34">
        <v>1818</v>
      </c>
      <c r="H210" s="23"/>
      <c r="I210" s="23"/>
      <c r="J210" s="34">
        <v>3087</v>
      </c>
      <c r="K210" s="23"/>
      <c r="L210" s="23"/>
      <c r="M210" s="34">
        <v>13857.7</v>
      </c>
      <c r="N210" s="23"/>
      <c r="O210" s="23"/>
      <c r="P210" s="34">
        <v>7513</v>
      </c>
      <c r="Q210" s="23"/>
      <c r="R210" s="23"/>
      <c r="S210" s="34">
        <f t="shared" si="5"/>
        <v>28003.7</v>
      </c>
    </row>
    <row r="211" spans="1:19">
      <c r="A211" s="116">
        <v>45626</v>
      </c>
      <c r="B211" s="23"/>
      <c r="C211" s="23"/>
      <c r="D211" s="34">
        <v>1716</v>
      </c>
      <c r="E211" s="23"/>
      <c r="F211" s="23"/>
      <c r="G211" s="34">
        <v>1743</v>
      </c>
      <c r="H211" s="23"/>
      <c r="I211" s="23"/>
      <c r="J211" s="34">
        <v>3085</v>
      </c>
      <c r="K211" s="23"/>
      <c r="L211" s="23"/>
      <c r="M211" s="34">
        <v>13816.3</v>
      </c>
      <c r="N211" s="23"/>
      <c r="O211" s="23"/>
      <c r="P211" s="34">
        <v>7578</v>
      </c>
      <c r="Q211" s="23"/>
      <c r="R211" s="23"/>
      <c r="S211" s="34">
        <f t="shared" si="5"/>
        <v>27938.3</v>
      </c>
    </row>
    <row r="212" spans="1:19">
      <c r="A212" s="116">
        <v>45657</v>
      </c>
      <c r="B212" s="23"/>
      <c r="C212" s="23"/>
      <c r="D212" s="34">
        <v>1724</v>
      </c>
      <c r="E212" s="23"/>
      <c r="F212" s="23"/>
      <c r="G212" s="34">
        <v>1691</v>
      </c>
      <c r="H212" s="23"/>
      <c r="I212" s="23"/>
      <c r="J212" s="34">
        <v>3084</v>
      </c>
      <c r="K212" s="23"/>
      <c r="L212" s="23"/>
      <c r="M212" s="34">
        <v>13731</v>
      </c>
      <c r="N212" s="23"/>
      <c r="O212" s="23"/>
      <c r="P212" s="34">
        <v>7393</v>
      </c>
      <c r="Q212" s="23"/>
      <c r="R212" s="23"/>
      <c r="S212" s="34">
        <f t="shared" si="5"/>
        <v>27623</v>
      </c>
    </row>
    <row r="213" spans="1:19">
      <c r="A213" s="116">
        <v>45688</v>
      </c>
      <c r="B213" s="23"/>
      <c r="C213" s="23"/>
      <c r="D213" s="34">
        <v>1572</v>
      </c>
      <c r="E213" s="23"/>
      <c r="F213" s="23"/>
      <c r="G213" s="34">
        <v>1487</v>
      </c>
      <c r="H213" s="23"/>
      <c r="I213" s="23"/>
      <c r="J213" s="34">
        <v>3075</v>
      </c>
      <c r="K213" s="23"/>
      <c r="L213" s="23"/>
      <c r="M213" s="34">
        <v>13649.2</v>
      </c>
      <c r="N213" s="23"/>
      <c r="O213" s="23"/>
      <c r="P213" s="34">
        <v>7348</v>
      </c>
      <c r="Q213" s="23"/>
      <c r="R213" s="23"/>
      <c r="S213" s="34">
        <f t="shared" si="5"/>
        <v>27131.200000000001</v>
      </c>
    </row>
    <row r="214" spans="1:19">
      <c r="A214" s="116">
        <v>45716</v>
      </c>
      <c r="B214" s="23"/>
      <c r="C214" s="23"/>
      <c r="D214" s="34">
        <v>1504</v>
      </c>
      <c r="E214" s="23"/>
      <c r="F214" s="23"/>
      <c r="G214" s="34">
        <v>1495</v>
      </c>
      <c r="H214" s="23"/>
      <c r="I214" s="23"/>
      <c r="J214" s="34">
        <v>3087</v>
      </c>
      <c r="K214" s="23"/>
      <c r="L214" s="23"/>
      <c r="M214" s="34">
        <v>13600.444444444445</v>
      </c>
      <c r="N214" s="23"/>
      <c r="O214" s="23"/>
      <c r="P214" s="34">
        <v>7205</v>
      </c>
      <c r="Q214" s="23"/>
      <c r="R214" s="23"/>
      <c r="S214" s="34">
        <f t="shared" si="5"/>
        <v>26891.444444444445</v>
      </c>
    </row>
    <row r="215" spans="1:19">
      <c r="A215" s="116">
        <v>45747</v>
      </c>
      <c r="B215" s="23"/>
      <c r="C215" s="23"/>
      <c r="D215" s="34">
        <v>1502</v>
      </c>
      <c r="E215" s="23"/>
      <c r="F215" s="23"/>
      <c r="G215" s="34">
        <v>1500</v>
      </c>
      <c r="H215" s="23"/>
      <c r="I215" s="23"/>
      <c r="J215" s="34">
        <v>3094</v>
      </c>
      <c r="K215" s="23"/>
      <c r="L215" s="23"/>
      <c r="M215" s="34">
        <v>13542.625</v>
      </c>
      <c r="N215" s="23"/>
      <c r="O215" s="23"/>
      <c r="P215" s="34">
        <v>7248</v>
      </c>
      <c r="Q215" s="23"/>
      <c r="R215" s="23"/>
      <c r="S215" s="34">
        <f t="shared" si="5"/>
        <v>26886.625</v>
      </c>
    </row>
    <row r="216" spans="1:19">
      <c r="A216" s="116">
        <v>45777</v>
      </c>
      <c r="B216" s="23"/>
      <c r="C216" s="23"/>
      <c r="D216" s="34">
        <v>1492</v>
      </c>
      <c r="E216" s="23"/>
      <c r="F216" s="23"/>
      <c r="G216" s="34">
        <v>1469</v>
      </c>
      <c r="H216" s="23"/>
      <c r="I216" s="23"/>
      <c r="J216" s="34">
        <v>3094</v>
      </c>
      <c r="K216" s="23"/>
      <c r="L216" s="23"/>
      <c r="M216" s="34">
        <v>13482</v>
      </c>
      <c r="N216" s="23"/>
      <c r="O216" s="23"/>
      <c r="P216" s="34">
        <v>7173</v>
      </c>
      <c r="Q216" s="23"/>
      <c r="R216" s="23"/>
      <c r="S216" s="34">
        <f t="shared" si="5"/>
        <v>26710</v>
      </c>
    </row>
    <row r="217" spans="1:19">
      <c r="A217" s="116">
        <v>45808</v>
      </c>
      <c r="B217" s="23"/>
      <c r="C217" s="23"/>
      <c r="D217" s="34">
        <v>1532</v>
      </c>
      <c r="E217" s="23"/>
      <c r="F217" s="23"/>
      <c r="G217" s="34">
        <v>1582</v>
      </c>
      <c r="H217" s="23"/>
      <c r="I217" s="23"/>
      <c r="J217" s="34">
        <v>3095</v>
      </c>
      <c r="K217" s="23"/>
      <c r="L217" s="23"/>
      <c r="M217" s="34">
        <v>13486.5</v>
      </c>
      <c r="N217" s="23"/>
      <c r="O217" s="23"/>
      <c r="P217" s="34">
        <v>7273</v>
      </c>
      <c r="Q217" s="23"/>
      <c r="R217" s="23"/>
      <c r="S217" s="34">
        <f t="shared" si="5"/>
        <v>26968.5</v>
      </c>
    </row>
    <row r="218" spans="1:19" ht="15" thickBot="1">
      <c r="A218" s="112">
        <v>45838</v>
      </c>
      <c r="B218" s="35"/>
      <c r="C218" s="35"/>
      <c r="D218" s="36">
        <v>1485</v>
      </c>
      <c r="E218" s="35"/>
      <c r="F218" s="35"/>
      <c r="G218" s="36">
        <v>1650</v>
      </c>
      <c r="H218" s="35"/>
      <c r="I218" s="35"/>
      <c r="J218" s="36">
        <v>3098</v>
      </c>
      <c r="K218" s="35"/>
      <c r="L218" s="35"/>
      <c r="M218" s="36">
        <v>13493.6</v>
      </c>
      <c r="N218" s="35"/>
      <c r="O218" s="35"/>
      <c r="P218" s="36">
        <v>7333</v>
      </c>
      <c r="Q218" s="35"/>
      <c r="R218" s="35"/>
      <c r="S218" s="36">
        <f t="shared" si="5"/>
        <v>27059.599999999999</v>
      </c>
    </row>
    <row r="219" spans="1:19">
      <c r="B219" s="23"/>
      <c r="C219" s="23"/>
      <c r="D219" s="23"/>
      <c r="E219" s="23"/>
      <c r="F219" s="23"/>
      <c r="G219" s="23"/>
      <c r="H219" s="23"/>
      <c r="I219" s="23"/>
      <c r="J219" s="23"/>
      <c r="K219" s="23"/>
      <c r="L219" s="23"/>
      <c r="M219" s="23"/>
      <c r="N219" s="23"/>
      <c r="O219" s="23"/>
      <c r="P219" s="23"/>
      <c r="Q219" s="23"/>
      <c r="R219" s="23"/>
      <c r="S219" s="23"/>
    </row>
    <row r="220" spans="1:19">
      <c r="B220" s="23"/>
      <c r="C220" s="23"/>
      <c r="D220" s="23"/>
      <c r="E220" s="23"/>
      <c r="F220" s="23"/>
      <c r="G220" s="23"/>
      <c r="H220" s="23"/>
      <c r="I220" s="23"/>
      <c r="J220" s="23"/>
      <c r="K220" s="23"/>
      <c r="L220" s="23"/>
      <c r="M220" s="23"/>
      <c r="N220" s="23"/>
      <c r="O220" s="23"/>
      <c r="P220" s="23"/>
      <c r="Q220" s="23"/>
      <c r="R220" s="23"/>
      <c r="S220" s="23"/>
    </row>
    <row r="221" spans="1:19">
      <c r="B221" s="23"/>
      <c r="C221" s="23"/>
      <c r="D221" s="23"/>
      <c r="E221" s="23"/>
      <c r="F221" s="23"/>
      <c r="G221" s="23"/>
      <c r="H221" s="23"/>
      <c r="I221" s="23"/>
      <c r="J221" s="23"/>
      <c r="K221" s="23"/>
      <c r="L221" s="23"/>
      <c r="M221" s="23"/>
      <c r="N221" s="23"/>
      <c r="O221" s="23"/>
      <c r="P221" s="23"/>
      <c r="Q221" s="23"/>
      <c r="R221" s="23"/>
      <c r="S221" s="23"/>
    </row>
    <row r="222" spans="1:19">
      <c r="B222" s="23"/>
      <c r="C222" s="23"/>
      <c r="D222" s="23"/>
      <c r="E222" s="23"/>
      <c r="F222" s="23"/>
      <c r="G222" s="23"/>
      <c r="H222" s="23"/>
      <c r="I222" s="23"/>
      <c r="J222" s="23"/>
      <c r="K222" s="23"/>
      <c r="L222" s="23"/>
      <c r="M222" s="23"/>
      <c r="N222" s="23"/>
      <c r="O222" s="23"/>
      <c r="P222" s="23"/>
      <c r="Q222" s="23"/>
      <c r="R222" s="23"/>
      <c r="S222" s="23"/>
    </row>
    <row r="223" spans="1:19">
      <c r="B223" s="23"/>
      <c r="C223" s="23"/>
      <c r="D223" s="23"/>
      <c r="E223" s="23"/>
      <c r="F223" s="23"/>
      <c r="G223" s="23"/>
      <c r="H223" s="23"/>
      <c r="I223" s="23"/>
      <c r="J223" s="23"/>
      <c r="K223" s="23"/>
      <c r="L223" s="23"/>
      <c r="M223" s="23"/>
      <c r="N223" s="23"/>
      <c r="O223" s="23"/>
      <c r="P223" s="23"/>
      <c r="Q223" s="23"/>
      <c r="R223" s="23"/>
      <c r="S223" s="23"/>
    </row>
    <row r="224" spans="1:19">
      <c r="B224" s="23"/>
      <c r="C224" s="23"/>
      <c r="D224" s="23"/>
      <c r="E224" s="23"/>
      <c r="F224" s="23"/>
      <c r="G224" s="23"/>
      <c r="H224" s="23"/>
      <c r="I224" s="23"/>
      <c r="J224" s="23"/>
      <c r="K224" s="23"/>
      <c r="L224" s="23"/>
      <c r="M224" s="23"/>
      <c r="N224" s="23"/>
      <c r="O224" s="23"/>
      <c r="P224" s="23"/>
      <c r="Q224" s="23"/>
      <c r="R224" s="23"/>
      <c r="S224" s="23"/>
    </row>
    <row r="225" spans="2:19">
      <c r="B225" s="23"/>
      <c r="C225" s="23"/>
      <c r="D225" s="23"/>
      <c r="E225" s="23"/>
      <c r="F225" s="23"/>
      <c r="G225" s="23"/>
      <c r="H225" s="23"/>
      <c r="I225" s="23"/>
      <c r="J225" s="23"/>
      <c r="K225" s="23"/>
      <c r="L225" s="23"/>
      <c r="M225" s="23"/>
      <c r="N225" s="23"/>
      <c r="O225" s="23"/>
      <c r="P225" s="23"/>
      <c r="Q225" s="23"/>
      <c r="R225" s="23"/>
      <c r="S225" s="23"/>
    </row>
    <row r="226" spans="2:19">
      <c r="B226" s="23"/>
      <c r="C226" s="23"/>
      <c r="D226" s="23"/>
      <c r="E226" s="23"/>
      <c r="F226" s="23"/>
      <c r="G226" s="23"/>
      <c r="H226" s="23"/>
      <c r="I226" s="23"/>
      <c r="J226" s="23"/>
      <c r="K226" s="23"/>
      <c r="L226" s="23"/>
      <c r="M226" s="23"/>
      <c r="N226" s="23"/>
      <c r="O226" s="23"/>
      <c r="P226" s="23"/>
      <c r="Q226" s="23"/>
      <c r="R226" s="23"/>
      <c r="S226" s="23"/>
    </row>
    <row r="227" spans="2:19">
      <c r="B227" s="23"/>
      <c r="C227" s="23"/>
      <c r="D227" s="23"/>
      <c r="E227" s="23"/>
      <c r="F227" s="23"/>
      <c r="G227" s="23"/>
      <c r="H227" s="23"/>
      <c r="I227" s="23"/>
      <c r="J227" s="23"/>
      <c r="K227" s="23"/>
      <c r="L227" s="23"/>
      <c r="M227" s="23"/>
      <c r="N227" s="23"/>
      <c r="O227" s="23"/>
      <c r="P227" s="23"/>
      <c r="Q227" s="23"/>
      <c r="R227" s="23"/>
      <c r="S22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7"/>
  <dimension ref="B2:AY14"/>
  <sheetViews>
    <sheetView topLeftCell="AG1" workbookViewId="0">
      <selection activeCell="AP2" sqref="AP2:AV14"/>
    </sheetView>
  </sheetViews>
  <sheetFormatPr defaultRowHeight="14.25"/>
  <cols>
    <col min="10" max="51" width="9" style="77"/>
  </cols>
  <sheetData>
    <row r="2" spans="2:48" ht="14.45" customHeight="1">
      <c r="B2" s="143" t="s">
        <v>1</v>
      </c>
      <c r="C2" s="140" t="s">
        <v>25</v>
      </c>
      <c r="D2" s="141"/>
      <c r="E2" s="142"/>
      <c r="F2" s="140" t="s">
        <v>32</v>
      </c>
      <c r="G2" s="141"/>
      <c r="H2" s="142"/>
      <c r="J2" s="143" t="s">
        <v>1</v>
      </c>
      <c r="K2" s="140" t="s">
        <v>27</v>
      </c>
      <c r="L2" s="141"/>
      <c r="M2" s="142"/>
      <c r="N2" s="140" t="s">
        <v>33</v>
      </c>
      <c r="O2" s="141"/>
      <c r="P2" s="142"/>
      <c r="R2" s="143" t="s">
        <v>1</v>
      </c>
      <c r="S2" s="140" t="s">
        <v>28</v>
      </c>
      <c r="T2" s="141"/>
      <c r="U2" s="142"/>
      <c r="V2" s="137" t="s">
        <v>34</v>
      </c>
      <c r="W2" s="138"/>
      <c r="X2" s="139"/>
      <c r="Z2" s="143" t="s">
        <v>1</v>
      </c>
      <c r="AA2" s="140" t="s">
        <v>29</v>
      </c>
      <c r="AB2" s="141"/>
      <c r="AC2" s="142"/>
      <c r="AD2" s="140" t="s">
        <v>35</v>
      </c>
      <c r="AE2" s="141"/>
      <c r="AF2" s="142"/>
      <c r="AH2" s="143" t="s">
        <v>1</v>
      </c>
      <c r="AI2" s="140" t="s">
        <v>30</v>
      </c>
      <c r="AJ2" s="141"/>
      <c r="AK2" s="142"/>
      <c r="AL2" s="140" t="s">
        <v>36</v>
      </c>
      <c r="AM2" s="141"/>
      <c r="AN2" s="142"/>
      <c r="AP2" s="143" t="s">
        <v>1</v>
      </c>
      <c r="AQ2" s="140" t="s">
        <v>31</v>
      </c>
      <c r="AR2" s="141"/>
      <c r="AS2" s="142"/>
      <c r="AT2" s="140" t="s">
        <v>37</v>
      </c>
      <c r="AU2" s="141"/>
      <c r="AV2" s="142"/>
    </row>
    <row r="3" spans="2:48" ht="36">
      <c r="B3" s="143"/>
      <c r="C3" s="5" t="s">
        <v>26</v>
      </c>
      <c r="D3" s="5" t="s">
        <v>2</v>
      </c>
      <c r="E3" s="5" t="s">
        <v>57</v>
      </c>
      <c r="F3" s="13" t="s">
        <v>60</v>
      </c>
      <c r="G3" s="5" t="s">
        <v>2</v>
      </c>
      <c r="H3" s="5" t="s">
        <v>57</v>
      </c>
      <c r="J3" s="143"/>
      <c r="K3" s="5" t="s">
        <v>26</v>
      </c>
      <c r="L3" s="5" t="s">
        <v>2</v>
      </c>
      <c r="M3" s="5" t="s">
        <v>57</v>
      </c>
      <c r="N3" s="13" t="s">
        <v>60</v>
      </c>
      <c r="O3" s="5" t="s">
        <v>2</v>
      </c>
      <c r="P3" s="5" t="s">
        <v>57</v>
      </c>
      <c r="R3" s="143"/>
      <c r="S3" s="5" t="s">
        <v>26</v>
      </c>
      <c r="T3" s="5" t="s">
        <v>2</v>
      </c>
      <c r="U3" s="5" t="s">
        <v>57</v>
      </c>
      <c r="V3" s="13" t="s">
        <v>60</v>
      </c>
      <c r="W3" s="5" t="s">
        <v>2</v>
      </c>
      <c r="X3" s="5" t="s">
        <v>57</v>
      </c>
      <c r="Z3" s="143"/>
      <c r="AA3" s="5" t="s">
        <v>26</v>
      </c>
      <c r="AB3" s="5" t="s">
        <v>2</v>
      </c>
      <c r="AC3" s="5" t="s">
        <v>57</v>
      </c>
      <c r="AD3" s="13" t="s">
        <v>60</v>
      </c>
      <c r="AE3" s="5" t="s">
        <v>2</v>
      </c>
      <c r="AF3" s="5" t="s">
        <v>57</v>
      </c>
      <c r="AH3" s="143"/>
      <c r="AI3" s="5" t="s">
        <v>26</v>
      </c>
      <c r="AJ3" s="5" t="s">
        <v>2</v>
      </c>
      <c r="AK3" s="5" t="s">
        <v>57</v>
      </c>
      <c r="AL3" s="13" t="s">
        <v>60</v>
      </c>
      <c r="AM3" s="5" t="s">
        <v>2</v>
      </c>
      <c r="AN3" s="5" t="s">
        <v>57</v>
      </c>
      <c r="AP3" s="143"/>
      <c r="AQ3" s="5" t="s">
        <v>26</v>
      </c>
      <c r="AR3" s="5" t="s">
        <v>2</v>
      </c>
      <c r="AS3" s="5" t="s">
        <v>57</v>
      </c>
      <c r="AT3" s="13" t="s">
        <v>60</v>
      </c>
      <c r="AU3" s="5" t="s">
        <v>2</v>
      </c>
      <c r="AV3" s="5" t="s">
        <v>57</v>
      </c>
    </row>
    <row r="4" spans="2:48" ht="25.5">
      <c r="B4" s="6" t="s">
        <v>58</v>
      </c>
      <c r="C4" s="12">
        <f>SUM('Community starts'!B123:B134)</f>
        <v>3256</v>
      </c>
      <c r="D4" s="7">
        <f>(C4-SUM('Community starts'!B111:B122))/SUM('Community starts'!B111:B122)</f>
        <v>-2.3102310231023101E-2</v>
      </c>
      <c r="E4" s="7">
        <f>(C4-SUM('Community starts'!C123:C134))/SUM('Community starts'!C123:C134)</f>
        <v>-3.0514536838683534E-2</v>
      </c>
      <c r="F4" s="12">
        <f>MAX('Community musters'!B87:B98)</f>
        <v>1722</v>
      </c>
      <c r="G4" s="7">
        <f>(F4-MAX('Community musters'!B75:B86))/MAX('Community musters'!B75:B86)</f>
        <v>-1.9362186788154899E-2</v>
      </c>
      <c r="H4" s="7">
        <f>(F4-MAX('Community musters'!C87:C98))/MAX('Community musters'!C87:C98)</f>
        <v>5.8105752469494478E-4</v>
      </c>
      <c r="J4" s="38" t="s">
        <v>58</v>
      </c>
      <c r="K4" s="78">
        <f>SUM('Community starts'!G123:G134)</f>
        <v>5134</v>
      </c>
      <c r="L4" s="79">
        <f>(K4-SUM('Community starts'!G111:G122))/SUM('Community starts'!G111:G122)</f>
        <v>-5.2767527675276753E-2</v>
      </c>
      <c r="M4" s="79">
        <f>(K4-SUM('Community starts'!H123:H134))/SUM('Community starts'!H123:H134)</f>
        <v>-9.7876754887001524E-2</v>
      </c>
      <c r="N4" s="78">
        <f>MAX('Community musters'!E87:E98)</f>
        <v>1881</v>
      </c>
      <c r="O4" s="79">
        <f>(N4-MAX('Community musters'!E75:E86))/MAX('Community musters'!E75:E86)</f>
        <v>-3.2904884318766064E-2</v>
      </c>
      <c r="P4" s="79">
        <f>(N4-MAX('Community musters'!F87:F98))/MAX('Community musters'!F87:F98)</f>
        <v>-6.3391442155309036E-3</v>
      </c>
      <c r="R4" s="38" t="s">
        <v>58</v>
      </c>
      <c r="S4" s="78">
        <f>SUM('Community starts'!L123:L134)</f>
        <v>2716</v>
      </c>
      <c r="T4" s="79">
        <f>(S4-SUM('Community starts'!L111:L122))/SUM('Community starts'!L111:L122)</f>
        <v>0.1572219855134214</v>
      </c>
      <c r="U4" s="79">
        <f>(S4-SUM('Community starts'!M123:M134))/SUM('Community starts'!M123:M134)</f>
        <v>0.11280788285510775</v>
      </c>
      <c r="V4" s="78">
        <f>MAX('Community musters'!H87:H98)</f>
        <v>2688</v>
      </c>
      <c r="W4" s="79">
        <f>(V4-MAX('Community musters'!H75:H86))/MAX('Community musters'!H75:H86)</f>
        <v>0.10390143737166324</v>
      </c>
      <c r="X4" s="79">
        <f>(V4-MAX('Community musters'!I87:I98))/MAX('Community musters'!I87:I98)</f>
        <v>7.1770334928229665E-2</v>
      </c>
      <c r="Z4" s="38" t="s">
        <v>58</v>
      </c>
      <c r="AA4" s="78">
        <f>SUM('Community starts'!Q123:Q134)</f>
        <v>28128</v>
      </c>
      <c r="AB4" s="79">
        <f>(AA4-SUM('Community starts'!Q111:Q122))/SUM('Community starts'!Q111:Q122)</f>
        <v>-8.3927699071812412E-2</v>
      </c>
      <c r="AC4" s="79">
        <f>(AA4-SUM('Community starts'!R123:R134))/SUM('Community starts'!R123:R134)</f>
        <v>-3.9316569235505701E-2</v>
      </c>
      <c r="AD4" s="78">
        <f>MAX('Community musters'!K87:K98)</f>
        <v>16234</v>
      </c>
      <c r="AE4" s="79">
        <f>(AD4-MAX('Community musters'!K75:K86))/MAX('Community musters'!K75:K86)</f>
        <v>-4.3100794286066131E-4</v>
      </c>
      <c r="AF4" s="79">
        <f>(AD4-MAX('Community musters'!L87:L98))/MAX('Community musters'!L87:L98)</f>
        <v>1.110014800197336E-3</v>
      </c>
      <c r="AH4" s="38" t="s">
        <v>58</v>
      </c>
      <c r="AI4" s="78">
        <f>SUM('Community starts'!V123:V134)</f>
        <v>10498</v>
      </c>
      <c r="AJ4" s="79">
        <f>(AI4-SUM('Community starts'!V111:V122))/SUM('Community starts'!V111:V122)</f>
        <v>-1.5658696671354898E-2</v>
      </c>
      <c r="AK4" s="79">
        <f>(AI4-SUM('Community starts'!W123:W134))/SUM('Community starts'!W123:W134)</f>
        <v>-6.7190215241280937E-2</v>
      </c>
      <c r="AL4" s="78">
        <f>MAX('Community musters'!N87:N98)</f>
        <v>7496</v>
      </c>
      <c r="AM4" s="79">
        <f>(AL4-MAX('Community musters'!N75:N86))/MAX('Community musters'!N75:N86)</f>
        <v>-0.10065986802639472</v>
      </c>
      <c r="AN4" s="79">
        <f>(AL4-MAX('Community musters'!O87:O98))/MAX('Community musters'!O87:O98)</f>
        <v>-4.848946433104849E-2</v>
      </c>
      <c r="AP4" s="38" t="s">
        <v>58</v>
      </c>
      <c r="AQ4" s="78">
        <f>SUM('Community starts'!AA123:AA134)</f>
        <v>49732</v>
      </c>
      <c r="AR4" s="79">
        <f>(AQ4-SUM('Community starts'!AA111:AA122))/SUM('Community starts'!AA111:AA122)</f>
        <v>-5.2182199352010676E-2</v>
      </c>
      <c r="AS4" s="79">
        <f>(AQ4-SUM('Community starts'!AB123:AB134))/SUM('Community starts'!AB123:AB134)</f>
        <v>-4.4047399634719361E-2</v>
      </c>
      <c r="AT4" s="78">
        <f>MAX('Community musters'!Q87:Q98)</f>
        <v>29712</v>
      </c>
      <c r="AU4" s="79">
        <f>(AT4-MAX('Community musters'!Q75:Q86))/MAX('Community musters'!Q75:Q86)</f>
        <v>-2.7716875552210477E-2</v>
      </c>
      <c r="AV4" s="79">
        <f>(AT4-MAX('Community musters'!R87:R98))/MAX('Community musters'!R87:R98)</f>
        <v>1.0781671159029651E-3</v>
      </c>
    </row>
    <row r="5" spans="2:48">
      <c r="B5" s="6" t="s">
        <v>4</v>
      </c>
      <c r="C5" s="12">
        <f>SUM('Community starts'!E135:E146)</f>
        <v>3447.5401401618828</v>
      </c>
      <c r="D5" s="7">
        <f t="shared" ref="D5:D14" si="0">(C5-C4)/C4</f>
        <v>5.8826824374042644E-2</v>
      </c>
      <c r="E5" s="7">
        <f>(C5-SUM('Community starts'!C135:C146))/SUM('Community starts'!C135:C146)</f>
        <v>2.2877536268571058E-2</v>
      </c>
      <c r="F5" s="12">
        <f>MAX('Community musters'!D99:D110)</f>
        <v>1785</v>
      </c>
      <c r="G5" s="7">
        <f t="shared" ref="G5:G14" si="1">(F5-F4)/F4</f>
        <v>3.6585365853658534E-2</v>
      </c>
      <c r="H5" s="7">
        <f>(F5-MAX('Community musters'!C99:C110))/MAX('Community musters'!C99:C110)</f>
        <v>4.3859649122807015E-2</v>
      </c>
      <c r="J5" s="38" t="s">
        <v>4</v>
      </c>
      <c r="K5" s="78">
        <f>SUM('Community starts'!J135:J146)</f>
        <v>5257.8463273593661</v>
      </c>
      <c r="L5" s="79">
        <f t="shared" ref="L5:L14" si="2">(K5-K4)/K4</f>
        <v>2.4122775099214282E-2</v>
      </c>
      <c r="M5" s="79">
        <f>(K5-SUM('Community starts'!H135:H146))/SUM('Community starts'!H135:H146)</f>
        <v>-8.201210735023523E-2</v>
      </c>
      <c r="N5" s="78">
        <f>MAX('Community musters'!G99:G110)</f>
        <v>1752</v>
      </c>
      <c r="O5" s="79">
        <f t="shared" ref="O5:O14" si="3">(N5-N4)/N4</f>
        <v>-6.8580542264752797E-2</v>
      </c>
      <c r="P5" s="79">
        <f>(N5-MAX('Community musters'!F99:F110))/MAX('Community musters'!F99:F110)</f>
        <v>-0.13224368499257058</v>
      </c>
      <c r="R5" s="38" t="s">
        <v>4</v>
      </c>
      <c r="S5" s="78">
        <f>SUM('Community starts'!O135:O146)</f>
        <v>2937.4551610826438</v>
      </c>
      <c r="T5" s="79">
        <f t="shared" ref="T5:T14" si="4">(S5-S4)/S4</f>
        <v>8.1537246348543382E-2</v>
      </c>
      <c r="U5" s="79">
        <f>(S5-SUM('Community starts'!M135:M146))/SUM('Community starts'!M135:M146)</f>
        <v>0.21104363982208593</v>
      </c>
      <c r="V5" s="78">
        <f>MAX('Community musters'!J99:J110)</f>
        <v>2965</v>
      </c>
      <c r="W5" s="79">
        <f t="shared" ref="W5:W14" si="5">(V5-V4)/V4</f>
        <v>0.10305059523809523</v>
      </c>
      <c r="X5" s="79">
        <f>(V5-MAX('Community musters'!I99:I110))/MAX('Community musters'!I99:I110)</f>
        <v>0.18742490989187024</v>
      </c>
      <c r="Z5" s="38" t="s">
        <v>4</v>
      </c>
      <c r="AA5" s="78">
        <f>SUM('Community starts'!T135:T146)</f>
        <v>25893.22632108819</v>
      </c>
      <c r="AB5" s="79">
        <f t="shared" ref="AB5:AB14" si="6">(AA5-AA4)/AA4</f>
        <v>-7.9450145012507453E-2</v>
      </c>
      <c r="AC5" s="79">
        <f>(AA5-SUM('Community starts'!R135:R146))/SUM('Community starts'!R135:R146)</f>
        <v>-0.11918788173826231</v>
      </c>
      <c r="AD5" s="78">
        <f>MAX('Community musters'!M99:M110)</f>
        <v>15181.4</v>
      </c>
      <c r="AE5" s="79">
        <f t="shared" ref="AE5:AE14" si="7">(AD5-AD4)/AD4</f>
        <v>-6.483922631514108E-2</v>
      </c>
      <c r="AF5" s="79">
        <f>(AD5-MAX('Community musters'!L99:L110))/MAX('Community musters'!L99:L110)</f>
        <v>-6.8454316745413288E-2</v>
      </c>
      <c r="AH5" s="38" t="s">
        <v>4</v>
      </c>
      <c r="AI5" s="78">
        <f>SUM('Community starts'!Y135:Y146)</f>
        <v>10711.58685826444</v>
      </c>
      <c r="AJ5" s="79">
        <f t="shared" ref="AJ5:AJ14" si="8">(AI5-AI4)/AI4</f>
        <v>2.0345480878685443E-2</v>
      </c>
      <c r="AK5" s="79">
        <f>(AI5-SUM('Community starts'!W135:W146))/SUM('Community starts'!W135:W146)</f>
        <v>-5.3085134667634433E-2</v>
      </c>
      <c r="AL5" s="78">
        <f>MAX('Community musters'!P99:P110)</f>
        <v>7595</v>
      </c>
      <c r="AM5" s="79">
        <f t="shared" ref="AM5:AM14" si="9">(AL5-AL4)/AL4</f>
        <v>1.3207043756670225E-2</v>
      </c>
      <c r="AN5" s="79">
        <f>(AL5-MAX('Community musters'!O99:O110))/MAX('Community musters'!O99:O110)</f>
        <v>-6.7869415807560132E-2</v>
      </c>
      <c r="AP5" s="38" t="s">
        <v>4</v>
      </c>
      <c r="AQ5" s="78">
        <f>SUM('Community starts'!AD135:AD146)</f>
        <v>48247.654807956525</v>
      </c>
      <c r="AR5" s="79">
        <f t="shared" ref="AR5:AR14" si="10">(AQ5-AQ4)/AQ4</f>
        <v>-2.9846883134470252E-2</v>
      </c>
      <c r="AS5" s="79">
        <f>(AQ5-SUM('Community starts'!AB135:AB146))/SUM('Community starts'!AB135:AB146)</f>
        <v>-7.6293165285816048E-2</v>
      </c>
      <c r="AT5" s="78">
        <f>MAX('Community musters'!S99:S110)</f>
        <v>28934.5</v>
      </c>
      <c r="AU5" s="79">
        <f t="shared" ref="AU5:AU14" si="11">(AT5-AT4)/AT4</f>
        <v>-2.616787829833064E-2</v>
      </c>
      <c r="AV5" s="79">
        <f>(AT5-MAX('Community musters'!R99:R110))/MAX('Community musters'!R99:R110)</f>
        <v>-4.7423868312757203E-2</v>
      </c>
    </row>
    <row r="6" spans="2:48">
      <c r="B6" s="6" t="s">
        <v>5</v>
      </c>
      <c r="C6" s="12">
        <f>SUM('Community starts'!E147:E158)</f>
        <v>3391.6013253879955</v>
      </c>
      <c r="D6" s="7">
        <f t="shared" si="0"/>
        <v>-1.622571819316385E-2</v>
      </c>
      <c r="E6" s="7">
        <f>(C6-SUM('Community starts'!C147:C158))/SUM('Community starts'!C147:C158)</f>
        <v>5.2444944703590336E-3</v>
      </c>
      <c r="F6" s="12">
        <f>MAX('Community musters'!D111:D122)</f>
        <v>1735</v>
      </c>
      <c r="G6" s="7">
        <f t="shared" si="1"/>
        <v>-2.8011204481792718E-2</v>
      </c>
      <c r="H6" s="7">
        <f>(F6-MAX('Community musters'!C111:C122))/MAX('Community musters'!C111:C122)</f>
        <v>1.3434579439252336E-2</v>
      </c>
      <c r="J6" s="38" t="s">
        <v>5</v>
      </c>
      <c r="K6" s="78">
        <f>SUM('Community starts'!J147:J158)</f>
        <v>5268.8876247758744</v>
      </c>
      <c r="L6" s="79">
        <f t="shared" si="2"/>
        <v>2.0999657899955313E-3</v>
      </c>
      <c r="M6" s="79">
        <f>(K6-SUM('Community starts'!H147:H158))/SUM('Community starts'!H147:H158)</f>
        <v>-7.7936224502320586E-2</v>
      </c>
      <c r="N6" s="78">
        <f>MAX('Community musters'!G111:G122)</f>
        <v>1816</v>
      </c>
      <c r="O6" s="79">
        <f t="shared" si="3"/>
        <v>3.6529680365296802E-2</v>
      </c>
      <c r="P6" s="79">
        <f>(N6-MAX('Community musters'!F111:F122))/MAX('Community musters'!F111:F122)</f>
        <v>-9.7863884749130645E-2</v>
      </c>
      <c r="R6" s="38" t="s">
        <v>5</v>
      </c>
      <c r="S6" s="78">
        <f>SUM('Community starts'!O147:O158)</f>
        <v>3034.9124449455089</v>
      </c>
      <c r="T6" s="79">
        <f t="shared" si="4"/>
        <v>3.3177454129017493E-2</v>
      </c>
      <c r="U6" s="79">
        <f>(S6-SUM('Community starts'!M147:M158))/SUM('Community starts'!M147:M158)</f>
        <v>0.24652649154088446</v>
      </c>
      <c r="V6" s="78">
        <f>MAX('Community musters'!J111:J122)</f>
        <v>3089</v>
      </c>
      <c r="W6" s="79">
        <f t="shared" si="5"/>
        <v>4.1821247892074198E-2</v>
      </c>
      <c r="X6" s="79">
        <f>(V6-MAX('Community musters'!I111:I122))/MAX('Community musters'!I111:I122)</f>
        <v>0.23411905713144227</v>
      </c>
      <c r="Z6" s="38" t="s">
        <v>5</v>
      </c>
      <c r="AA6" s="78">
        <f>SUM('Community starts'!T147:T158)</f>
        <v>25531.137701962885</v>
      </c>
      <c r="AB6" s="79">
        <f t="shared" si="6"/>
        <v>-1.3983912805427781E-2</v>
      </c>
      <c r="AC6" s="79">
        <f>(AA6-SUM('Community starts'!R147:R158))/SUM('Community starts'!R147:R158)</f>
        <v>-0.12558995505203199</v>
      </c>
      <c r="AD6" s="78">
        <f>MAX('Community musters'!M111:M122)</f>
        <v>15184.6</v>
      </c>
      <c r="AE6" s="79">
        <f t="shared" si="7"/>
        <v>2.1078424914703042E-4</v>
      </c>
      <c r="AF6" s="79">
        <f>(AD6-MAX('Community musters'!L111:L122))/MAX('Community musters'!L111:L122)</f>
        <v>-5.6212318975697659E-2</v>
      </c>
      <c r="AH6" s="38" t="s">
        <v>5</v>
      </c>
      <c r="AI6" s="78">
        <f>SUM('Community starts'!Y147:Y158)</f>
        <v>10680.859296579689</v>
      </c>
      <c r="AJ6" s="79">
        <f t="shared" si="8"/>
        <v>-2.8686283452991259E-3</v>
      </c>
      <c r="AK6" s="79">
        <f>(AI6-SUM('Community starts'!W147:W158))/SUM('Community starts'!W147:W158)</f>
        <v>-5.5801481490911964E-2</v>
      </c>
      <c r="AL6" s="78">
        <f>MAX('Community musters'!P111:P122)</f>
        <v>7645</v>
      </c>
      <c r="AM6" s="79">
        <f t="shared" si="9"/>
        <v>6.5832784726793945E-3</v>
      </c>
      <c r="AN6" s="79">
        <f>(AL6-MAX('Community musters'!O111:O122))/MAX('Community musters'!O111:O122)</f>
        <v>-6.0810810810810814E-2</v>
      </c>
      <c r="AP6" s="38" t="s">
        <v>5</v>
      </c>
      <c r="AQ6" s="78">
        <f>SUM('Community starts'!AD147:AD158)</f>
        <v>47907.398393651943</v>
      </c>
      <c r="AR6" s="79">
        <f t="shared" si="10"/>
        <v>-7.0522891870895719E-3</v>
      </c>
      <c r="AS6" s="79">
        <f>(AQ6-SUM('Community starts'!AB147:AB158))/SUM('Community starts'!AB147:AB158)</f>
        <v>-7.92891655348055E-2</v>
      </c>
      <c r="AT6" s="78">
        <f>MAX('Community musters'!S111:S122)</f>
        <v>29262</v>
      </c>
      <c r="AU6" s="79">
        <f t="shared" si="11"/>
        <v>1.1318668026058857E-2</v>
      </c>
      <c r="AV6" s="79">
        <f>(AT6-MAX('Community musters'!R111:R122))/MAX('Community musters'!R111:R122)</f>
        <v>-2.8066562593416812E-2</v>
      </c>
    </row>
    <row r="7" spans="2:48">
      <c r="B7" s="6" t="s">
        <v>6</v>
      </c>
      <c r="C7" s="12">
        <f>SUM('Community starts'!E159:E170)</f>
        <v>3384.1549021885949</v>
      </c>
      <c r="D7" s="7">
        <f t="shared" si="0"/>
        <v>-2.1955479093784132E-3</v>
      </c>
      <c r="E7" s="7">
        <f>(C7-SUM('Community starts'!C159:C170))/SUM('Community starts'!C159:C170)</f>
        <v>2.8393496655664385E-3</v>
      </c>
      <c r="F7" s="12">
        <f>MAX('Community musters'!D123:D134)</f>
        <v>1729</v>
      </c>
      <c r="G7" s="7">
        <f t="shared" si="1"/>
        <v>-3.4582132564841498E-3</v>
      </c>
      <c r="H7" s="7">
        <f>(F7-MAX('Community musters'!C123:C134))/MAX('Community musters'!C123:C134)</f>
        <v>9.3403385872737887E-3</v>
      </c>
      <c r="J7" s="38" t="s">
        <v>6</v>
      </c>
      <c r="K7" s="78">
        <f>SUM('Community starts'!J159:J170)</f>
        <v>5270.3118632702717</v>
      </c>
      <c r="L7" s="79">
        <f t="shared" si="2"/>
        <v>2.7031104017100196E-4</v>
      </c>
      <c r="M7" s="79">
        <f>(K7-SUM('Community starts'!H159:H170))/SUM('Community starts'!H159:H170)</f>
        <v>-7.6507841992813852E-2</v>
      </c>
      <c r="N7" s="78">
        <f>MAX('Community musters'!G123:G134)</f>
        <v>1818</v>
      </c>
      <c r="O7" s="79">
        <f t="shared" si="3"/>
        <v>1.1013215859030838E-3</v>
      </c>
      <c r="P7" s="79">
        <f>(N7-MAX('Community musters'!F123:F134))/MAX('Community musters'!F123:F134)</f>
        <v>-9.5522388059701493E-2</v>
      </c>
      <c r="R7" s="38" t="s">
        <v>6</v>
      </c>
      <c r="S7" s="78">
        <f>SUM('Community starts'!O159:O170)</f>
        <v>3043.6592104123433</v>
      </c>
      <c r="T7" s="79">
        <f t="shared" si="4"/>
        <v>2.8820487000874419E-3</v>
      </c>
      <c r="U7" s="79">
        <f>(S7-SUM('Community starts'!M159:M170))/SUM('Community starts'!M159:M170)</f>
        <v>0.24653868506725321</v>
      </c>
      <c r="V7" s="78">
        <f>MAX('Community musters'!J123:J134)</f>
        <v>3099</v>
      </c>
      <c r="W7" s="79">
        <f t="shared" si="5"/>
        <v>3.2372936225315637E-3</v>
      </c>
      <c r="X7" s="79">
        <f>(V7-MAX('Community musters'!I123:I134))/MAX('Community musters'!I123:I134)</f>
        <v>0.23073868149324861</v>
      </c>
      <c r="Z7" s="38" t="s">
        <v>6</v>
      </c>
      <c r="AA7" s="78">
        <f>SUM('Community starts'!T159:T170)</f>
        <v>25311.723913940652</v>
      </c>
      <c r="AB7" s="79">
        <f t="shared" si="6"/>
        <v>-8.5939682979879264E-3</v>
      </c>
      <c r="AC7" s="79">
        <f>(AA7-SUM('Community starts'!R159:R170))/SUM('Community starts'!R159:R170)</f>
        <v>-0.12693731098319458</v>
      </c>
      <c r="AD7" s="78">
        <f>MAX('Community musters'!M123:M134)</f>
        <v>14564.6</v>
      </c>
      <c r="AE7" s="79">
        <f t="shared" si="7"/>
        <v>-4.0830841773902504E-2</v>
      </c>
      <c r="AF7" s="79">
        <f>(AD7-MAX('Community musters'!L123:L134))/MAX('Community musters'!L123:L134)</f>
        <v>-8.2313653834036896E-2</v>
      </c>
      <c r="AH7" s="38" t="s">
        <v>6</v>
      </c>
      <c r="AI7" s="78">
        <f>SUM('Community starts'!Y159:Y170)</f>
        <v>10660.152796292774</v>
      </c>
      <c r="AJ7" s="79">
        <f t="shared" si="8"/>
        <v>-1.9386549070584322E-3</v>
      </c>
      <c r="AK7" s="79">
        <f>(AI7-SUM('Community starts'!W159:W170))/SUM('Community starts'!W159:W170)</f>
        <v>-5.7631956582056908E-2</v>
      </c>
      <c r="AL7" s="78">
        <f>MAX('Community musters'!P123:P134)</f>
        <v>7633</v>
      </c>
      <c r="AM7" s="79">
        <f t="shared" si="9"/>
        <v>-1.5696533682145193E-3</v>
      </c>
      <c r="AN7" s="79">
        <f>(AL7-MAX('Community musters'!O123:O134))/MAX('Community musters'!O123:O134)</f>
        <v>-6.3205694648993616E-2</v>
      </c>
      <c r="AP7" s="38" t="s">
        <v>6</v>
      </c>
      <c r="AQ7" s="78">
        <f>SUM('Community starts'!AD159:AD170)</f>
        <v>47670.002686104635</v>
      </c>
      <c r="AR7" s="79">
        <f t="shared" si="10"/>
        <v>-4.9553036797499042E-3</v>
      </c>
      <c r="AS7" s="79">
        <f>(AQ7-SUM('Community starts'!AB159:AB170))/SUM('Community starts'!AB159:AB170)</f>
        <v>-8.0212022904949026E-2</v>
      </c>
      <c r="AT7" s="78">
        <f>MAX('Community musters'!S123:S134)</f>
        <v>28637.7</v>
      </c>
      <c r="AU7" s="79">
        <f t="shared" si="11"/>
        <v>-2.1334836989952814E-2</v>
      </c>
      <c r="AV7" s="79">
        <f>(AT7-MAX('Community musters'!R123:R134))/MAX('Community musters'!R123:R134)</f>
        <v>-4.3528940249156649E-2</v>
      </c>
    </row>
    <row r="8" spans="2:48">
      <c r="B8" s="6" t="s">
        <v>19</v>
      </c>
      <c r="C8" s="12">
        <f>SUM('Community starts'!E171:E182)</f>
        <v>3382.8972428108773</v>
      </c>
      <c r="D8" s="7">
        <f t="shared" si="0"/>
        <v>-3.7163174088284843E-4</v>
      </c>
      <c r="E8" s="7">
        <f>(C8-SUM('Community starts'!C171:C182))/SUM('Community starts'!C171:C182)</f>
        <v>2.4306837269775362E-3</v>
      </c>
      <c r="F8" s="12">
        <f>MAX('Community musters'!D135:D146)</f>
        <v>1728</v>
      </c>
      <c r="G8" s="7">
        <f t="shared" si="1"/>
        <v>-5.7836899942163096E-4</v>
      </c>
      <c r="H8" s="7">
        <f>(F8-MAX('Community musters'!C135:C146))/MAX('Community musters'!C135:C146)</f>
        <v>8.7565674255691769E-3</v>
      </c>
      <c r="J8" s="38" t="s">
        <v>19</v>
      </c>
      <c r="K8" s="78">
        <f>SUM('Community starts'!J171:J182)</f>
        <v>5270.515845322715</v>
      </c>
      <c r="L8" s="79">
        <f t="shared" si="2"/>
        <v>3.8703981421833225E-5</v>
      </c>
      <c r="M8" s="79">
        <f>(K8-SUM('Community starts'!H171:H182))/SUM('Community starts'!H171:H182)</f>
        <v>-7.5824365502322105E-2</v>
      </c>
      <c r="N8" s="78">
        <f>MAX('Community musters'!G135:G146)</f>
        <v>1818</v>
      </c>
      <c r="O8" s="79">
        <f t="shared" si="3"/>
        <v>0</v>
      </c>
      <c r="P8" s="79">
        <f>(N8-MAX('Community musters'!F135:F146))/MAX('Community musters'!F135:F146)</f>
        <v>-9.4621513944223107E-2</v>
      </c>
      <c r="R8" s="38" t="s">
        <v>19</v>
      </c>
      <c r="S8" s="78">
        <f>SUM('Community starts'!O171:O182)</f>
        <v>3043.6592104123433</v>
      </c>
      <c r="T8" s="79">
        <f t="shared" si="4"/>
        <v>0</v>
      </c>
      <c r="U8" s="79">
        <f>(S8-SUM('Community starts'!M171:M182))/SUM('Community starts'!M171:M182)</f>
        <v>0.24356960381175441</v>
      </c>
      <c r="V8" s="78">
        <f>MAX('Community musters'!J135:J146)</f>
        <v>3101</v>
      </c>
      <c r="W8" s="79">
        <f t="shared" si="5"/>
        <v>6.4536947402387866E-4</v>
      </c>
      <c r="X8" s="79">
        <f>(V8-MAX('Community musters'!I135:I146))/MAX('Community musters'!I135:I146)</f>
        <v>0.22811881188118813</v>
      </c>
      <c r="Z8" s="38" t="s">
        <v>19</v>
      </c>
      <c r="AA8" s="78">
        <f>SUM('Community starts'!T171:T182)</f>
        <v>25128.97338912361</v>
      </c>
      <c r="AB8" s="79">
        <f t="shared" si="6"/>
        <v>-7.2199951863567233E-3</v>
      </c>
      <c r="AC8" s="79">
        <f>(AA8-SUM('Community starts'!R171:R182))/SUM('Community starts'!R171:R182)</f>
        <v>-0.13106937526119461</v>
      </c>
      <c r="AD8" s="78">
        <f>MAX('Community musters'!M135:M146)</f>
        <v>14173.3</v>
      </c>
      <c r="AE8" s="79">
        <f t="shared" si="7"/>
        <v>-2.6866511953641096E-2</v>
      </c>
      <c r="AF8" s="79">
        <f>(AD8-MAX('Community musters'!L135:L146))/MAX('Community musters'!L135:L146)</f>
        <v>-0.10250126646403247</v>
      </c>
      <c r="AH8" s="38" t="s">
        <v>19</v>
      </c>
      <c r="AI8" s="78">
        <f>SUM('Community starts'!Y171:Y182)</f>
        <v>10643.39438866172</v>
      </c>
      <c r="AJ8" s="79">
        <f t="shared" si="8"/>
        <v>-1.5720607341465176E-3</v>
      </c>
      <c r="AK8" s="79">
        <f>(AI8-SUM('Community starts'!W171:W182))/SUM('Community starts'!W171:W182)</f>
        <v>-5.9113416380228739E-2</v>
      </c>
      <c r="AL8" s="78">
        <f>MAX('Community musters'!P135:P146)</f>
        <v>7620</v>
      </c>
      <c r="AM8" s="79">
        <f t="shared" si="9"/>
        <v>-1.7031311410978646E-3</v>
      </c>
      <c r="AN8" s="79">
        <f>(AL8-MAX('Community musters'!O135:O146))/MAX('Community musters'!O135:O146)</f>
        <v>-6.4801178203240065E-2</v>
      </c>
      <c r="AP8" s="38" t="s">
        <v>19</v>
      </c>
      <c r="AQ8" s="78">
        <f>SUM('Community starts'!AD171:AD182)</f>
        <v>47469.440076331288</v>
      </c>
      <c r="AR8" s="79">
        <f t="shared" si="10"/>
        <v>-4.2073127432780627E-3</v>
      </c>
      <c r="AS8" s="79">
        <f>(AQ8-SUM('Community starts'!AB171:AB182))/SUM('Community starts'!AB171:AB182)</f>
        <v>-8.2834258400397945E-2</v>
      </c>
      <c r="AT8" s="78">
        <f>MAX('Community musters'!S135:S146)</f>
        <v>28289.599999999999</v>
      </c>
      <c r="AU8" s="79">
        <f t="shared" si="11"/>
        <v>-1.2155305768270572E-2</v>
      </c>
      <c r="AV8" s="79">
        <f>(AT8-MAX('Community musters'!R135:R146))/MAX('Community musters'!R135:R146)</f>
        <v>-5.2814142699300279E-2</v>
      </c>
    </row>
    <row r="9" spans="2:48">
      <c r="B9" s="6" t="s">
        <v>20</v>
      </c>
      <c r="C9" s="12">
        <f>SUM('Community starts'!E183:E194)</f>
        <v>3382.6793921800772</v>
      </c>
      <c r="D9" s="7">
        <f t="shared" si="0"/>
        <v>-6.4397649459504107E-5</v>
      </c>
      <c r="E9" s="7">
        <f>(C9-SUM('Community starts'!C183:C194))/SUM('Community starts'!C183:C194)</f>
        <v>2.3595959704461071E-3</v>
      </c>
      <c r="F9" s="12">
        <f>MAX('Community musters'!D147:D158)</f>
        <v>1728</v>
      </c>
      <c r="G9" s="7">
        <f t="shared" si="1"/>
        <v>0</v>
      </c>
      <c r="H9" s="7">
        <f>(F9-MAX('Community musters'!C147:C158))/MAX('Community musters'!C147:C158)</f>
        <v>8.7565674255691769E-3</v>
      </c>
      <c r="J9" s="38" t="s">
        <v>20</v>
      </c>
      <c r="K9" s="78">
        <f>SUM('Community starts'!J183:J194)</f>
        <v>5270.688701478879</v>
      </c>
      <c r="L9" s="79">
        <f t="shared" si="2"/>
        <v>3.2796819369666892E-5</v>
      </c>
      <c r="M9" s="79">
        <f>(K9-SUM('Community starts'!H183:H194))/SUM('Community starts'!H183:H194)</f>
        <v>-7.543851864877453E-2</v>
      </c>
      <c r="N9" s="78">
        <f>MAX('Community musters'!G147:G158)</f>
        <v>1818</v>
      </c>
      <c r="O9" s="79">
        <f t="shared" si="3"/>
        <v>0</v>
      </c>
      <c r="P9" s="79">
        <f>(N9-MAX('Community musters'!F147:F158))/MAX('Community musters'!F147:F158)</f>
        <v>-9.417040358744394E-2</v>
      </c>
      <c r="R9" s="38" t="s">
        <v>20</v>
      </c>
      <c r="S9" s="78">
        <f>SUM('Community starts'!O183:O194)</f>
        <v>3043.6592104123433</v>
      </c>
      <c r="T9" s="79">
        <f t="shared" si="4"/>
        <v>0</v>
      </c>
      <c r="U9" s="79">
        <f>(S9-SUM('Community starts'!M183:M194))/SUM('Community starts'!M183:M194)</f>
        <v>0.24099339745693035</v>
      </c>
      <c r="V9" s="78">
        <f>MAX('Community musters'!J147:J158)</f>
        <v>3101</v>
      </c>
      <c r="W9" s="79">
        <f t="shared" si="5"/>
        <v>0</v>
      </c>
      <c r="X9" s="79">
        <f>(V9-MAX('Community musters'!I147:I158))/MAX('Community musters'!I147:I158)</f>
        <v>0.22569169960474308</v>
      </c>
      <c r="Z9" s="38" t="s">
        <v>20</v>
      </c>
      <c r="AA9" s="78">
        <f>SUM('Community starts'!T183:T194)</f>
        <v>24954.312013029812</v>
      </c>
      <c r="AB9" s="79">
        <f t="shared" si="6"/>
        <v>-6.9505973598346614E-3</v>
      </c>
      <c r="AC9" s="79">
        <f>(AA9-SUM('Community starts'!R183:R194))/SUM('Community starts'!R183:R194)</f>
        <v>-0.14029202120961373</v>
      </c>
      <c r="AD9" s="78">
        <f>MAX('Community musters'!M147:M158)</f>
        <v>14127.7</v>
      </c>
      <c r="AE9" s="79">
        <f t="shared" si="7"/>
        <v>-3.2173170680080535E-3</v>
      </c>
      <c r="AF9" s="79">
        <f>(AD9-MAX('Community musters'!L147:L158))/MAX('Community musters'!L147:L158)</f>
        <v>-0.11207969329394754</v>
      </c>
      <c r="AH9" s="38" t="s">
        <v>20</v>
      </c>
      <c r="AI9" s="78">
        <f>SUM('Community starts'!Y183:Y194)</f>
        <v>10629.426364620893</v>
      </c>
      <c r="AJ9" s="79">
        <f t="shared" si="8"/>
        <v>-1.312365541551948E-3</v>
      </c>
      <c r="AK9" s="79">
        <f>(AI9-SUM('Community starts'!W183:W194))/SUM('Community starts'!W183:W194)</f>
        <v>-6.0348203511079862E-2</v>
      </c>
      <c r="AL9" s="78">
        <f>MAX('Community musters'!P147:P158)</f>
        <v>7610</v>
      </c>
      <c r="AM9" s="79">
        <f t="shared" si="9"/>
        <v>-1.3123359580052493E-3</v>
      </c>
      <c r="AN9" s="79">
        <f>(AL9-MAX('Community musters'!O147:O158))/MAX('Community musters'!O147:O158)</f>
        <v>-6.6028473244968092E-2</v>
      </c>
      <c r="AP9" s="38" t="s">
        <v>20</v>
      </c>
      <c r="AQ9" s="78">
        <f>SUM('Community starts'!AD183:AD194)</f>
        <v>47280.765681722005</v>
      </c>
      <c r="AR9" s="79">
        <f t="shared" si="10"/>
        <v>-3.9746496757891558E-3</v>
      </c>
      <c r="AS9" s="79">
        <f>(AQ9-SUM('Community starts'!AB183:AB194))/SUM('Community starts'!AB183:AB194)</f>
        <v>-8.8416798224655882E-2</v>
      </c>
      <c r="AT9" s="78">
        <f>MAX('Community musters'!S147:S158)</f>
        <v>28277.4</v>
      </c>
      <c r="AU9" s="79">
        <f t="shared" si="11"/>
        <v>-4.3125388835462823E-4</v>
      </c>
      <c r="AV9" s="79">
        <f>(AT9-MAX('Community musters'!R147:R158))/MAX('Community musters'!R147:R158)</f>
        <v>-5.7137141142342654E-2</v>
      </c>
    </row>
    <row r="10" spans="2:48">
      <c r="B10" s="6" t="s">
        <v>23</v>
      </c>
      <c r="C10" s="12">
        <f>SUM('Community starts'!E195:E206)</f>
        <v>3382.641716849198</v>
      </c>
      <c r="D10" s="7">
        <f t="shared" si="0"/>
        <v>-1.1137718509861289E-5</v>
      </c>
      <c r="E10" s="7">
        <f>(C10-SUM('Community starts'!C195:C206))/SUM('Community starts'!C195:C206)</f>
        <v>2.3472449633877624E-3</v>
      </c>
      <c r="F10" s="12">
        <f>MAX('Community musters'!D159:D170)</f>
        <v>1728</v>
      </c>
      <c r="G10" s="7">
        <f t="shared" si="1"/>
        <v>0</v>
      </c>
      <c r="H10" s="7">
        <f>(F10-MAX('Community musters'!C159:C170))/MAX('Community musters'!C159:C170)</f>
        <v>8.7565674255691769E-3</v>
      </c>
      <c r="J10" s="38" t="s">
        <v>23</v>
      </c>
      <c r="K10" s="78">
        <f>SUM('Community starts'!J195:J206)</f>
        <v>5270.8480123410609</v>
      </c>
      <c r="L10" s="79">
        <f t="shared" si="2"/>
        <v>3.0225815107840178E-5</v>
      </c>
      <c r="M10" s="79">
        <f>(K10-SUM('Community starts'!H195:H206))/SUM('Community starts'!H195:H206)</f>
        <v>-7.5215520469007785E-2</v>
      </c>
      <c r="N10" s="78">
        <f>MAX('Community musters'!G159:G170)</f>
        <v>1818</v>
      </c>
      <c r="O10" s="79">
        <f t="shared" si="3"/>
        <v>0</v>
      </c>
      <c r="P10" s="79">
        <f>(N10-MAX('Community musters'!F159:F170))/MAX('Community musters'!F159:F170)</f>
        <v>-9.417040358744394E-2</v>
      </c>
      <c r="R10" s="38" t="s">
        <v>23</v>
      </c>
      <c r="S10" s="78">
        <f>SUM('Community starts'!O195:O206)</f>
        <v>3043.6592104123433</v>
      </c>
      <c r="T10" s="79">
        <f t="shared" si="4"/>
        <v>0</v>
      </c>
      <c r="U10" s="79">
        <f>(S10-SUM('Community starts'!M195:M206))/SUM('Community starts'!M195:M206)</f>
        <v>0.23876096350516576</v>
      </c>
      <c r="V10" s="78">
        <f>MAX('Community musters'!J159:J170)</f>
        <v>3098</v>
      </c>
      <c r="W10" s="79">
        <f t="shared" si="5"/>
        <v>-9.6742986133505321E-4</v>
      </c>
      <c r="X10" s="79">
        <f>(V10-MAX('Community musters'!I159:I170))/MAX('Community musters'!I159:I170)</f>
        <v>0.22547468354430381</v>
      </c>
      <c r="Z10" s="38" t="s">
        <v>23</v>
      </c>
      <c r="AA10" s="78">
        <f>SUM('Community starts'!T195:T206)</f>
        <v>24756.954622141959</v>
      </c>
      <c r="AB10" s="79">
        <f t="shared" si="6"/>
        <v>-7.9087490284165674E-3</v>
      </c>
      <c r="AC10" s="79">
        <f>(AA10-SUM('Community starts'!R195:R206))/SUM('Community starts'!R195:R206)</f>
        <v>-0.14890407284095827</v>
      </c>
      <c r="AD10" s="78">
        <f>MAX('Community musters'!M159:M170)</f>
        <v>14133</v>
      </c>
      <c r="AE10" s="79">
        <f t="shared" si="7"/>
        <v>3.7514952893954941E-4</v>
      </c>
      <c r="AF10" s="79">
        <f>(AD10-MAX('Community musters'!L159:L170))/MAX('Community musters'!L159:L170)</f>
        <v>-0.11202563458155315</v>
      </c>
      <c r="AH10" s="38" t="s">
        <v>23</v>
      </c>
      <c r="AI10" s="78">
        <f>SUM('Community starts'!Y195:Y206)</f>
        <v>10617.581747080265</v>
      </c>
      <c r="AJ10" s="79">
        <f t="shared" si="8"/>
        <v>-1.1143233072343126E-3</v>
      </c>
      <c r="AK10" s="79">
        <f>(AI10-SUM('Community starts'!W195:W206))/SUM('Community starts'!W195:W206)</f>
        <v>-6.139527940859206E-2</v>
      </c>
      <c r="AL10" s="78">
        <f>MAX('Community musters'!P159:P170)</f>
        <v>7601</v>
      </c>
      <c r="AM10" s="79">
        <f t="shared" si="9"/>
        <v>-1.1826544021024967E-3</v>
      </c>
      <c r="AN10" s="79">
        <f>(AL10-MAX('Community musters'!O159:O170))/MAX('Community musters'!O159:O170)</f>
        <v>-6.621621621621622E-2</v>
      </c>
      <c r="AP10" s="38" t="s">
        <v>23</v>
      </c>
      <c r="AQ10" s="78">
        <f>SUM('Community starts'!AD195:AD206)</f>
        <v>47071.685308824832</v>
      </c>
      <c r="AR10" s="79">
        <f t="shared" si="10"/>
        <v>-4.422102093367756E-3</v>
      </c>
      <c r="AS10" s="79">
        <f>(AQ10-SUM('Community starts'!AB195:AB206))/SUM('Community starts'!AB195:AB206)</f>
        <v>-9.3584684960691555E-2</v>
      </c>
      <c r="AT10" s="78">
        <f>MAX('Community musters'!S159:S170)</f>
        <v>28289.7</v>
      </c>
      <c r="AU10" s="79">
        <f t="shared" si="11"/>
        <v>4.349763415306666E-4</v>
      </c>
      <c r="AV10" s="79">
        <f>(AT10-MAX('Community musters'!R159:R170))/MAX('Community musters'!R159:R170)</f>
        <v>-5.5687963148407744E-2</v>
      </c>
    </row>
    <row r="11" spans="2:48">
      <c r="B11" s="6" t="s">
        <v>21</v>
      </c>
      <c r="C11" s="12">
        <f>SUM('Community starts'!E207:E218)</f>
        <v>3382.6352068604183</v>
      </c>
      <c r="D11" s="7">
        <f t="shared" si="0"/>
        <v>-1.9245280241472867E-6</v>
      </c>
      <c r="E11" s="7">
        <f>(C11-SUM('Community starts'!C207:C218))/SUM('Community starts'!C207:C218)</f>
        <v>2.3451002551977953E-3</v>
      </c>
      <c r="F11" s="12">
        <f>MAX('Community musters'!D171:D182)</f>
        <v>1728</v>
      </c>
      <c r="G11" s="7">
        <f t="shared" si="1"/>
        <v>0</v>
      </c>
      <c r="H11" s="7">
        <f>(F11-MAX('Community musters'!C171:C182))/MAX('Community musters'!C171:C182)</f>
        <v>8.7565674255691769E-3</v>
      </c>
      <c r="J11" s="38" t="s">
        <v>21</v>
      </c>
      <c r="K11" s="78">
        <f>SUM('Community starts'!J207:J218)</f>
        <v>5270.9872445585479</v>
      </c>
      <c r="L11" s="79">
        <f t="shared" si="2"/>
        <v>2.6415525008691273E-5</v>
      </c>
      <c r="M11" s="79">
        <f>(K11-SUM('Community starts'!H207:H218))/SUM('Community starts'!H207:H218)</f>
        <v>-7.5084112382782939E-2</v>
      </c>
      <c r="N11" s="78">
        <f>MAX('Community musters'!G171:G182)</f>
        <v>1818</v>
      </c>
      <c r="O11" s="79">
        <f t="shared" si="3"/>
        <v>0</v>
      </c>
      <c r="P11" s="79">
        <f>(N11-MAX('Community musters'!F171:F182))/MAX('Community musters'!F171:F182)</f>
        <v>-9.417040358744394E-2</v>
      </c>
      <c r="R11" s="38" t="s">
        <v>21</v>
      </c>
      <c r="S11" s="78">
        <f>SUM('Community starts'!O207:O218)</f>
        <v>3043.6592104123433</v>
      </c>
      <c r="T11" s="79">
        <f t="shared" si="4"/>
        <v>0</v>
      </c>
      <c r="U11" s="79">
        <f>(S11-SUM('Community starts'!M207:M218))/SUM('Community starts'!M207:M218)</f>
        <v>0.23683289510497091</v>
      </c>
      <c r="V11" s="78">
        <f>MAX('Community musters'!J171:J182)</f>
        <v>3101</v>
      </c>
      <c r="W11" s="79">
        <f t="shared" si="5"/>
        <v>9.6836668818592645E-4</v>
      </c>
      <c r="X11" s="79">
        <f>(V11-MAX('Community musters'!I171:I182))/MAX('Community musters'!I171:I182)</f>
        <v>0.22086614173228347</v>
      </c>
      <c r="Z11" s="38" t="s">
        <v>21</v>
      </c>
      <c r="AA11" s="78">
        <f>SUM('Community starts'!T207:T218)</f>
        <v>24672.601752046936</v>
      </c>
      <c r="AB11" s="79">
        <f t="shared" si="6"/>
        <v>-3.4072393548590929E-3</v>
      </c>
      <c r="AC11" s="79">
        <f>(AA11-SUM('Community starts'!R207:R218))/SUM('Community starts'!R207:R218)</f>
        <v>-0.15475012277975722</v>
      </c>
      <c r="AD11" s="78">
        <f>MAX('Community musters'!M171:M182)</f>
        <v>14087</v>
      </c>
      <c r="AE11" s="79">
        <f t="shared" si="7"/>
        <v>-3.2547937451354986E-3</v>
      </c>
      <c r="AF11" s="79">
        <f>(AD11-MAX('Community musters'!L171:L182))/MAX('Community musters'!L171:L182)</f>
        <v>-0.11928727727414817</v>
      </c>
      <c r="AH11" s="38" t="s">
        <v>21</v>
      </c>
      <c r="AI11" s="78">
        <f>SUM('Community starts'!Y207:Y218)</f>
        <v>10607.589931726952</v>
      </c>
      <c r="AJ11" s="79">
        <f t="shared" si="8"/>
        <v>-9.4106319040682563E-4</v>
      </c>
      <c r="AK11" s="79">
        <f>(AI11-SUM('Community starts'!W207:W218))/SUM('Community starts'!W207:W218)</f>
        <v>-6.2278565761482711E-2</v>
      </c>
      <c r="AL11" s="78">
        <f>MAX('Community musters'!P171:P182)</f>
        <v>7594</v>
      </c>
      <c r="AM11" s="79">
        <f t="shared" si="9"/>
        <v>-9.2093145638731742E-4</v>
      </c>
      <c r="AN11" s="79">
        <f>(AL11-MAX('Community musters'!O171:O182))/MAX('Community musters'!O171:O182)</f>
        <v>-6.7992145311732935E-2</v>
      </c>
      <c r="AP11" s="38" t="s">
        <v>21</v>
      </c>
      <c r="AQ11" s="78">
        <f>SUM('Community starts'!AD207:AD218)</f>
        <v>46977.473345605198</v>
      </c>
      <c r="AR11" s="79">
        <f t="shared" si="10"/>
        <v>-2.0014571945222259E-3</v>
      </c>
      <c r="AS11" s="79">
        <f>(AQ11-SUM('Community starts'!AB207:AB218))/SUM('Community starts'!AB207:AB218)</f>
        <v>-9.721652276090488E-2</v>
      </c>
      <c r="AT11" s="78">
        <f>MAX('Community musters'!S171:S182)</f>
        <v>28240.799999999999</v>
      </c>
      <c r="AU11" s="79">
        <f t="shared" si="11"/>
        <v>-1.7285443111804456E-3</v>
      </c>
      <c r="AV11" s="79">
        <f>(AT11-MAX('Community musters'!R171:R182))/MAX('Community musters'!R171:R182)</f>
        <v>-6.1268448344635046E-2</v>
      </c>
    </row>
    <row r="12" spans="2:48">
      <c r="B12" s="6" t="s">
        <v>22</v>
      </c>
      <c r="C12" s="12">
        <f>SUM('Community starts'!E219:E230)</f>
        <v>3382.6340821100648</v>
      </c>
      <c r="D12" s="7">
        <f t="shared" si="0"/>
        <v>-3.3250713857708106E-7</v>
      </c>
      <c r="E12" s="7">
        <f>(C12-SUM('Community starts'!C219:C230))/SUM('Community starts'!C219:C230)</f>
        <v>2.3447277853084203E-3</v>
      </c>
      <c r="F12" s="12">
        <f>MAX('Community musters'!D183:D194)</f>
        <v>1728</v>
      </c>
      <c r="G12" s="7">
        <f t="shared" si="1"/>
        <v>0</v>
      </c>
      <c r="H12" s="7">
        <f>(F12-MAX('Community musters'!C183:C194))/MAX('Community musters'!C183:C194)</f>
        <v>8.7565674255691769E-3</v>
      </c>
      <c r="J12" s="38" t="s">
        <v>22</v>
      </c>
      <c r="K12" s="78">
        <f>SUM('Community starts'!J219:J230)</f>
        <v>5271.108731360192</v>
      </c>
      <c r="L12" s="79">
        <f t="shared" si="2"/>
        <v>2.3048206343035964E-5</v>
      </c>
      <c r="M12" s="79">
        <f>(K12-SUM('Community starts'!H219:H230))/SUM('Community starts'!H219:H230)</f>
        <v>-7.5004129155746876E-2</v>
      </c>
      <c r="N12" s="78">
        <f>MAX('Community musters'!G183:G194)</f>
        <v>1818</v>
      </c>
      <c r="O12" s="79">
        <f t="shared" si="3"/>
        <v>0</v>
      </c>
      <c r="P12" s="79">
        <f>(N12-MAX('Community musters'!F183:F194))/MAX('Community musters'!F183:F194)</f>
        <v>-9.3718843469591223E-2</v>
      </c>
      <c r="R12" s="38" t="s">
        <v>22</v>
      </c>
      <c r="S12" s="78">
        <f>SUM('Community starts'!O219:O230)</f>
        <v>3043.6592104123433</v>
      </c>
      <c r="T12" s="79">
        <f t="shared" si="4"/>
        <v>0</v>
      </c>
      <c r="U12" s="79">
        <f>(S12-SUM('Community starts'!M219:M230))/SUM('Community starts'!M219:M230)</f>
        <v>0.23516931352786649</v>
      </c>
      <c r="V12" s="78">
        <f>MAX('Community musters'!J183:J194)</f>
        <v>3101</v>
      </c>
      <c r="W12" s="79">
        <f t="shared" si="5"/>
        <v>0</v>
      </c>
      <c r="X12" s="79">
        <f>(V12-MAX('Community musters'!I183:I194))/MAX('Community musters'!I183:I194)</f>
        <v>0.21942587495084545</v>
      </c>
      <c r="Z12" s="38" t="s">
        <v>22</v>
      </c>
      <c r="AA12" s="78">
        <f>SUM('Community starts'!T219:T230)</f>
        <v>24611.827899859753</v>
      </c>
      <c r="AB12" s="79">
        <f t="shared" si="6"/>
        <v>-2.4632121410601265E-3</v>
      </c>
      <c r="AC12" s="79">
        <f>(AA12-SUM('Community starts'!R219:R230))/SUM('Community starts'!R219:R230)</f>
        <v>-0.15916177691050257</v>
      </c>
      <c r="AD12" s="78">
        <f>MAX('Community musters'!M183:M194)</f>
        <v>14024.9</v>
      </c>
      <c r="AE12" s="79">
        <f t="shared" si="7"/>
        <v>-4.4083197274082742E-3</v>
      </c>
      <c r="AF12" s="79">
        <f>(AD12-MAX('Community musters'!L183:L194))/MAX('Community musters'!L183:L194)</f>
        <v>-0.12349853134179116</v>
      </c>
      <c r="AH12" s="38" t="s">
        <v>22</v>
      </c>
      <c r="AI12" s="78">
        <f>SUM('Community starts'!Y219:Y230)</f>
        <v>10599.152742586375</v>
      </c>
      <c r="AJ12" s="79">
        <f t="shared" si="8"/>
        <v>-7.9539171431786029E-4</v>
      </c>
      <c r="AK12" s="79">
        <f>(AI12-SUM('Community starts'!W219:W230))/SUM('Community starts'!W219:W230)</f>
        <v>-6.3024421620614293E-2</v>
      </c>
      <c r="AL12" s="78">
        <f>MAX('Community musters'!P183:P194)</f>
        <v>7588</v>
      </c>
      <c r="AM12" s="79">
        <f t="shared" si="9"/>
        <v>-7.9009744535159341E-4</v>
      </c>
      <c r="AN12" s="79">
        <f>(AL12-MAX('Community musters'!O183:O194))/MAX('Community musters'!O183:O194)</f>
        <v>-6.8728522336769765E-2</v>
      </c>
      <c r="AP12" s="38" t="s">
        <v>22</v>
      </c>
      <c r="AQ12" s="78">
        <f>SUM('Community starts'!AD219:AD230)</f>
        <v>46908.382666328733</v>
      </c>
      <c r="AR12" s="79">
        <f t="shared" si="10"/>
        <v>-1.4707193545335469E-3</v>
      </c>
      <c r="AS12" s="79">
        <f>(AQ12-SUM('Community starts'!AB219:AB230))/SUM('Community starts'!AB219:AB230)</f>
        <v>-9.9994097588160691E-2</v>
      </c>
      <c r="AT12" s="78">
        <f>MAX('Community musters'!S183:S194)</f>
        <v>28154.7</v>
      </c>
      <c r="AU12" s="79">
        <f t="shared" si="11"/>
        <v>-3.0487804878048265E-3</v>
      </c>
      <c r="AV12" s="79">
        <f>(AT12-MAX('Community musters'!R183:R194))/MAX('Community musters'!R183:R194)</f>
        <v>-6.444141689373295E-2</v>
      </c>
    </row>
    <row r="13" spans="2:48">
      <c r="B13" s="38" t="s">
        <v>52</v>
      </c>
      <c r="C13" s="12">
        <f>SUM('Community starts'!E231:E242)</f>
        <v>3382.6338877832377</v>
      </c>
      <c r="D13" s="7">
        <f t="shared" si="0"/>
        <v>-5.7448373780997447E-8</v>
      </c>
      <c r="E13" s="7">
        <f>(C13-SUM('Community starts'!C231:C242))/SUM('Community starts'!C231:C242)</f>
        <v>2.3446630832194238E-3</v>
      </c>
      <c r="F13" s="12">
        <f>MAX('Community musters'!D195:D206)</f>
        <v>1728</v>
      </c>
      <c r="G13" s="7">
        <f t="shared" si="1"/>
        <v>0</v>
      </c>
      <c r="H13" s="7">
        <f>(F13-MAX('Community musters'!C195:C206))/MAX('Community musters'!C195:C206)</f>
        <v>8.7565674255691769E-3</v>
      </c>
      <c r="J13" s="38" t="s">
        <v>52</v>
      </c>
      <c r="K13" s="78">
        <f>SUM('Community starts'!J231:J242)</f>
        <v>5271.214790444621</v>
      </c>
      <c r="L13" s="79">
        <f t="shared" si="2"/>
        <v>2.012083032892899E-5</v>
      </c>
      <c r="M13" s="79">
        <f>(K13-SUM('Community starts'!H231:H242))/SUM('Community starts'!H231:H242)</f>
        <v>-7.495334902916341E-2</v>
      </c>
      <c r="N13" s="78">
        <f>MAX('Community musters'!G195:G206)</f>
        <v>1818</v>
      </c>
      <c r="O13" s="79">
        <f t="shared" si="3"/>
        <v>0</v>
      </c>
      <c r="P13" s="79">
        <f>(N13-MAX('Community musters'!F195:F206))/MAX('Community musters'!F195:F206)</f>
        <v>-9.3718843469591223E-2</v>
      </c>
      <c r="R13" s="38" t="s">
        <v>52</v>
      </c>
      <c r="S13" s="78">
        <f>SUM('Community starts'!O231:O242)</f>
        <v>3043.6592104123433</v>
      </c>
      <c r="T13" s="79">
        <f t="shared" si="4"/>
        <v>0</v>
      </c>
      <c r="U13" s="79">
        <f>(S13-SUM('Community starts'!M231:M242))/SUM('Community starts'!M231:M242)</f>
        <v>0.23373380531536084</v>
      </c>
      <c r="V13" s="78">
        <f>MAX('Community musters'!J195:J206)</f>
        <v>3101</v>
      </c>
      <c r="W13" s="79">
        <f t="shared" si="5"/>
        <v>0</v>
      </c>
      <c r="X13" s="79">
        <f>(V13-MAX('Community musters'!I195:I206))/MAX('Community musters'!I195:I206)</f>
        <v>0.21751079701609738</v>
      </c>
      <c r="Z13" s="38" t="s">
        <v>52</v>
      </c>
      <c r="AA13" s="78">
        <f>SUM('Community starts'!T231:T242)</f>
        <v>24562.881751043489</v>
      </c>
      <c r="AB13" s="79">
        <f t="shared" si="6"/>
        <v>-1.988724649604031E-3</v>
      </c>
      <c r="AC13" s="79">
        <f>(AA13-SUM('Community starts'!R231:R242))/SUM('Community starts'!R231:R242)</f>
        <v>-0.16305175934262489</v>
      </c>
      <c r="AD13" s="78">
        <f>MAX('Community musters'!M195:M206)</f>
        <v>13953.1</v>
      </c>
      <c r="AE13" s="79">
        <f t="shared" si="7"/>
        <v>-5.1194660924498052E-3</v>
      </c>
      <c r="AF13" s="79">
        <f>(AD13-MAX('Community musters'!L195:L206))/MAX('Community musters'!L195:L206)</f>
        <v>-0.1298889997505612</v>
      </c>
      <c r="AH13" s="38" t="s">
        <v>52</v>
      </c>
      <c r="AI13" s="78">
        <f>SUM('Community starts'!Y231:Y242)</f>
        <v>10592.029340429106</v>
      </c>
      <c r="AJ13" s="79">
        <f t="shared" si="8"/>
        <v>-6.7207279018142074E-4</v>
      </c>
      <c r="AK13" s="79">
        <f>(AI13-SUM('Community starts'!W231:W242))/SUM('Community starts'!W231:W242)</f>
        <v>-6.3654137411907577E-2</v>
      </c>
      <c r="AL13" s="78">
        <f>MAX('Community musters'!P195:P206)</f>
        <v>7582</v>
      </c>
      <c r="AM13" s="79">
        <f t="shared" si="9"/>
        <v>-7.9072219293621507E-4</v>
      </c>
      <c r="AN13" s="79">
        <f>(AL13-MAX('Community musters'!O195:O206))/MAX('Community musters'!O195:O206)</f>
        <v>-6.9464899361806581E-2</v>
      </c>
      <c r="AP13" s="38" t="s">
        <v>52</v>
      </c>
      <c r="AQ13" s="78">
        <f>SUM('Community starts'!AD231:AD242)</f>
        <v>46852.418980112809</v>
      </c>
      <c r="AR13" s="79">
        <f t="shared" si="10"/>
        <v>-1.1930423313463619E-3</v>
      </c>
      <c r="AS13" s="79">
        <f>(AQ13-SUM('Community starts'!AB231:AB242))/SUM('Community starts'!AB231:AB242)</f>
        <v>-0.1024494978340089</v>
      </c>
      <c r="AT13" s="78">
        <f>MAX('Community musters'!S195:S206)</f>
        <v>28075.7</v>
      </c>
      <c r="AU13" s="79">
        <f t="shared" si="11"/>
        <v>-2.8059258312111298E-3</v>
      </c>
      <c r="AV13" s="79">
        <f>(AT13-MAX('Community musters'!R195:R206))/MAX('Community musters'!R195:R206)</f>
        <v>-6.8243063852382824E-2</v>
      </c>
    </row>
    <row r="14" spans="2:48">
      <c r="B14" s="38" t="s">
        <v>59</v>
      </c>
      <c r="C14" s="12">
        <f>SUM('Community starts'!E243:E254)</f>
        <v>3382.6338542086569</v>
      </c>
      <c r="D14" s="7">
        <f t="shared" si="0"/>
        <v>-9.9255733624630653E-9</v>
      </c>
      <c r="E14" s="7" t="s">
        <v>24</v>
      </c>
      <c r="F14" s="12">
        <f>MAX('Community musters'!D207:D218)</f>
        <v>1728</v>
      </c>
      <c r="G14" s="7">
        <f t="shared" si="1"/>
        <v>0</v>
      </c>
      <c r="H14" s="7" t="s">
        <v>24</v>
      </c>
      <c r="J14" s="38" t="s">
        <v>59</v>
      </c>
      <c r="K14" s="78">
        <f>SUM('Community starts'!J243:J254)</f>
        <v>5271.3073833127028</v>
      </c>
      <c r="L14" s="79">
        <f t="shared" si="2"/>
        <v>1.756575509872701E-5</v>
      </c>
      <c r="M14" s="79" t="s">
        <v>24</v>
      </c>
      <c r="N14" s="78">
        <f>MAX('Community musters'!G207:G218)</f>
        <v>1818</v>
      </c>
      <c r="O14" s="79">
        <f t="shared" si="3"/>
        <v>0</v>
      </c>
      <c r="P14" s="79" t="s">
        <v>24</v>
      </c>
      <c r="R14" s="38" t="s">
        <v>59</v>
      </c>
      <c r="S14" s="78">
        <f>SUM('Community starts'!O243:O254)</f>
        <v>3043.6592104123433</v>
      </c>
      <c r="T14" s="79">
        <f t="shared" si="4"/>
        <v>0</v>
      </c>
      <c r="U14" s="79" t="s">
        <v>24</v>
      </c>
      <c r="V14" s="78">
        <f>MAX('Community musters'!J207:J218)</f>
        <v>3098</v>
      </c>
      <c r="W14" s="79">
        <f t="shared" si="5"/>
        <v>-9.6742986133505321E-4</v>
      </c>
      <c r="X14" s="79" t="s">
        <v>24</v>
      </c>
      <c r="Z14" s="38" t="s">
        <v>59</v>
      </c>
      <c r="AA14" s="78">
        <f>SUM('Community starts'!T243:T254)</f>
        <v>24403.955808200022</v>
      </c>
      <c r="AB14" s="79">
        <f t="shared" si="6"/>
        <v>-6.4701668336092323E-3</v>
      </c>
      <c r="AC14" s="79" t="s">
        <v>24</v>
      </c>
      <c r="AD14" s="78">
        <f>MAX('Community musters'!M207:M218)</f>
        <v>13878.7</v>
      </c>
      <c r="AE14" s="79">
        <f t="shared" si="7"/>
        <v>-5.3321484114640929E-3</v>
      </c>
      <c r="AF14" s="79" t="s">
        <v>24</v>
      </c>
      <c r="AH14" s="38" t="s">
        <v>59</v>
      </c>
      <c r="AI14" s="78">
        <f>SUM('Community starts'!Y243:Y254)</f>
        <v>10586.015048604249</v>
      </c>
      <c r="AJ14" s="79">
        <f t="shared" si="8"/>
        <v>-5.6781298763027932E-4</v>
      </c>
      <c r="AK14" s="79" t="s">
        <v>24</v>
      </c>
      <c r="AL14" s="78">
        <f>MAX('Community musters'!P207:P218)</f>
        <v>7578</v>
      </c>
      <c r="AM14" s="79">
        <f t="shared" si="9"/>
        <v>-5.2756528620416781E-4</v>
      </c>
      <c r="AN14" s="79" t="s">
        <v>24</v>
      </c>
      <c r="AP14" s="38" t="s">
        <v>59</v>
      </c>
      <c r="AQ14" s="78">
        <f>SUM('Community starts'!AD243:AD254)</f>
        <v>46687.571304737976</v>
      </c>
      <c r="AR14" s="79">
        <f t="shared" si="10"/>
        <v>-3.5184453431274221E-3</v>
      </c>
      <c r="AS14" s="79" t="s">
        <v>24</v>
      </c>
      <c r="AT14" s="78">
        <f>MAX('Community musters'!S207:S218)</f>
        <v>28003.7</v>
      </c>
      <c r="AU14" s="79">
        <f t="shared" si="11"/>
        <v>-2.564495275273635E-3</v>
      </c>
      <c r="AV14" s="79" t="s">
        <v>24</v>
      </c>
    </row>
  </sheetData>
  <mergeCells count="18">
    <mergeCell ref="S2:U2"/>
    <mergeCell ref="F2:H2"/>
    <mergeCell ref="N2:P2"/>
    <mergeCell ref="B2:B3"/>
    <mergeCell ref="C2:E2"/>
    <mergeCell ref="J2:J3"/>
    <mergeCell ref="K2:M2"/>
    <mergeCell ref="R2:R3"/>
    <mergeCell ref="V2:X2"/>
    <mergeCell ref="AD2:AF2"/>
    <mergeCell ref="AL2:AN2"/>
    <mergeCell ref="AT2:AV2"/>
    <mergeCell ref="Z2:Z3"/>
    <mergeCell ref="AA2:AC2"/>
    <mergeCell ref="AH2:AH3"/>
    <mergeCell ref="AI2:AK2"/>
    <mergeCell ref="AP2:AP3"/>
    <mergeCell ref="AQ2:AS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20"/>
  <dimension ref="A1:P254"/>
  <sheetViews>
    <sheetView workbookViewId="0">
      <pane xSplit="1" ySplit="1" topLeftCell="B2" activePane="bottomRight" state="frozen"/>
      <selection pane="topRight" activeCell="B1" sqref="B1"/>
      <selection pane="bottomLeft" activeCell="A2" sqref="A2"/>
      <selection pane="bottomRight" activeCell="G2" sqref="G2"/>
    </sheetView>
  </sheetViews>
  <sheetFormatPr defaultRowHeight="14.25"/>
  <cols>
    <col min="1" max="1" width="8.75" style="14"/>
    <col min="2" max="2" width="11.375" style="4" customWidth="1"/>
    <col min="3" max="4" width="11.625" style="4" customWidth="1"/>
    <col min="5" max="6" width="11.625" customWidth="1"/>
    <col min="7" max="7" width="18.625" customWidth="1"/>
    <col min="8" max="11" width="11.625" customWidth="1"/>
    <col min="12" max="12" width="20.625" customWidth="1"/>
    <col min="13" max="15" width="11.625" customWidth="1"/>
    <col min="16" max="16" width="10.625" customWidth="1"/>
  </cols>
  <sheetData>
    <row r="1" spans="1:16" s="91" customFormat="1" ht="43.5" thickBot="1">
      <c r="A1" s="93" t="s">
        <v>0</v>
      </c>
      <c r="B1" s="87" t="s">
        <v>13</v>
      </c>
      <c r="C1" s="87" t="s">
        <v>53</v>
      </c>
      <c r="D1" s="88" t="s">
        <v>51</v>
      </c>
      <c r="E1" s="87" t="s">
        <v>55</v>
      </c>
      <c r="F1" s="88" t="s">
        <v>56</v>
      </c>
      <c r="G1" s="87" t="s">
        <v>69</v>
      </c>
      <c r="H1" s="87" t="s">
        <v>53</v>
      </c>
      <c r="I1" s="88" t="s">
        <v>51</v>
      </c>
      <c r="J1" s="87" t="s">
        <v>55</v>
      </c>
      <c r="K1" s="88" t="s">
        <v>56</v>
      </c>
      <c r="L1" s="87" t="s">
        <v>15</v>
      </c>
      <c r="M1" s="87" t="s">
        <v>53</v>
      </c>
      <c r="N1" s="88" t="s">
        <v>51</v>
      </c>
      <c r="O1" s="87" t="s">
        <v>55</v>
      </c>
      <c r="P1" s="88" t="s">
        <v>56</v>
      </c>
    </row>
    <row r="2" spans="1:16">
      <c r="A2" s="47">
        <v>38139</v>
      </c>
      <c r="B2" s="56">
        <v>118</v>
      </c>
      <c r="C2" s="56"/>
      <c r="D2" s="56"/>
      <c r="E2" s="33"/>
      <c r="F2" s="52"/>
      <c r="G2" s="49">
        <v>333</v>
      </c>
      <c r="H2" s="49"/>
      <c r="I2" s="49"/>
      <c r="J2" s="33"/>
      <c r="K2" s="52"/>
      <c r="L2" s="49"/>
      <c r="M2" s="49"/>
      <c r="N2" s="49"/>
      <c r="O2" s="121"/>
      <c r="P2" s="101"/>
    </row>
    <row r="3" spans="1:16">
      <c r="A3" s="47">
        <v>38169</v>
      </c>
      <c r="B3" s="56">
        <v>95</v>
      </c>
      <c r="C3" s="56"/>
      <c r="D3" s="56"/>
      <c r="E3" s="33"/>
      <c r="F3" s="52"/>
      <c r="G3" s="49">
        <v>336</v>
      </c>
      <c r="H3" s="49"/>
      <c r="I3" s="49"/>
      <c r="J3" s="33"/>
      <c r="K3" s="52"/>
      <c r="L3" s="49"/>
      <c r="M3" s="49"/>
      <c r="N3" s="49"/>
      <c r="O3" s="33"/>
      <c r="P3" s="75"/>
    </row>
    <row r="4" spans="1:16">
      <c r="A4" s="47">
        <v>38200</v>
      </c>
      <c r="B4" s="56">
        <v>119</v>
      </c>
      <c r="C4" s="56"/>
      <c r="D4" s="56"/>
      <c r="E4" s="33"/>
      <c r="F4" s="52"/>
      <c r="G4" s="49">
        <v>352</v>
      </c>
      <c r="H4" s="49"/>
      <c r="I4" s="49"/>
      <c r="J4" s="33"/>
      <c r="K4" s="52"/>
      <c r="L4" s="49"/>
      <c r="M4" s="49"/>
      <c r="N4" s="49"/>
      <c r="O4" s="33"/>
      <c r="P4" s="75"/>
    </row>
    <row r="5" spans="1:16">
      <c r="A5" s="47">
        <v>38231</v>
      </c>
      <c r="B5" s="56">
        <v>91</v>
      </c>
      <c r="C5" s="56"/>
      <c r="D5" s="56"/>
      <c r="E5" s="33"/>
      <c r="F5" s="52"/>
      <c r="G5" s="49">
        <v>419</v>
      </c>
      <c r="H5" s="49"/>
      <c r="I5" s="49"/>
      <c r="J5" s="33"/>
      <c r="K5" s="52"/>
      <c r="L5" s="49"/>
      <c r="M5" s="49"/>
      <c r="N5" s="49"/>
      <c r="O5" s="33"/>
      <c r="P5" s="75"/>
    </row>
    <row r="6" spans="1:16">
      <c r="A6" s="47">
        <v>38261</v>
      </c>
      <c r="B6" s="56">
        <v>80</v>
      </c>
      <c r="C6" s="56"/>
      <c r="D6" s="56"/>
      <c r="E6" s="33"/>
      <c r="F6" s="52"/>
      <c r="G6" s="49">
        <v>353</v>
      </c>
      <c r="H6" s="49"/>
      <c r="I6" s="49"/>
      <c r="J6" s="33"/>
      <c r="K6" s="52"/>
      <c r="L6" s="49"/>
      <c r="M6" s="49"/>
      <c r="N6" s="49"/>
      <c r="O6" s="33"/>
      <c r="P6" s="75"/>
    </row>
    <row r="7" spans="1:16">
      <c r="A7" s="47">
        <v>38292</v>
      </c>
      <c r="B7" s="56">
        <v>117</v>
      </c>
      <c r="C7" s="56"/>
      <c r="D7" s="56"/>
      <c r="E7" s="33"/>
      <c r="F7" s="52"/>
      <c r="G7" s="49">
        <v>404</v>
      </c>
      <c r="H7" s="49"/>
      <c r="I7" s="49"/>
      <c r="J7" s="33"/>
      <c r="K7" s="52"/>
      <c r="L7" s="49"/>
      <c r="M7" s="49"/>
      <c r="N7" s="49"/>
      <c r="O7" s="33"/>
      <c r="P7" s="75"/>
    </row>
    <row r="8" spans="1:16">
      <c r="A8" s="47">
        <v>38322</v>
      </c>
      <c r="B8" s="56">
        <v>94</v>
      </c>
      <c r="C8" s="56"/>
      <c r="D8" s="56"/>
      <c r="E8" s="33"/>
      <c r="F8" s="52"/>
      <c r="G8" s="49">
        <v>480</v>
      </c>
      <c r="H8" s="49"/>
      <c r="I8" s="49"/>
      <c r="J8" s="33"/>
      <c r="K8" s="52"/>
      <c r="L8" s="49"/>
      <c r="M8" s="49"/>
      <c r="N8" s="49"/>
      <c r="O8" s="33"/>
      <c r="P8" s="75"/>
    </row>
    <row r="9" spans="1:16">
      <c r="A9" s="47">
        <v>38353</v>
      </c>
      <c r="B9" s="56">
        <v>76</v>
      </c>
      <c r="C9" s="56"/>
      <c r="D9" s="56"/>
      <c r="E9" s="33"/>
      <c r="F9" s="52"/>
      <c r="G9" s="49">
        <v>330</v>
      </c>
      <c r="H9" s="49"/>
      <c r="I9" s="49"/>
      <c r="J9" s="33"/>
      <c r="K9" s="52"/>
      <c r="L9" s="49"/>
      <c r="M9" s="49"/>
      <c r="N9" s="49"/>
      <c r="O9" s="33"/>
      <c r="P9" s="75"/>
    </row>
    <row r="10" spans="1:16">
      <c r="A10" s="47">
        <v>38384</v>
      </c>
      <c r="B10" s="56">
        <v>135</v>
      </c>
      <c r="C10" s="56"/>
      <c r="D10" s="56"/>
      <c r="E10" s="33"/>
      <c r="F10" s="52"/>
      <c r="G10" s="49">
        <v>369</v>
      </c>
      <c r="H10" s="49"/>
      <c r="I10" s="49"/>
      <c r="J10" s="33"/>
      <c r="K10" s="52"/>
      <c r="L10" s="49"/>
      <c r="M10" s="49"/>
      <c r="N10" s="49"/>
      <c r="O10" s="33"/>
      <c r="P10" s="75"/>
    </row>
    <row r="11" spans="1:16">
      <c r="A11" s="47">
        <v>38412</v>
      </c>
      <c r="B11" s="56">
        <v>76</v>
      </c>
      <c r="C11" s="56"/>
      <c r="D11" s="56"/>
      <c r="E11" s="33"/>
      <c r="F11" s="52"/>
      <c r="G11" s="49">
        <v>451</v>
      </c>
      <c r="H11" s="49"/>
      <c r="I11" s="49"/>
      <c r="J11" s="33"/>
      <c r="K11" s="52"/>
      <c r="L11" s="49"/>
      <c r="M11" s="49"/>
      <c r="N11" s="49"/>
      <c r="O11" s="33"/>
      <c r="P11" s="75"/>
    </row>
    <row r="12" spans="1:16">
      <c r="A12" s="47">
        <v>38443</v>
      </c>
      <c r="B12" s="56">
        <v>82</v>
      </c>
      <c r="C12" s="56"/>
      <c r="D12" s="56"/>
      <c r="E12" s="33"/>
      <c r="F12" s="52"/>
      <c r="G12" s="49">
        <v>376</v>
      </c>
      <c r="H12" s="49"/>
      <c r="I12" s="49"/>
      <c r="J12" s="33"/>
      <c r="K12" s="52"/>
      <c r="L12" s="49"/>
      <c r="M12" s="49"/>
      <c r="N12" s="49"/>
      <c r="O12" s="33"/>
      <c r="P12" s="75"/>
    </row>
    <row r="13" spans="1:16">
      <c r="A13" s="47">
        <v>38473</v>
      </c>
      <c r="B13" s="56">
        <v>108</v>
      </c>
      <c r="C13" s="56"/>
      <c r="D13" s="56"/>
      <c r="E13" s="33"/>
      <c r="F13" s="52"/>
      <c r="G13" s="49">
        <v>399</v>
      </c>
      <c r="H13" s="49"/>
      <c r="I13" s="49"/>
      <c r="J13" s="33"/>
      <c r="K13" s="52"/>
      <c r="L13" s="49"/>
      <c r="M13" s="49"/>
      <c r="N13" s="49"/>
      <c r="O13" s="33"/>
      <c r="P13" s="75"/>
    </row>
    <row r="14" spans="1:16">
      <c r="A14" s="47">
        <v>38504</v>
      </c>
      <c r="B14" s="56">
        <v>95</v>
      </c>
      <c r="C14" s="56"/>
      <c r="D14" s="56"/>
      <c r="E14" s="33"/>
      <c r="F14" s="52"/>
      <c r="G14" s="49">
        <v>438</v>
      </c>
      <c r="H14" s="49"/>
      <c r="I14" s="49"/>
      <c r="J14" s="33"/>
      <c r="K14" s="52"/>
      <c r="L14" s="49"/>
      <c r="M14" s="49"/>
      <c r="N14" s="49"/>
      <c r="O14" s="33"/>
      <c r="P14" s="75"/>
    </row>
    <row r="15" spans="1:16">
      <c r="A15" s="47">
        <v>38534</v>
      </c>
      <c r="B15" s="56">
        <v>109</v>
      </c>
      <c r="C15" s="56"/>
      <c r="D15" s="56"/>
      <c r="E15" s="33"/>
      <c r="F15" s="52"/>
      <c r="G15" s="49">
        <v>365</v>
      </c>
      <c r="H15" s="49"/>
      <c r="I15" s="49"/>
      <c r="J15" s="33"/>
      <c r="K15" s="52"/>
      <c r="L15" s="49"/>
      <c r="M15" s="49"/>
      <c r="N15" s="49"/>
      <c r="O15" s="33"/>
      <c r="P15" s="75"/>
    </row>
    <row r="16" spans="1:16">
      <c r="A16" s="47">
        <v>38565</v>
      </c>
      <c r="B16" s="56">
        <v>122</v>
      </c>
      <c r="C16" s="56"/>
      <c r="D16" s="56"/>
      <c r="E16" s="33"/>
      <c r="F16" s="52"/>
      <c r="G16" s="49">
        <v>465</v>
      </c>
      <c r="H16" s="49"/>
      <c r="I16" s="49"/>
      <c r="J16" s="33"/>
      <c r="K16" s="52"/>
      <c r="L16" s="49"/>
      <c r="M16" s="49"/>
      <c r="N16" s="49"/>
      <c r="O16" s="33"/>
      <c r="P16" s="75"/>
    </row>
    <row r="17" spans="1:16">
      <c r="A17" s="47">
        <v>38596</v>
      </c>
      <c r="B17" s="56">
        <v>72</v>
      </c>
      <c r="C17" s="56"/>
      <c r="D17" s="56"/>
      <c r="E17" s="33"/>
      <c r="F17" s="52"/>
      <c r="G17" s="49">
        <v>358</v>
      </c>
      <c r="H17" s="49"/>
      <c r="I17" s="49"/>
      <c r="J17" s="33"/>
      <c r="K17" s="52"/>
      <c r="L17" s="49"/>
      <c r="M17" s="49"/>
      <c r="N17" s="49"/>
      <c r="O17" s="33"/>
      <c r="P17" s="75"/>
    </row>
    <row r="18" spans="1:16">
      <c r="A18" s="47">
        <v>38626</v>
      </c>
      <c r="B18" s="56">
        <v>108</v>
      </c>
      <c r="C18" s="56"/>
      <c r="D18" s="56"/>
      <c r="E18" s="33"/>
      <c r="F18" s="52"/>
      <c r="G18" s="49">
        <v>358</v>
      </c>
      <c r="H18" s="49"/>
      <c r="I18" s="49"/>
      <c r="J18" s="33"/>
      <c r="K18" s="52"/>
      <c r="L18" s="49"/>
      <c r="M18" s="49"/>
      <c r="N18" s="49"/>
      <c r="O18" s="33"/>
      <c r="P18" s="75"/>
    </row>
    <row r="19" spans="1:16">
      <c r="A19" s="47">
        <v>38657</v>
      </c>
      <c r="B19" s="56">
        <v>109</v>
      </c>
      <c r="C19" s="56"/>
      <c r="D19" s="56"/>
      <c r="E19" s="33"/>
      <c r="F19" s="52"/>
      <c r="G19" s="49">
        <v>441</v>
      </c>
      <c r="H19" s="49"/>
      <c r="I19" s="49"/>
      <c r="J19" s="33"/>
      <c r="K19" s="52"/>
      <c r="L19" s="49"/>
      <c r="M19" s="49"/>
      <c r="N19" s="49"/>
      <c r="O19" s="33"/>
      <c r="P19" s="75"/>
    </row>
    <row r="20" spans="1:16">
      <c r="A20" s="47">
        <v>38687</v>
      </c>
      <c r="B20" s="56">
        <v>84</v>
      </c>
      <c r="C20" s="56"/>
      <c r="D20" s="56"/>
      <c r="E20" s="33"/>
      <c r="F20" s="52"/>
      <c r="G20" s="49">
        <v>463</v>
      </c>
      <c r="H20" s="49"/>
      <c r="I20" s="49"/>
      <c r="J20" s="33"/>
      <c r="K20" s="52"/>
      <c r="L20" s="49"/>
      <c r="M20" s="49"/>
      <c r="N20" s="49"/>
      <c r="O20" s="33"/>
      <c r="P20" s="75"/>
    </row>
    <row r="21" spans="1:16">
      <c r="A21" s="47">
        <v>38718</v>
      </c>
      <c r="B21" s="56">
        <v>100</v>
      </c>
      <c r="C21" s="56"/>
      <c r="D21" s="56"/>
      <c r="E21" s="33"/>
      <c r="F21" s="52"/>
      <c r="G21" s="49">
        <v>354</v>
      </c>
      <c r="H21" s="49"/>
      <c r="I21" s="49"/>
      <c r="J21" s="33"/>
      <c r="K21" s="52"/>
      <c r="L21" s="49"/>
      <c r="M21" s="49"/>
      <c r="N21" s="49"/>
      <c r="O21" s="33"/>
      <c r="P21" s="75"/>
    </row>
    <row r="22" spans="1:16">
      <c r="A22" s="47">
        <v>38749</v>
      </c>
      <c r="B22" s="56">
        <v>118</v>
      </c>
      <c r="C22" s="56"/>
      <c r="D22" s="56"/>
      <c r="E22" s="33"/>
      <c r="F22" s="52"/>
      <c r="G22" s="49">
        <v>364</v>
      </c>
      <c r="H22" s="49"/>
      <c r="I22" s="49"/>
      <c r="J22" s="33"/>
      <c r="K22" s="52"/>
      <c r="L22" s="49"/>
      <c r="M22" s="49"/>
      <c r="N22" s="49"/>
      <c r="O22" s="33"/>
      <c r="P22" s="75"/>
    </row>
    <row r="23" spans="1:16">
      <c r="A23" s="47">
        <v>38777</v>
      </c>
      <c r="B23" s="56">
        <v>102</v>
      </c>
      <c r="C23" s="56"/>
      <c r="D23" s="56"/>
      <c r="E23" s="33"/>
      <c r="F23" s="52"/>
      <c r="G23" s="49">
        <v>449</v>
      </c>
      <c r="H23" s="49"/>
      <c r="I23" s="49"/>
      <c r="J23" s="33"/>
      <c r="K23" s="52"/>
      <c r="L23" s="49"/>
      <c r="M23" s="49"/>
      <c r="N23" s="49"/>
      <c r="O23" s="33"/>
      <c r="P23" s="75"/>
    </row>
    <row r="24" spans="1:16">
      <c r="A24" s="47">
        <v>38808</v>
      </c>
      <c r="B24" s="56">
        <v>99</v>
      </c>
      <c r="C24" s="56"/>
      <c r="D24" s="56"/>
      <c r="E24" s="33"/>
      <c r="F24" s="52"/>
      <c r="G24" s="49">
        <v>365</v>
      </c>
      <c r="H24" s="49"/>
      <c r="I24" s="49"/>
      <c r="J24" s="33"/>
      <c r="K24" s="52"/>
      <c r="L24" s="49"/>
      <c r="M24" s="49"/>
      <c r="N24" s="49"/>
      <c r="O24" s="33"/>
      <c r="P24" s="75"/>
    </row>
    <row r="25" spans="1:16">
      <c r="A25" s="47">
        <v>38838</v>
      </c>
      <c r="B25" s="56">
        <v>125</v>
      </c>
      <c r="C25" s="56"/>
      <c r="D25" s="56"/>
      <c r="E25" s="33"/>
      <c r="F25" s="52"/>
      <c r="G25" s="49">
        <v>481</v>
      </c>
      <c r="H25" s="49"/>
      <c r="I25" s="49"/>
      <c r="J25" s="33"/>
      <c r="K25" s="52"/>
      <c r="L25" s="49"/>
      <c r="M25" s="49"/>
      <c r="N25" s="49"/>
      <c r="O25" s="33"/>
      <c r="P25" s="75"/>
    </row>
    <row r="26" spans="1:16">
      <c r="A26" s="47">
        <v>38869</v>
      </c>
      <c r="B26" s="56">
        <v>104</v>
      </c>
      <c r="C26" s="56"/>
      <c r="D26" s="56"/>
      <c r="E26" s="33"/>
      <c r="F26" s="52"/>
      <c r="G26" s="49">
        <v>376</v>
      </c>
      <c r="H26" s="49"/>
      <c r="I26" s="49"/>
      <c r="J26" s="33"/>
      <c r="K26" s="52"/>
      <c r="L26" s="49"/>
      <c r="M26" s="49"/>
      <c r="N26" s="49"/>
      <c r="O26" s="33"/>
      <c r="P26" s="75"/>
    </row>
    <row r="27" spans="1:16">
      <c r="A27" s="47">
        <v>38899</v>
      </c>
      <c r="B27" s="56">
        <v>153</v>
      </c>
      <c r="C27" s="56"/>
      <c r="D27" s="56"/>
      <c r="E27" s="33"/>
      <c r="F27" s="52"/>
      <c r="G27" s="49">
        <v>416</v>
      </c>
      <c r="H27" s="49"/>
      <c r="I27" s="49"/>
      <c r="J27" s="33"/>
      <c r="K27" s="52"/>
      <c r="L27" s="49"/>
      <c r="M27" s="49"/>
      <c r="N27" s="49"/>
      <c r="O27" s="33"/>
      <c r="P27" s="75"/>
    </row>
    <row r="28" spans="1:16">
      <c r="A28" s="47">
        <v>38930</v>
      </c>
      <c r="B28" s="56">
        <v>155</v>
      </c>
      <c r="C28" s="56"/>
      <c r="D28" s="56"/>
      <c r="E28" s="33"/>
      <c r="F28" s="52"/>
      <c r="G28" s="49">
        <v>420</v>
      </c>
      <c r="H28" s="49"/>
      <c r="I28" s="49"/>
      <c r="J28" s="33"/>
      <c r="K28" s="52"/>
      <c r="L28" s="49"/>
      <c r="M28" s="49"/>
      <c r="N28" s="49"/>
      <c r="O28" s="33"/>
      <c r="P28" s="75"/>
    </row>
    <row r="29" spans="1:16">
      <c r="A29" s="47">
        <v>38961</v>
      </c>
      <c r="B29" s="56">
        <v>108</v>
      </c>
      <c r="C29" s="56"/>
      <c r="D29" s="56"/>
      <c r="E29" s="33"/>
      <c r="F29" s="52"/>
      <c r="G29" s="49">
        <v>372</v>
      </c>
      <c r="H29" s="49"/>
      <c r="I29" s="49"/>
      <c r="J29" s="33"/>
      <c r="K29" s="52"/>
      <c r="L29" s="49"/>
      <c r="M29" s="49"/>
      <c r="N29" s="49"/>
      <c r="O29" s="33"/>
      <c r="P29" s="75"/>
    </row>
    <row r="30" spans="1:16">
      <c r="A30" s="47">
        <v>38991</v>
      </c>
      <c r="B30" s="56">
        <v>135</v>
      </c>
      <c r="C30" s="56"/>
      <c r="D30" s="56"/>
      <c r="E30" s="33"/>
      <c r="F30" s="52"/>
      <c r="G30" s="49">
        <v>413</v>
      </c>
      <c r="H30" s="49"/>
      <c r="I30" s="49"/>
      <c r="J30" s="33"/>
      <c r="K30" s="52"/>
      <c r="L30" s="49"/>
      <c r="M30" s="49"/>
      <c r="N30" s="49"/>
      <c r="O30" s="33"/>
      <c r="P30" s="75"/>
    </row>
    <row r="31" spans="1:16">
      <c r="A31" s="47">
        <v>39022</v>
      </c>
      <c r="B31" s="56">
        <v>126</v>
      </c>
      <c r="C31" s="56"/>
      <c r="D31" s="56"/>
      <c r="E31" s="33"/>
      <c r="F31" s="52"/>
      <c r="G31" s="49">
        <v>440</v>
      </c>
      <c r="H31" s="49"/>
      <c r="I31" s="49"/>
      <c r="J31" s="33"/>
      <c r="K31" s="52"/>
      <c r="L31" s="49"/>
      <c r="M31" s="49"/>
      <c r="N31" s="49"/>
      <c r="O31" s="33"/>
      <c r="P31" s="75"/>
    </row>
    <row r="32" spans="1:16">
      <c r="A32" s="47">
        <v>39052</v>
      </c>
      <c r="B32" s="56">
        <v>95</v>
      </c>
      <c r="C32" s="56"/>
      <c r="D32" s="56"/>
      <c r="E32" s="33"/>
      <c r="F32" s="52"/>
      <c r="G32" s="49">
        <v>431</v>
      </c>
      <c r="H32" s="49"/>
      <c r="I32" s="49"/>
      <c r="J32" s="33"/>
      <c r="K32" s="52"/>
      <c r="L32" s="49"/>
      <c r="M32" s="49"/>
      <c r="N32" s="49"/>
      <c r="O32" s="33"/>
      <c r="P32" s="75"/>
    </row>
    <row r="33" spans="1:16">
      <c r="A33" s="47">
        <v>39083</v>
      </c>
      <c r="B33" s="56">
        <v>130</v>
      </c>
      <c r="C33" s="56"/>
      <c r="D33" s="56"/>
      <c r="E33" s="33"/>
      <c r="F33" s="52"/>
      <c r="G33" s="49">
        <v>384</v>
      </c>
      <c r="H33" s="49"/>
      <c r="I33" s="49"/>
      <c r="J33" s="33"/>
      <c r="K33" s="52"/>
      <c r="L33" s="49"/>
      <c r="M33" s="49"/>
      <c r="N33" s="49"/>
      <c r="O33" s="33"/>
      <c r="P33" s="75"/>
    </row>
    <row r="34" spans="1:16">
      <c r="A34" s="47">
        <v>39114</v>
      </c>
      <c r="B34" s="56">
        <v>113</v>
      </c>
      <c r="C34" s="56"/>
      <c r="D34" s="56"/>
      <c r="E34" s="33"/>
      <c r="F34" s="52"/>
      <c r="G34" s="49">
        <v>365</v>
      </c>
      <c r="H34" s="49"/>
      <c r="I34" s="49"/>
      <c r="J34" s="33"/>
      <c r="K34" s="52"/>
      <c r="L34" s="49"/>
      <c r="M34" s="49"/>
      <c r="N34" s="49"/>
      <c r="O34" s="33"/>
      <c r="P34" s="75"/>
    </row>
    <row r="35" spans="1:16">
      <c r="A35" s="47">
        <v>39142</v>
      </c>
      <c r="B35" s="56">
        <v>97</v>
      </c>
      <c r="C35" s="56"/>
      <c r="D35" s="56"/>
      <c r="E35" s="33"/>
      <c r="F35" s="52"/>
      <c r="G35" s="49">
        <v>360</v>
      </c>
      <c r="H35" s="49"/>
      <c r="I35" s="49"/>
      <c r="J35" s="33"/>
      <c r="K35" s="52"/>
      <c r="L35" s="49"/>
      <c r="M35" s="49"/>
      <c r="N35" s="49"/>
      <c r="O35" s="33"/>
      <c r="P35" s="75"/>
    </row>
    <row r="36" spans="1:16">
      <c r="A36" s="47">
        <v>39173</v>
      </c>
      <c r="B36" s="56">
        <v>105</v>
      </c>
      <c r="C36" s="56"/>
      <c r="D36" s="56"/>
      <c r="E36" s="33"/>
      <c r="F36" s="52"/>
      <c r="G36" s="49">
        <v>397</v>
      </c>
      <c r="H36" s="49"/>
      <c r="I36" s="49"/>
      <c r="J36" s="33"/>
      <c r="K36" s="52"/>
      <c r="L36" s="49"/>
      <c r="M36" s="49"/>
      <c r="N36" s="49"/>
      <c r="O36" s="33"/>
      <c r="P36" s="75"/>
    </row>
    <row r="37" spans="1:16">
      <c r="A37" s="47">
        <v>39203</v>
      </c>
      <c r="B37" s="56">
        <v>127</v>
      </c>
      <c r="C37" s="56"/>
      <c r="D37" s="56"/>
      <c r="E37" s="33"/>
      <c r="F37" s="52"/>
      <c r="G37" s="49">
        <v>521</v>
      </c>
      <c r="H37" s="49"/>
      <c r="I37" s="49"/>
      <c r="J37" s="33"/>
      <c r="K37" s="52"/>
      <c r="L37" s="49"/>
      <c r="M37" s="49"/>
      <c r="N37" s="49"/>
      <c r="O37" s="33"/>
      <c r="P37" s="75"/>
    </row>
    <row r="38" spans="1:16">
      <c r="A38" s="47">
        <v>39234</v>
      </c>
      <c r="B38" s="56">
        <v>94</v>
      </c>
      <c r="C38" s="56"/>
      <c r="D38" s="56"/>
      <c r="E38" s="33"/>
      <c r="F38" s="52"/>
      <c r="G38" s="49">
        <v>367</v>
      </c>
      <c r="H38" s="49"/>
      <c r="I38" s="49"/>
      <c r="J38" s="33"/>
      <c r="K38" s="52"/>
      <c r="L38" s="49"/>
      <c r="M38" s="49"/>
      <c r="N38" s="49"/>
      <c r="O38" s="33"/>
      <c r="P38" s="75"/>
    </row>
    <row r="39" spans="1:16">
      <c r="A39" s="47">
        <v>39264</v>
      </c>
      <c r="B39" s="56">
        <v>126</v>
      </c>
      <c r="C39" s="56"/>
      <c r="D39" s="56"/>
      <c r="E39" s="33"/>
      <c r="F39" s="52"/>
      <c r="G39" s="49">
        <v>448</v>
      </c>
      <c r="H39" s="49"/>
      <c r="I39" s="49"/>
      <c r="J39" s="33"/>
      <c r="K39" s="52"/>
      <c r="L39" s="49"/>
      <c r="M39" s="49"/>
      <c r="N39" s="49"/>
      <c r="O39" s="33"/>
      <c r="P39" s="75"/>
    </row>
    <row r="40" spans="1:16">
      <c r="A40" s="47">
        <v>39295</v>
      </c>
      <c r="B40" s="56">
        <v>118</v>
      </c>
      <c r="C40" s="56"/>
      <c r="D40" s="56"/>
      <c r="E40" s="33"/>
      <c r="F40" s="52"/>
      <c r="G40" s="49">
        <v>474</v>
      </c>
      <c r="H40" s="49"/>
      <c r="I40" s="49"/>
      <c r="J40" s="33"/>
      <c r="K40" s="52"/>
      <c r="L40" s="49"/>
      <c r="M40" s="49"/>
      <c r="N40" s="49"/>
      <c r="O40" s="33"/>
      <c r="P40" s="75"/>
    </row>
    <row r="41" spans="1:16">
      <c r="A41" s="47">
        <v>39326</v>
      </c>
      <c r="B41" s="56">
        <v>90</v>
      </c>
      <c r="C41" s="56"/>
      <c r="D41" s="56"/>
      <c r="E41" s="33"/>
      <c r="F41" s="52"/>
      <c r="G41" s="49">
        <v>394</v>
      </c>
      <c r="H41" s="49"/>
      <c r="I41" s="49"/>
      <c r="J41" s="33"/>
      <c r="K41" s="52"/>
      <c r="L41" s="49"/>
      <c r="M41" s="49"/>
      <c r="N41" s="49"/>
      <c r="O41" s="33"/>
      <c r="P41" s="75"/>
    </row>
    <row r="42" spans="1:16">
      <c r="A42" s="47">
        <v>39356</v>
      </c>
      <c r="B42" s="56">
        <v>143</v>
      </c>
      <c r="C42" s="56"/>
      <c r="D42" s="56"/>
      <c r="E42" s="33"/>
      <c r="F42" s="52"/>
      <c r="G42" s="49">
        <v>467</v>
      </c>
      <c r="H42" s="49"/>
      <c r="I42" s="49"/>
      <c r="J42" s="33"/>
      <c r="K42" s="52"/>
      <c r="L42" s="49"/>
      <c r="M42" s="49"/>
      <c r="N42" s="49"/>
      <c r="O42" s="33"/>
      <c r="P42" s="75"/>
    </row>
    <row r="43" spans="1:16">
      <c r="A43" s="47">
        <v>39387</v>
      </c>
      <c r="B43" s="42">
        <v>132</v>
      </c>
      <c r="C43" s="56"/>
      <c r="D43" s="56"/>
      <c r="E43" s="33"/>
      <c r="F43" s="52"/>
      <c r="G43" s="49">
        <v>414</v>
      </c>
      <c r="H43" s="49"/>
      <c r="I43" s="49"/>
      <c r="J43" s="33"/>
      <c r="K43" s="52"/>
      <c r="L43" s="30"/>
      <c r="M43" s="49"/>
      <c r="N43" s="49"/>
      <c r="O43" s="33"/>
      <c r="P43" s="75"/>
    </row>
    <row r="44" spans="1:16">
      <c r="A44" s="47">
        <v>39417</v>
      </c>
      <c r="B44" s="42">
        <v>97</v>
      </c>
      <c r="C44" s="56"/>
      <c r="D44" s="56"/>
      <c r="E44" s="33"/>
      <c r="F44" s="52"/>
      <c r="G44" s="49">
        <v>450</v>
      </c>
      <c r="H44" s="49"/>
      <c r="I44" s="49"/>
      <c r="J44" s="33"/>
      <c r="K44" s="52"/>
      <c r="L44" s="30"/>
      <c r="M44" s="49"/>
      <c r="N44" s="49"/>
      <c r="O44" s="33"/>
      <c r="P44" s="75"/>
    </row>
    <row r="45" spans="1:16">
      <c r="A45" s="47">
        <v>39448</v>
      </c>
      <c r="B45" s="42">
        <v>179</v>
      </c>
      <c r="C45" s="56"/>
      <c r="D45" s="56"/>
      <c r="E45" s="33"/>
      <c r="F45" s="52"/>
      <c r="G45" s="49">
        <v>318</v>
      </c>
      <c r="H45" s="49"/>
      <c r="I45" s="49"/>
      <c r="J45" s="33"/>
      <c r="K45" s="52"/>
      <c r="L45" s="30">
        <v>12</v>
      </c>
      <c r="M45" s="49"/>
      <c r="N45" s="49"/>
      <c r="O45" s="33"/>
      <c r="P45" s="75"/>
    </row>
    <row r="46" spans="1:16">
      <c r="A46" s="47">
        <v>39479</v>
      </c>
      <c r="B46" s="42">
        <v>131</v>
      </c>
      <c r="C46" s="56"/>
      <c r="D46" s="56"/>
      <c r="E46" s="33"/>
      <c r="F46" s="52"/>
      <c r="G46" s="49">
        <v>343</v>
      </c>
      <c r="H46" s="49"/>
      <c r="I46" s="49"/>
      <c r="J46" s="33"/>
      <c r="K46" s="52"/>
      <c r="L46" s="30">
        <v>16</v>
      </c>
      <c r="M46" s="49"/>
      <c r="N46" s="49"/>
      <c r="O46" s="33"/>
      <c r="P46" s="75"/>
    </row>
    <row r="47" spans="1:16">
      <c r="A47" s="47">
        <v>39508</v>
      </c>
      <c r="B47" s="42">
        <v>137</v>
      </c>
      <c r="C47" s="56"/>
      <c r="D47" s="56"/>
      <c r="E47" s="33"/>
      <c r="F47" s="52"/>
      <c r="G47" s="49">
        <v>299</v>
      </c>
      <c r="H47" s="49"/>
      <c r="I47" s="49"/>
      <c r="J47" s="33"/>
      <c r="K47" s="52"/>
      <c r="L47" s="30">
        <v>31</v>
      </c>
      <c r="M47" s="49"/>
      <c r="N47" s="49"/>
      <c r="O47" s="33"/>
      <c r="P47" s="75"/>
    </row>
    <row r="48" spans="1:16">
      <c r="A48" s="47">
        <v>39539</v>
      </c>
      <c r="B48" s="42">
        <v>170</v>
      </c>
      <c r="C48" s="56"/>
      <c r="D48" s="56"/>
      <c r="E48" s="33"/>
      <c r="F48" s="52"/>
      <c r="G48" s="49">
        <v>377</v>
      </c>
      <c r="H48" s="49"/>
      <c r="I48" s="49"/>
      <c r="J48" s="33"/>
      <c r="K48" s="52"/>
      <c r="L48" s="30">
        <v>51</v>
      </c>
      <c r="M48" s="49"/>
      <c r="N48" s="49"/>
      <c r="O48" s="33"/>
      <c r="P48" s="75"/>
    </row>
    <row r="49" spans="1:16">
      <c r="A49" s="47">
        <v>39569</v>
      </c>
      <c r="B49" s="42">
        <v>150</v>
      </c>
      <c r="C49" s="56"/>
      <c r="D49" s="56"/>
      <c r="E49" s="33"/>
      <c r="F49" s="52"/>
      <c r="G49" s="49">
        <v>347</v>
      </c>
      <c r="H49" s="49"/>
      <c r="I49" s="49"/>
      <c r="J49" s="33"/>
      <c r="K49" s="52"/>
      <c r="L49" s="30">
        <v>73</v>
      </c>
      <c r="M49" s="49"/>
      <c r="N49" s="49"/>
      <c r="O49" s="33"/>
      <c r="P49" s="75"/>
    </row>
    <row r="50" spans="1:16">
      <c r="A50" s="47">
        <v>39600</v>
      </c>
      <c r="B50" s="42">
        <v>149</v>
      </c>
      <c r="C50" s="56"/>
      <c r="D50" s="56"/>
      <c r="E50" s="33"/>
      <c r="F50" s="52"/>
      <c r="G50" s="49">
        <v>285</v>
      </c>
      <c r="H50" s="49"/>
      <c r="I50" s="49"/>
      <c r="J50" s="33"/>
      <c r="K50" s="52"/>
      <c r="L50" s="30">
        <v>74</v>
      </c>
      <c r="M50" s="49"/>
      <c r="N50" s="49"/>
      <c r="O50" s="33"/>
      <c r="P50" s="75"/>
    </row>
    <row r="51" spans="1:16">
      <c r="A51" s="47">
        <v>39630</v>
      </c>
      <c r="B51" s="42">
        <v>179</v>
      </c>
      <c r="C51" s="56"/>
      <c r="D51" s="56"/>
      <c r="E51" s="33"/>
      <c r="F51" s="52"/>
      <c r="G51" s="49">
        <v>355</v>
      </c>
      <c r="H51" s="49"/>
      <c r="I51" s="49"/>
      <c r="J51" s="33"/>
      <c r="K51" s="52"/>
      <c r="L51" s="30">
        <v>113</v>
      </c>
      <c r="M51" s="49"/>
      <c r="N51" s="49"/>
      <c r="O51" s="33"/>
      <c r="P51" s="75"/>
    </row>
    <row r="52" spans="1:16">
      <c r="A52" s="47">
        <v>39661</v>
      </c>
      <c r="B52" s="42">
        <v>159</v>
      </c>
      <c r="C52" s="56"/>
      <c r="D52" s="56"/>
      <c r="E52" s="33"/>
      <c r="F52" s="52"/>
      <c r="G52" s="49">
        <v>333</v>
      </c>
      <c r="H52" s="49"/>
      <c r="I52" s="49"/>
      <c r="J52" s="33"/>
      <c r="K52" s="52"/>
      <c r="L52" s="30">
        <v>123</v>
      </c>
      <c r="M52" s="49"/>
      <c r="N52" s="49"/>
      <c r="O52" s="33"/>
      <c r="P52" s="75"/>
    </row>
    <row r="53" spans="1:16">
      <c r="A53" s="47">
        <v>39692</v>
      </c>
      <c r="B53" s="42">
        <v>161</v>
      </c>
      <c r="C53" s="56"/>
      <c r="D53" s="56"/>
      <c r="E53" s="33"/>
      <c r="F53" s="52"/>
      <c r="G53" s="49">
        <v>347</v>
      </c>
      <c r="H53" s="49"/>
      <c r="I53" s="49"/>
      <c r="J53" s="33"/>
      <c r="K53" s="52"/>
      <c r="L53" s="30">
        <v>138</v>
      </c>
      <c r="M53" s="49"/>
      <c r="N53" s="49"/>
      <c r="O53" s="33"/>
      <c r="P53" s="75"/>
    </row>
    <row r="54" spans="1:16">
      <c r="A54" s="47">
        <v>39722</v>
      </c>
      <c r="B54" s="42">
        <v>145</v>
      </c>
      <c r="C54" s="56"/>
      <c r="D54" s="56"/>
      <c r="E54" s="33"/>
      <c r="F54" s="52"/>
      <c r="G54" s="49">
        <v>383</v>
      </c>
      <c r="H54" s="49"/>
      <c r="I54" s="49"/>
      <c r="J54" s="33"/>
      <c r="K54" s="52"/>
      <c r="L54" s="30">
        <v>156</v>
      </c>
      <c r="M54" s="49"/>
      <c r="N54" s="49"/>
      <c r="O54" s="33"/>
      <c r="P54" s="75"/>
    </row>
    <row r="55" spans="1:16">
      <c r="A55" s="47">
        <v>39753</v>
      </c>
      <c r="B55" s="42">
        <v>142</v>
      </c>
      <c r="C55" s="56"/>
      <c r="D55" s="56"/>
      <c r="E55" s="33"/>
      <c r="F55" s="52"/>
      <c r="G55" s="49">
        <v>315</v>
      </c>
      <c r="H55" s="49"/>
      <c r="I55" s="49"/>
      <c r="J55" s="33"/>
      <c r="K55" s="52"/>
      <c r="L55" s="30">
        <v>182</v>
      </c>
      <c r="M55" s="49"/>
      <c r="N55" s="49"/>
      <c r="O55" s="33"/>
      <c r="P55" s="75"/>
    </row>
    <row r="56" spans="1:16">
      <c r="A56" s="47">
        <v>39783</v>
      </c>
      <c r="B56" s="42">
        <v>142</v>
      </c>
      <c r="C56" s="56"/>
      <c r="D56" s="56"/>
      <c r="E56" s="33"/>
      <c r="F56" s="52"/>
      <c r="G56" s="49">
        <v>361</v>
      </c>
      <c r="H56" s="49"/>
      <c r="I56" s="49"/>
      <c r="J56" s="33"/>
      <c r="K56" s="52"/>
      <c r="L56" s="30">
        <v>186</v>
      </c>
      <c r="M56" s="49"/>
      <c r="N56" s="49"/>
      <c r="O56" s="33"/>
      <c r="P56" s="75"/>
    </row>
    <row r="57" spans="1:16">
      <c r="A57" s="47">
        <v>39814</v>
      </c>
      <c r="B57" s="42">
        <v>143</v>
      </c>
      <c r="C57" s="56"/>
      <c r="D57" s="56"/>
      <c r="E57" s="33"/>
      <c r="F57" s="52"/>
      <c r="G57" s="49">
        <v>296</v>
      </c>
      <c r="H57" s="49"/>
      <c r="I57" s="49"/>
      <c r="J57" s="33"/>
      <c r="K57" s="52"/>
      <c r="L57" s="30">
        <v>164</v>
      </c>
      <c r="M57" s="49"/>
      <c r="N57" s="49"/>
      <c r="O57" s="33"/>
      <c r="P57" s="75"/>
    </row>
    <row r="58" spans="1:16">
      <c r="A58" s="47">
        <v>39845</v>
      </c>
      <c r="B58" s="42">
        <v>144</v>
      </c>
      <c r="C58" s="56"/>
      <c r="D58" s="56"/>
      <c r="E58" s="33"/>
      <c r="F58" s="52"/>
      <c r="G58" s="49">
        <v>302</v>
      </c>
      <c r="H58" s="49"/>
      <c r="I58" s="49"/>
      <c r="J58" s="33"/>
      <c r="K58" s="52"/>
      <c r="L58" s="30">
        <v>161</v>
      </c>
      <c r="M58" s="49"/>
      <c r="N58" s="49"/>
      <c r="O58" s="33"/>
      <c r="P58" s="75"/>
    </row>
    <row r="59" spans="1:16">
      <c r="A59" s="47">
        <v>39873</v>
      </c>
      <c r="B59" s="42">
        <v>142</v>
      </c>
      <c r="C59" s="56"/>
      <c r="D59" s="56"/>
      <c r="E59" s="33"/>
      <c r="F59" s="52"/>
      <c r="G59" s="49">
        <v>308</v>
      </c>
      <c r="H59" s="49"/>
      <c r="I59" s="49"/>
      <c r="J59" s="33"/>
      <c r="K59" s="52"/>
      <c r="L59" s="30">
        <v>190</v>
      </c>
      <c r="M59" s="49"/>
      <c r="N59" s="49"/>
      <c r="O59" s="33"/>
      <c r="P59" s="75"/>
    </row>
    <row r="60" spans="1:16">
      <c r="A60" s="47">
        <v>39904</v>
      </c>
      <c r="B60" s="42">
        <v>136</v>
      </c>
      <c r="C60" s="56"/>
      <c r="D60" s="56"/>
      <c r="E60" s="33"/>
      <c r="F60" s="52"/>
      <c r="G60" s="49">
        <v>391</v>
      </c>
      <c r="H60" s="49"/>
      <c r="I60" s="49"/>
      <c r="J60" s="33"/>
      <c r="K60" s="52"/>
      <c r="L60" s="30">
        <v>201</v>
      </c>
      <c r="M60" s="49"/>
      <c r="N60" s="49"/>
      <c r="O60" s="33"/>
      <c r="P60" s="75"/>
    </row>
    <row r="61" spans="1:16">
      <c r="A61" s="47">
        <v>39934</v>
      </c>
      <c r="B61" s="42">
        <v>149</v>
      </c>
      <c r="C61" s="56"/>
      <c r="D61" s="56"/>
      <c r="E61" s="33"/>
      <c r="F61" s="52"/>
      <c r="G61" s="49">
        <v>374</v>
      </c>
      <c r="H61" s="49"/>
      <c r="I61" s="49"/>
      <c r="J61" s="33"/>
      <c r="K61" s="52"/>
      <c r="L61" s="30">
        <v>180</v>
      </c>
      <c r="M61" s="49"/>
      <c r="N61" s="49"/>
      <c r="O61" s="33"/>
      <c r="P61" s="75"/>
    </row>
    <row r="62" spans="1:16">
      <c r="A62" s="47">
        <v>39965</v>
      </c>
      <c r="B62" s="42">
        <v>126</v>
      </c>
      <c r="C62" s="56"/>
      <c r="D62" s="56"/>
      <c r="E62" s="33"/>
      <c r="F62" s="52"/>
      <c r="G62" s="49">
        <v>374</v>
      </c>
      <c r="H62" s="49"/>
      <c r="I62" s="49"/>
      <c r="J62" s="33"/>
      <c r="K62" s="52"/>
      <c r="L62" s="30">
        <v>159</v>
      </c>
      <c r="M62" s="49"/>
      <c r="N62" s="49"/>
      <c r="O62" s="33"/>
      <c r="P62" s="75"/>
    </row>
    <row r="63" spans="1:16">
      <c r="A63" s="47">
        <v>39995</v>
      </c>
      <c r="B63" s="42">
        <v>160</v>
      </c>
      <c r="C63" s="56"/>
      <c r="D63" s="56"/>
      <c r="E63" s="33"/>
      <c r="F63" s="52"/>
      <c r="G63" s="49">
        <v>408</v>
      </c>
      <c r="H63" s="49"/>
      <c r="I63" s="49"/>
      <c r="J63" s="33"/>
      <c r="K63" s="52"/>
      <c r="L63" s="30">
        <v>198</v>
      </c>
      <c r="M63" s="49"/>
      <c r="N63" s="49"/>
      <c r="O63" s="33"/>
      <c r="P63" s="75"/>
    </row>
    <row r="64" spans="1:16">
      <c r="A64" s="47">
        <v>40026</v>
      </c>
      <c r="B64" s="42">
        <v>146</v>
      </c>
      <c r="C64" s="56"/>
      <c r="D64" s="56"/>
      <c r="E64" s="33"/>
      <c r="F64" s="52"/>
      <c r="G64" s="49">
        <v>393</v>
      </c>
      <c r="H64" s="49"/>
      <c r="I64" s="49"/>
      <c r="J64" s="33"/>
      <c r="K64" s="52"/>
      <c r="L64" s="30">
        <v>170</v>
      </c>
      <c r="M64" s="49"/>
      <c r="N64" s="49"/>
      <c r="O64" s="33"/>
      <c r="P64" s="75"/>
    </row>
    <row r="65" spans="1:16">
      <c r="A65" s="47">
        <v>40057</v>
      </c>
      <c r="B65" s="42">
        <v>163</v>
      </c>
      <c r="C65" s="56"/>
      <c r="D65" s="56"/>
      <c r="E65" s="33"/>
      <c r="F65" s="52"/>
      <c r="G65" s="49">
        <v>459</v>
      </c>
      <c r="H65" s="49"/>
      <c r="I65" s="49"/>
      <c r="J65" s="33"/>
      <c r="K65" s="52"/>
      <c r="L65" s="30">
        <v>205</v>
      </c>
      <c r="M65" s="49"/>
      <c r="N65" s="49"/>
      <c r="O65" s="33"/>
      <c r="P65" s="75"/>
    </row>
    <row r="66" spans="1:16">
      <c r="A66" s="47">
        <v>40087</v>
      </c>
      <c r="B66" s="42">
        <v>123</v>
      </c>
      <c r="C66" s="56"/>
      <c r="D66" s="56"/>
      <c r="E66" s="33"/>
      <c r="F66" s="52"/>
      <c r="G66" s="49">
        <v>399</v>
      </c>
      <c r="H66" s="49"/>
      <c r="I66" s="49"/>
      <c r="J66" s="33"/>
      <c r="K66" s="52"/>
      <c r="L66" s="30">
        <v>199</v>
      </c>
      <c r="M66" s="49"/>
      <c r="N66" s="49"/>
      <c r="O66" s="33"/>
      <c r="P66" s="75"/>
    </row>
    <row r="67" spans="1:16">
      <c r="A67" s="47">
        <v>40118</v>
      </c>
      <c r="B67" s="42">
        <v>165</v>
      </c>
      <c r="C67" s="56"/>
      <c r="D67" s="56"/>
      <c r="E67" s="33"/>
      <c r="F67" s="52"/>
      <c r="G67" s="49">
        <v>386</v>
      </c>
      <c r="H67" s="49"/>
      <c r="I67" s="49"/>
      <c r="J67" s="33"/>
      <c r="K67" s="52"/>
      <c r="L67" s="30">
        <v>186</v>
      </c>
      <c r="M67" s="49"/>
      <c r="N67" s="49"/>
      <c r="O67" s="33"/>
      <c r="P67" s="75"/>
    </row>
    <row r="68" spans="1:16">
      <c r="A68" s="47">
        <v>40148</v>
      </c>
      <c r="B68" s="42">
        <v>183</v>
      </c>
      <c r="C68" s="56"/>
      <c r="D68" s="56"/>
      <c r="E68" s="33"/>
      <c r="F68" s="52"/>
      <c r="G68" s="49">
        <v>472</v>
      </c>
      <c r="H68" s="49"/>
      <c r="I68" s="49"/>
      <c r="J68" s="33"/>
      <c r="K68" s="52"/>
      <c r="L68" s="30">
        <v>200</v>
      </c>
      <c r="M68" s="49"/>
      <c r="N68" s="49"/>
      <c r="O68" s="33"/>
      <c r="P68" s="75"/>
    </row>
    <row r="69" spans="1:16">
      <c r="A69" s="47">
        <v>40179</v>
      </c>
      <c r="B69" s="42">
        <v>106</v>
      </c>
      <c r="C69" s="56"/>
      <c r="D69" s="56"/>
      <c r="E69" s="33"/>
      <c r="F69" s="52"/>
      <c r="G69" s="49">
        <v>287</v>
      </c>
      <c r="H69" s="49"/>
      <c r="I69" s="49"/>
      <c r="J69" s="33"/>
      <c r="K69" s="52"/>
      <c r="L69" s="30">
        <v>189</v>
      </c>
      <c r="M69" s="49"/>
      <c r="N69" s="49"/>
      <c r="O69" s="33"/>
      <c r="P69" s="75"/>
    </row>
    <row r="70" spans="1:16">
      <c r="A70" s="47">
        <v>40210</v>
      </c>
      <c r="B70" s="42">
        <v>142</v>
      </c>
      <c r="C70" s="56"/>
      <c r="D70" s="56"/>
      <c r="E70" s="33"/>
      <c r="F70" s="52"/>
      <c r="G70" s="49">
        <v>325</v>
      </c>
      <c r="H70" s="49"/>
      <c r="I70" s="49"/>
      <c r="J70" s="33"/>
      <c r="K70" s="52"/>
      <c r="L70" s="30">
        <v>195</v>
      </c>
      <c r="M70" s="49"/>
      <c r="N70" s="49"/>
      <c r="O70" s="33"/>
      <c r="P70" s="75"/>
    </row>
    <row r="71" spans="1:16">
      <c r="A71" s="47">
        <v>40238</v>
      </c>
      <c r="B71" s="42">
        <v>179</v>
      </c>
      <c r="C71" s="56"/>
      <c r="D71" s="56"/>
      <c r="E71" s="33"/>
      <c r="F71" s="52"/>
      <c r="G71" s="49">
        <v>406</v>
      </c>
      <c r="H71" s="49"/>
      <c r="I71" s="49"/>
      <c r="J71" s="33"/>
      <c r="K71" s="52"/>
      <c r="L71" s="30">
        <v>221</v>
      </c>
      <c r="M71" s="49"/>
      <c r="N71" s="49"/>
      <c r="O71" s="33"/>
      <c r="P71" s="75"/>
    </row>
    <row r="72" spans="1:16">
      <c r="A72" s="47">
        <v>40269</v>
      </c>
      <c r="B72" s="42">
        <v>138</v>
      </c>
      <c r="C72" s="56"/>
      <c r="D72" s="56"/>
      <c r="E72" s="33"/>
      <c r="F72" s="52"/>
      <c r="G72" s="49">
        <v>343</v>
      </c>
      <c r="H72" s="49"/>
      <c r="I72" s="49"/>
      <c r="J72" s="33"/>
      <c r="K72" s="52"/>
      <c r="L72" s="30">
        <v>212</v>
      </c>
      <c r="M72" s="49"/>
      <c r="N72" s="49"/>
      <c r="O72" s="33"/>
      <c r="P72" s="75"/>
    </row>
    <row r="73" spans="1:16">
      <c r="A73" s="47">
        <v>40299</v>
      </c>
      <c r="B73" s="42">
        <v>154</v>
      </c>
      <c r="C73" s="56"/>
      <c r="D73" s="56"/>
      <c r="E73" s="33"/>
      <c r="F73" s="52"/>
      <c r="G73" s="49">
        <v>306</v>
      </c>
      <c r="H73" s="49"/>
      <c r="I73" s="49"/>
      <c r="J73" s="33"/>
      <c r="K73" s="52"/>
      <c r="L73" s="30">
        <v>193</v>
      </c>
      <c r="M73" s="49"/>
      <c r="N73" s="49"/>
      <c r="O73" s="33"/>
      <c r="P73" s="75"/>
    </row>
    <row r="74" spans="1:16">
      <c r="A74" s="47">
        <v>40330</v>
      </c>
      <c r="B74" s="42">
        <v>159</v>
      </c>
      <c r="C74" s="56"/>
      <c r="D74" s="56"/>
      <c r="E74" s="33"/>
      <c r="F74" s="52"/>
      <c r="G74" s="49">
        <v>389</v>
      </c>
      <c r="H74" s="49"/>
      <c r="I74" s="49"/>
      <c r="J74" s="33"/>
      <c r="K74" s="52"/>
      <c r="L74" s="30">
        <v>206</v>
      </c>
      <c r="M74" s="49"/>
      <c r="N74" s="49"/>
      <c r="O74" s="33"/>
      <c r="P74" s="75"/>
    </row>
    <row r="75" spans="1:16">
      <c r="A75" s="47">
        <v>40360</v>
      </c>
      <c r="B75" s="42">
        <v>131</v>
      </c>
      <c r="C75" s="56"/>
      <c r="D75" s="56"/>
      <c r="E75" s="33"/>
      <c r="F75" s="52"/>
      <c r="G75" s="49">
        <v>380</v>
      </c>
      <c r="H75" s="49"/>
      <c r="I75" s="49"/>
      <c r="J75" s="33"/>
      <c r="K75" s="52"/>
      <c r="L75" s="30">
        <v>229</v>
      </c>
      <c r="M75" s="49"/>
      <c r="N75" s="49"/>
      <c r="O75" s="33"/>
      <c r="P75" s="75"/>
    </row>
    <row r="76" spans="1:16">
      <c r="A76" s="47">
        <v>40391</v>
      </c>
      <c r="B76" s="42">
        <v>207</v>
      </c>
      <c r="C76" s="56"/>
      <c r="D76" s="56"/>
      <c r="E76" s="33"/>
      <c r="F76" s="52"/>
      <c r="G76" s="49">
        <v>338</v>
      </c>
      <c r="H76" s="49"/>
      <c r="I76" s="49"/>
      <c r="J76" s="33"/>
      <c r="K76" s="52"/>
      <c r="L76" s="30">
        <v>215</v>
      </c>
      <c r="M76" s="49"/>
      <c r="N76" s="49"/>
      <c r="O76" s="33"/>
      <c r="P76" s="75"/>
    </row>
    <row r="77" spans="1:16">
      <c r="A77" s="47">
        <v>40422</v>
      </c>
      <c r="B77" s="42">
        <v>166</v>
      </c>
      <c r="C77" s="56"/>
      <c r="D77" s="56"/>
      <c r="E77" s="33"/>
      <c r="F77" s="52"/>
      <c r="G77" s="49">
        <v>412</v>
      </c>
      <c r="H77" s="49"/>
      <c r="I77" s="49"/>
      <c r="J77" s="33"/>
      <c r="K77" s="52"/>
      <c r="L77" s="30">
        <v>259</v>
      </c>
      <c r="M77" s="49"/>
      <c r="N77" s="49"/>
      <c r="O77" s="33"/>
      <c r="P77" s="75"/>
    </row>
    <row r="78" spans="1:16">
      <c r="A78" s="47">
        <v>40452</v>
      </c>
      <c r="B78" s="42">
        <v>158</v>
      </c>
      <c r="C78" s="56"/>
      <c r="D78" s="56"/>
      <c r="E78" s="33"/>
      <c r="F78" s="52"/>
      <c r="G78" s="49">
        <v>333</v>
      </c>
      <c r="H78" s="49"/>
      <c r="I78" s="49"/>
      <c r="J78" s="33"/>
      <c r="K78" s="52"/>
      <c r="L78" s="30">
        <v>237</v>
      </c>
      <c r="M78" s="49"/>
      <c r="N78" s="49"/>
      <c r="O78" s="33"/>
      <c r="P78" s="75"/>
    </row>
    <row r="79" spans="1:16">
      <c r="A79" s="47">
        <v>40483</v>
      </c>
      <c r="B79" s="42">
        <v>171</v>
      </c>
      <c r="C79" s="56"/>
      <c r="D79" s="56"/>
      <c r="E79" s="33"/>
      <c r="F79" s="52"/>
      <c r="G79" s="49">
        <v>362</v>
      </c>
      <c r="H79" s="49"/>
      <c r="I79" s="49"/>
      <c r="J79" s="33"/>
      <c r="K79" s="52"/>
      <c r="L79" s="30">
        <v>258</v>
      </c>
      <c r="M79" s="49"/>
      <c r="N79" s="49"/>
      <c r="O79" s="33"/>
      <c r="P79" s="75"/>
    </row>
    <row r="80" spans="1:16">
      <c r="A80" s="47">
        <v>40513</v>
      </c>
      <c r="B80" s="42">
        <v>172</v>
      </c>
      <c r="C80" s="56"/>
      <c r="D80" s="56"/>
      <c r="E80" s="33"/>
      <c r="F80" s="52"/>
      <c r="G80" s="49">
        <v>427</v>
      </c>
      <c r="H80" s="49"/>
      <c r="I80" s="49"/>
      <c r="J80" s="33"/>
      <c r="K80" s="52"/>
      <c r="L80" s="30">
        <v>299</v>
      </c>
      <c r="M80" s="49"/>
      <c r="N80" s="49"/>
      <c r="O80" s="33"/>
      <c r="P80" s="75"/>
    </row>
    <row r="81" spans="1:16">
      <c r="A81" s="47">
        <v>40544</v>
      </c>
      <c r="B81" s="42">
        <v>148</v>
      </c>
      <c r="C81" s="56"/>
      <c r="D81" s="56"/>
      <c r="E81" s="33"/>
      <c r="F81" s="52"/>
      <c r="G81" s="49">
        <v>302</v>
      </c>
      <c r="H81" s="49"/>
      <c r="I81" s="49"/>
      <c r="J81" s="33"/>
      <c r="K81" s="52"/>
      <c r="L81" s="30">
        <v>254</v>
      </c>
      <c r="M81" s="49"/>
      <c r="N81" s="49"/>
      <c r="O81" s="33"/>
      <c r="P81" s="75"/>
    </row>
    <row r="82" spans="1:16">
      <c r="A82" s="47">
        <v>40575</v>
      </c>
      <c r="B82" s="42">
        <v>191</v>
      </c>
      <c r="C82" s="56"/>
      <c r="D82" s="56"/>
      <c r="E82" s="33"/>
      <c r="F82" s="52"/>
      <c r="G82" s="49">
        <v>280</v>
      </c>
      <c r="H82" s="49"/>
      <c r="I82" s="49"/>
      <c r="J82" s="33"/>
      <c r="K82" s="52"/>
      <c r="L82" s="30">
        <v>234</v>
      </c>
      <c r="M82" s="49"/>
      <c r="N82" s="49"/>
      <c r="O82" s="33"/>
      <c r="P82" s="75"/>
    </row>
    <row r="83" spans="1:16">
      <c r="A83" s="47">
        <v>40603</v>
      </c>
      <c r="B83" s="42">
        <v>188</v>
      </c>
      <c r="C83" s="56"/>
      <c r="D83" s="56"/>
      <c r="E83" s="33"/>
      <c r="F83" s="52"/>
      <c r="G83" s="49">
        <v>369</v>
      </c>
      <c r="H83" s="49"/>
      <c r="I83" s="49"/>
      <c r="J83" s="33"/>
      <c r="K83" s="52"/>
      <c r="L83" s="30">
        <v>295</v>
      </c>
      <c r="M83" s="49"/>
      <c r="N83" s="49"/>
      <c r="O83" s="33"/>
      <c r="P83" s="75"/>
    </row>
    <row r="84" spans="1:16">
      <c r="A84" s="47">
        <v>40634</v>
      </c>
      <c r="B84" s="42">
        <v>157</v>
      </c>
      <c r="C84" s="56"/>
      <c r="D84" s="56"/>
      <c r="E84" s="33"/>
      <c r="F84" s="52"/>
      <c r="G84" s="49">
        <v>354</v>
      </c>
      <c r="H84" s="49"/>
      <c r="I84" s="49"/>
      <c r="J84" s="33"/>
      <c r="K84" s="52"/>
      <c r="L84" s="30">
        <v>281</v>
      </c>
      <c r="M84" s="49"/>
      <c r="N84" s="49"/>
      <c r="O84" s="33"/>
      <c r="P84" s="75"/>
    </row>
    <row r="85" spans="1:16">
      <c r="A85" s="47">
        <v>40664</v>
      </c>
      <c r="B85" s="42">
        <v>169</v>
      </c>
      <c r="C85" s="56"/>
      <c r="D85" s="56"/>
      <c r="E85" s="33"/>
      <c r="F85" s="52"/>
      <c r="G85" s="49">
        <v>356</v>
      </c>
      <c r="H85" s="49"/>
      <c r="I85" s="49"/>
      <c r="J85" s="33"/>
      <c r="K85" s="52"/>
      <c r="L85" s="30">
        <v>234</v>
      </c>
      <c r="M85" s="49"/>
      <c r="N85" s="49"/>
      <c r="O85" s="33"/>
      <c r="P85" s="75"/>
    </row>
    <row r="86" spans="1:16">
      <c r="A86" s="47">
        <v>40695</v>
      </c>
      <c r="B86" s="42">
        <v>166</v>
      </c>
      <c r="C86" s="56"/>
      <c r="D86" s="56"/>
      <c r="E86" s="33"/>
      <c r="F86" s="52"/>
      <c r="G86" s="49">
        <v>398</v>
      </c>
      <c r="H86" s="49"/>
      <c r="I86" s="49"/>
      <c r="J86" s="33"/>
      <c r="K86" s="52"/>
      <c r="L86" s="30">
        <v>224</v>
      </c>
      <c r="M86" s="49"/>
      <c r="N86" s="49"/>
      <c r="O86" s="33"/>
      <c r="P86" s="75"/>
    </row>
    <row r="87" spans="1:16">
      <c r="A87" s="47">
        <v>40725</v>
      </c>
      <c r="B87" s="42">
        <v>158</v>
      </c>
      <c r="C87" s="57"/>
      <c r="D87" s="57"/>
      <c r="E87" s="29"/>
      <c r="F87" s="53"/>
      <c r="G87" s="49">
        <v>321</v>
      </c>
      <c r="H87" s="59"/>
      <c r="I87" s="59"/>
      <c r="J87" s="29"/>
      <c r="K87" s="53"/>
      <c r="L87" s="30">
        <v>198</v>
      </c>
      <c r="M87" s="59"/>
      <c r="N87" s="59"/>
      <c r="O87" s="29"/>
      <c r="P87" s="75"/>
    </row>
    <row r="88" spans="1:16">
      <c r="A88" s="47">
        <v>40756</v>
      </c>
      <c r="B88" s="42">
        <v>182</v>
      </c>
      <c r="C88" s="57"/>
      <c r="D88" s="57"/>
      <c r="E88" s="29"/>
      <c r="F88" s="53"/>
      <c r="G88" s="49">
        <v>395</v>
      </c>
      <c r="H88" s="59"/>
      <c r="I88" s="59"/>
      <c r="J88" s="29"/>
      <c r="K88" s="53"/>
      <c r="L88" s="30">
        <v>200</v>
      </c>
      <c r="M88" s="59"/>
      <c r="N88" s="59"/>
      <c r="O88" s="29"/>
      <c r="P88" s="75"/>
    </row>
    <row r="89" spans="1:16">
      <c r="A89" s="47">
        <v>40787</v>
      </c>
      <c r="B89" s="42">
        <v>171</v>
      </c>
      <c r="C89" s="57"/>
      <c r="D89" s="57"/>
      <c r="E89" s="29"/>
      <c r="F89" s="53"/>
      <c r="G89" s="49">
        <v>354</v>
      </c>
      <c r="H89" s="59"/>
      <c r="I89" s="59"/>
      <c r="J89" s="29"/>
      <c r="K89" s="53"/>
      <c r="L89" s="30">
        <v>216</v>
      </c>
      <c r="M89" s="59"/>
      <c r="N89" s="59"/>
      <c r="O89" s="29"/>
      <c r="P89" s="75"/>
    </row>
    <row r="90" spans="1:16">
      <c r="A90" s="47">
        <v>40817</v>
      </c>
      <c r="B90" s="42">
        <v>180</v>
      </c>
      <c r="C90" s="57"/>
      <c r="D90" s="57"/>
      <c r="E90" s="29"/>
      <c r="F90" s="53"/>
      <c r="G90" s="49">
        <v>325</v>
      </c>
      <c r="H90" s="59"/>
      <c r="I90" s="59"/>
      <c r="J90" s="29"/>
      <c r="K90" s="53"/>
      <c r="L90" s="30">
        <v>220</v>
      </c>
      <c r="M90" s="59"/>
      <c r="N90" s="59"/>
      <c r="O90" s="29"/>
      <c r="P90" s="75"/>
    </row>
    <row r="91" spans="1:16">
      <c r="A91" s="47">
        <v>40848</v>
      </c>
      <c r="B91" s="42">
        <v>171</v>
      </c>
      <c r="C91" s="57"/>
      <c r="D91" s="57"/>
      <c r="E91" s="29"/>
      <c r="F91" s="53"/>
      <c r="G91" s="49">
        <v>363</v>
      </c>
      <c r="H91" s="59"/>
      <c r="I91" s="59"/>
      <c r="J91" s="29"/>
      <c r="K91" s="53"/>
      <c r="L91" s="30">
        <v>212</v>
      </c>
      <c r="M91" s="59"/>
      <c r="N91" s="59"/>
      <c r="O91" s="29"/>
      <c r="P91" s="75"/>
    </row>
    <row r="92" spans="1:16">
      <c r="A92" s="47">
        <v>40878</v>
      </c>
      <c r="B92" s="42">
        <v>156</v>
      </c>
      <c r="C92" s="57"/>
      <c r="D92" s="57"/>
      <c r="E92" s="29"/>
      <c r="F92" s="53"/>
      <c r="G92" s="49">
        <v>393</v>
      </c>
      <c r="H92" s="59"/>
      <c r="I92" s="59"/>
      <c r="J92" s="29"/>
      <c r="K92" s="53"/>
      <c r="L92" s="30">
        <v>214</v>
      </c>
      <c r="M92" s="59"/>
      <c r="N92" s="59"/>
      <c r="O92" s="29"/>
      <c r="P92" s="75"/>
    </row>
    <row r="93" spans="1:16">
      <c r="A93" s="47">
        <v>40909</v>
      </c>
      <c r="B93" s="42">
        <v>150</v>
      </c>
      <c r="C93" s="57"/>
      <c r="D93" s="57"/>
      <c r="E93" s="29"/>
      <c r="F93" s="53"/>
      <c r="G93" s="49">
        <v>284</v>
      </c>
      <c r="H93" s="59"/>
      <c r="I93" s="59"/>
      <c r="J93" s="29"/>
      <c r="K93" s="53"/>
      <c r="L93" s="30">
        <v>194</v>
      </c>
      <c r="M93" s="59"/>
      <c r="N93" s="59"/>
      <c r="O93" s="29"/>
      <c r="P93" s="75"/>
    </row>
    <row r="94" spans="1:16">
      <c r="A94" s="47">
        <v>40940</v>
      </c>
      <c r="B94" s="42">
        <v>172</v>
      </c>
      <c r="C94" s="57"/>
      <c r="D94" s="57"/>
      <c r="E94" s="29"/>
      <c r="F94" s="53"/>
      <c r="G94" s="49">
        <v>360</v>
      </c>
      <c r="H94" s="59"/>
      <c r="I94" s="59"/>
      <c r="J94" s="29"/>
      <c r="K94" s="53"/>
      <c r="L94" s="30">
        <v>210</v>
      </c>
      <c r="M94" s="59"/>
      <c r="N94" s="59"/>
      <c r="O94" s="29"/>
      <c r="P94" s="75"/>
    </row>
    <row r="95" spans="1:16">
      <c r="A95" s="47">
        <v>40969</v>
      </c>
      <c r="B95" s="42">
        <v>145</v>
      </c>
      <c r="C95" s="57"/>
      <c r="D95" s="57"/>
      <c r="E95" s="29"/>
      <c r="F95" s="53"/>
      <c r="G95" s="49">
        <v>308</v>
      </c>
      <c r="H95" s="59"/>
      <c r="I95" s="59"/>
      <c r="J95" s="29"/>
      <c r="K95" s="53"/>
      <c r="L95" s="30">
        <v>205</v>
      </c>
      <c r="M95" s="59"/>
      <c r="N95" s="59"/>
      <c r="O95" s="29"/>
      <c r="P95" s="75"/>
    </row>
    <row r="96" spans="1:16">
      <c r="A96" s="47">
        <v>41000</v>
      </c>
      <c r="B96" s="42">
        <v>186</v>
      </c>
      <c r="C96" s="57"/>
      <c r="D96" s="57"/>
      <c r="E96" s="29"/>
      <c r="F96" s="53"/>
      <c r="G96" s="49">
        <v>301</v>
      </c>
      <c r="H96" s="59"/>
      <c r="I96" s="59"/>
      <c r="J96" s="29"/>
      <c r="K96" s="53"/>
      <c r="L96" s="30">
        <v>204</v>
      </c>
      <c r="M96" s="59"/>
      <c r="N96" s="59"/>
      <c r="O96" s="29"/>
      <c r="P96" s="75"/>
    </row>
    <row r="97" spans="1:16">
      <c r="A97" s="47">
        <v>41030</v>
      </c>
      <c r="B97" s="42">
        <v>220</v>
      </c>
      <c r="C97" s="57"/>
      <c r="D97" s="57"/>
      <c r="E97" s="29"/>
      <c r="F97" s="53"/>
      <c r="G97" s="49">
        <v>379</v>
      </c>
      <c r="H97" s="59"/>
      <c r="I97" s="59"/>
      <c r="J97" s="29"/>
      <c r="K97" s="53"/>
      <c r="L97" s="30">
        <v>208</v>
      </c>
      <c r="M97" s="59"/>
      <c r="N97" s="59"/>
      <c r="O97" s="29"/>
      <c r="P97" s="75"/>
    </row>
    <row r="98" spans="1:16">
      <c r="A98" s="47">
        <v>41061</v>
      </c>
      <c r="B98" s="42">
        <v>119</v>
      </c>
      <c r="C98" s="57"/>
      <c r="D98" s="57"/>
      <c r="E98" s="29"/>
      <c r="F98" s="53"/>
      <c r="G98" s="49">
        <v>310</v>
      </c>
      <c r="H98" s="59"/>
      <c r="I98" s="59"/>
      <c r="J98" s="29"/>
      <c r="K98" s="53"/>
      <c r="L98" s="30">
        <v>237</v>
      </c>
      <c r="M98" s="59"/>
      <c r="N98" s="59"/>
      <c r="O98" s="29"/>
      <c r="P98" s="75"/>
    </row>
    <row r="99" spans="1:16">
      <c r="A99" s="47">
        <v>41091</v>
      </c>
      <c r="B99" s="42">
        <v>189</v>
      </c>
      <c r="C99" s="57"/>
      <c r="D99" s="57"/>
      <c r="E99" s="29"/>
      <c r="F99" s="53"/>
      <c r="G99" s="49">
        <v>327</v>
      </c>
      <c r="H99" s="59"/>
      <c r="I99" s="59"/>
      <c r="J99" s="29"/>
      <c r="K99" s="53"/>
      <c r="L99" s="30">
        <v>219</v>
      </c>
      <c r="M99" s="59"/>
      <c r="N99" s="59"/>
      <c r="O99" s="29"/>
      <c r="P99" s="75"/>
    </row>
    <row r="100" spans="1:16">
      <c r="A100" s="47">
        <v>41122</v>
      </c>
      <c r="B100" s="42">
        <v>162</v>
      </c>
      <c r="C100" s="57"/>
      <c r="D100" s="57"/>
      <c r="E100" s="29"/>
      <c r="F100" s="53"/>
      <c r="G100" s="49">
        <v>338</v>
      </c>
      <c r="H100" s="59"/>
      <c r="I100" s="59"/>
      <c r="J100" s="29"/>
      <c r="K100" s="53"/>
      <c r="L100" s="30">
        <v>227</v>
      </c>
      <c r="M100" s="59"/>
      <c r="N100" s="59"/>
      <c r="O100" s="29"/>
      <c r="P100" s="75"/>
    </row>
    <row r="101" spans="1:16">
      <c r="A101" s="47">
        <v>41153</v>
      </c>
      <c r="B101" s="42">
        <v>177</v>
      </c>
      <c r="C101" s="57"/>
      <c r="D101" s="57"/>
      <c r="E101" s="29"/>
      <c r="F101" s="53"/>
      <c r="G101" s="49">
        <v>311</v>
      </c>
      <c r="H101" s="59"/>
      <c r="I101" s="59"/>
      <c r="J101" s="29"/>
      <c r="K101" s="53"/>
      <c r="L101" s="30">
        <v>197</v>
      </c>
      <c r="M101" s="59"/>
      <c r="N101" s="59"/>
      <c r="O101" s="29"/>
      <c r="P101" s="75"/>
    </row>
    <row r="102" spans="1:16">
      <c r="A102" s="47">
        <v>41183</v>
      </c>
      <c r="B102" s="42">
        <v>203</v>
      </c>
      <c r="C102" s="57"/>
      <c r="D102" s="57"/>
      <c r="E102" s="29"/>
      <c r="F102" s="53"/>
      <c r="G102" s="49">
        <v>355</v>
      </c>
      <c r="H102" s="59"/>
      <c r="I102" s="59"/>
      <c r="J102" s="29"/>
      <c r="K102" s="53"/>
      <c r="L102" s="30">
        <v>218</v>
      </c>
      <c r="M102" s="59"/>
      <c r="N102" s="59"/>
      <c r="O102" s="29"/>
      <c r="P102" s="75"/>
    </row>
    <row r="103" spans="1:16">
      <c r="A103" s="47">
        <v>41214</v>
      </c>
      <c r="B103" s="42">
        <v>145</v>
      </c>
      <c r="C103" s="57"/>
      <c r="D103" s="57"/>
      <c r="E103" s="29"/>
      <c r="F103" s="53"/>
      <c r="G103" s="49">
        <v>340</v>
      </c>
      <c r="H103" s="59"/>
      <c r="I103" s="59"/>
      <c r="J103" s="29"/>
      <c r="K103" s="53"/>
      <c r="L103" s="30">
        <v>255</v>
      </c>
      <c r="M103" s="59"/>
      <c r="N103" s="59"/>
      <c r="O103" s="29"/>
      <c r="P103" s="75"/>
    </row>
    <row r="104" spans="1:16" ht="14.45" customHeight="1">
      <c r="A104" s="47">
        <v>41244</v>
      </c>
      <c r="B104" s="42">
        <v>149</v>
      </c>
      <c r="C104" s="57"/>
      <c r="D104" s="57"/>
      <c r="E104" s="29"/>
      <c r="F104" s="53"/>
      <c r="G104" s="49">
        <v>411</v>
      </c>
      <c r="H104" s="59"/>
      <c r="I104" s="59"/>
      <c r="J104" s="29"/>
      <c r="K104" s="53"/>
      <c r="L104" s="30">
        <v>254</v>
      </c>
      <c r="M104" s="59"/>
      <c r="N104" s="59"/>
      <c r="O104" s="29"/>
      <c r="P104" s="75"/>
    </row>
    <row r="105" spans="1:16">
      <c r="A105" s="47">
        <v>41275</v>
      </c>
      <c r="B105" s="42">
        <v>168</v>
      </c>
      <c r="C105" s="57"/>
      <c r="D105" s="57"/>
      <c r="E105" s="29"/>
      <c r="F105" s="53"/>
      <c r="G105" s="49">
        <v>293</v>
      </c>
      <c r="H105" s="59"/>
      <c r="I105" s="59"/>
      <c r="J105" s="29"/>
      <c r="K105" s="53"/>
      <c r="L105" s="30">
        <v>225</v>
      </c>
      <c r="M105" s="59"/>
      <c r="N105" s="59"/>
      <c r="O105" s="29"/>
      <c r="P105" s="75"/>
    </row>
    <row r="106" spans="1:16" ht="14.45" customHeight="1">
      <c r="A106" s="47">
        <v>41306</v>
      </c>
      <c r="B106" s="42">
        <v>136</v>
      </c>
      <c r="C106" s="57"/>
      <c r="D106" s="57"/>
      <c r="E106" s="29"/>
      <c r="F106" s="53"/>
      <c r="G106" s="49">
        <v>327</v>
      </c>
      <c r="H106" s="59"/>
      <c r="I106" s="59"/>
      <c r="J106" s="29"/>
      <c r="K106" s="53"/>
      <c r="L106" s="30">
        <v>218</v>
      </c>
      <c r="M106" s="59"/>
      <c r="N106" s="59"/>
      <c r="O106" s="29"/>
      <c r="P106" s="75"/>
    </row>
    <row r="107" spans="1:16">
      <c r="A107" s="47">
        <v>41334</v>
      </c>
      <c r="B107" s="28">
        <v>193</v>
      </c>
      <c r="C107" s="58"/>
      <c r="D107" s="58"/>
      <c r="E107" s="29"/>
      <c r="F107" s="53"/>
      <c r="G107" s="49">
        <v>309</v>
      </c>
      <c r="H107" s="59"/>
      <c r="I107" s="59"/>
      <c r="J107" s="29"/>
      <c r="K107" s="53"/>
      <c r="L107" s="30">
        <v>265</v>
      </c>
      <c r="M107" s="59"/>
      <c r="N107" s="59"/>
      <c r="O107" s="29"/>
      <c r="P107" s="75"/>
    </row>
    <row r="108" spans="1:16">
      <c r="A108" s="47">
        <v>41365</v>
      </c>
      <c r="B108" s="30">
        <v>185</v>
      </c>
      <c r="C108" s="59"/>
      <c r="D108" s="59"/>
      <c r="E108" s="29"/>
      <c r="F108" s="53"/>
      <c r="G108" s="49">
        <v>292</v>
      </c>
      <c r="H108" s="59"/>
      <c r="I108" s="59"/>
      <c r="J108" s="29"/>
      <c r="K108" s="53"/>
      <c r="L108" s="30">
        <v>218</v>
      </c>
      <c r="M108" s="59"/>
      <c r="N108" s="59"/>
      <c r="O108" s="29"/>
      <c r="P108" s="122"/>
    </row>
    <row r="109" spans="1:16">
      <c r="A109" s="47">
        <v>41395</v>
      </c>
      <c r="B109" s="30">
        <v>151</v>
      </c>
      <c r="C109" s="59"/>
      <c r="D109" s="59"/>
      <c r="E109" s="29"/>
      <c r="F109" s="53"/>
      <c r="G109" s="49">
        <v>384</v>
      </c>
      <c r="H109" s="59"/>
      <c r="I109" s="59"/>
      <c r="J109" s="29"/>
      <c r="K109" s="53"/>
      <c r="L109" s="30">
        <v>241</v>
      </c>
      <c r="M109" s="59"/>
      <c r="N109" s="59"/>
      <c r="O109" s="29"/>
      <c r="P109" s="122"/>
    </row>
    <row r="110" spans="1:16">
      <c r="A110" s="47">
        <v>41426</v>
      </c>
      <c r="B110" s="43">
        <v>155</v>
      </c>
      <c r="C110" s="60"/>
      <c r="D110" s="60"/>
      <c r="E110" s="29"/>
      <c r="F110" s="53"/>
      <c r="G110" s="49">
        <v>320</v>
      </c>
      <c r="H110" s="59"/>
      <c r="I110" s="59"/>
      <c r="J110" s="29"/>
      <c r="K110" s="53"/>
      <c r="L110" s="30">
        <v>214</v>
      </c>
      <c r="M110" s="59"/>
      <c r="N110" s="59"/>
      <c r="O110" s="29"/>
      <c r="P110" s="122"/>
    </row>
    <row r="111" spans="1:16">
      <c r="A111" s="47">
        <v>41456</v>
      </c>
      <c r="B111" s="30">
        <v>212</v>
      </c>
      <c r="C111" s="66"/>
      <c r="D111" s="66"/>
      <c r="E111" s="29"/>
      <c r="F111" s="53"/>
      <c r="G111" s="49">
        <v>393</v>
      </c>
      <c r="H111" s="66"/>
      <c r="I111" s="66"/>
      <c r="J111" s="29"/>
      <c r="K111" s="53"/>
      <c r="L111" s="30">
        <v>241</v>
      </c>
      <c r="M111" s="66"/>
      <c r="N111" s="66"/>
      <c r="O111" s="29"/>
      <c r="P111" s="122"/>
    </row>
    <row r="112" spans="1:16">
      <c r="A112" s="47">
        <v>41487</v>
      </c>
      <c r="B112" s="29">
        <v>173</v>
      </c>
      <c r="C112" s="61"/>
      <c r="D112" s="61"/>
      <c r="E112" s="29"/>
      <c r="F112" s="53"/>
      <c r="G112" s="33">
        <v>275</v>
      </c>
      <c r="H112" s="61"/>
      <c r="I112" s="61"/>
      <c r="J112" s="29"/>
      <c r="K112" s="53"/>
      <c r="L112" s="29">
        <v>214</v>
      </c>
      <c r="M112" s="61"/>
      <c r="N112" s="61"/>
      <c r="O112" s="29"/>
      <c r="P112" s="122"/>
    </row>
    <row r="113" spans="1:16">
      <c r="A113" s="47">
        <v>41518</v>
      </c>
      <c r="B113" s="30">
        <v>211</v>
      </c>
      <c r="C113" s="59"/>
      <c r="D113" s="59"/>
      <c r="E113" s="29"/>
      <c r="F113" s="53"/>
      <c r="G113" s="49">
        <v>325</v>
      </c>
      <c r="H113" s="59"/>
      <c r="I113" s="59"/>
      <c r="J113" s="29"/>
      <c r="K113" s="53"/>
      <c r="L113" s="30">
        <v>243</v>
      </c>
      <c r="M113" s="59"/>
      <c r="N113" s="59"/>
      <c r="O113" s="29"/>
      <c r="P113" s="122"/>
    </row>
    <row r="114" spans="1:16">
      <c r="A114" s="47">
        <v>41548</v>
      </c>
      <c r="B114" s="30">
        <v>245</v>
      </c>
      <c r="C114" s="59"/>
      <c r="D114" s="59"/>
      <c r="E114" s="29"/>
      <c r="F114" s="53"/>
      <c r="G114" s="49">
        <v>374</v>
      </c>
      <c r="H114" s="59"/>
      <c r="I114" s="59"/>
      <c r="J114" s="29"/>
      <c r="K114" s="53"/>
      <c r="L114" s="30">
        <v>240</v>
      </c>
      <c r="M114" s="59"/>
      <c r="N114" s="59"/>
      <c r="O114" s="29"/>
      <c r="P114" s="122"/>
    </row>
    <row r="115" spans="1:16">
      <c r="A115" s="47">
        <v>41579</v>
      </c>
      <c r="B115" s="30">
        <v>183</v>
      </c>
      <c r="C115" s="59"/>
      <c r="D115" s="59"/>
      <c r="E115" s="29"/>
      <c r="F115" s="53"/>
      <c r="G115" s="49">
        <v>310</v>
      </c>
      <c r="H115" s="59"/>
      <c r="I115" s="59"/>
      <c r="J115" s="29"/>
      <c r="K115" s="53"/>
      <c r="L115" s="30">
        <v>244</v>
      </c>
      <c r="M115" s="59"/>
      <c r="N115" s="59"/>
      <c r="O115" s="29"/>
      <c r="P115" s="122"/>
    </row>
    <row r="116" spans="1:16">
      <c r="A116" s="47">
        <v>41609</v>
      </c>
      <c r="B116" s="30">
        <v>174</v>
      </c>
      <c r="C116" s="59"/>
      <c r="D116" s="59"/>
      <c r="E116" s="29"/>
      <c r="F116" s="53"/>
      <c r="G116" s="49">
        <v>348</v>
      </c>
      <c r="H116" s="59"/>
      <c r="I116" s="59"/>
      <c r="J116" s="29"/>
      <c r="K116" s="53"/>
      <c r="L116" s="30">
        <v>234</v>
      </c>
      <c r="M116" s="59"/>
      <c r="N116" s="59"/>
      <c r="O116" s="29"/>
      <c r="P116" s="122"/>
    </row>
    <row r="117" spans="1:16">
      <c r="A117" s="47">
        <v>41640</v>
      </c>
      <c r="B117" s="30">
        <v>209</v>
      </c>
      <c r="C117" s="59"/>
      <c r="D117" s="59"/>
      <c r="E117" s="29"/>
      <c r="F117" s="53"/>
      <c r="G117" s="49">
        <v>274</v>
      </c>
      <c r="H117" s="59"/>
      <c r="I117" s="59"/>
      <c r="J117" s="29"/>
      <c r="K117" s="53"/>
      <c r="L117" s="30">
        <v>241</v>
      </c>
      <c r="M117" s="59"/>
      <c r="N117" s="59"/>
      <c r="O117" s="29"/>
      <c r="P117" s="122"/>
    </row>
    <row r="118" spans="1:16">
      <c r="A118" s="47">
        <v>41671</v>
      </c>
      <c r="B118" s="30">
        <v>182</v>
      </c>
      <c r="C118" s="59"/>
      <c r="D118" s="59"/>
      <c r="E118" s="29"/>
      <c r="F118" s="53"/>
      <c r="G118" s="49">
        <v>264</v>
      </c>
      <c r="H118" s="59"/>
      <c r="I118" s="59"/>
      <c r="J118" s="29"/>
      <c r="K118" s="53"/>
      <c r="L118" s="30">
        <v>249</v>
      </c>
      <c r="M118" s="59"/>
      <c r="N118" s="59"/>
      <c r="O118" s="29"/>
      <c r="P118" s="122"/>
    </row>
    <row r="119" spans="1:16">
      <c r="A119" s="47">
        <v>41699</v>
      </c>
      <c r="B119" s="30">
        <v>232</v>
      </c>
      <c r="C119" s="59"/>
      <c r="D119" s="59"/>
      <c r="E119" s="29"/>
      <c r="F119" s="53"/>
      <c r="G119" s="49">
        <v>274</v>
      </c>
      <c r="H119" s="59"/>
      <c r="I119" s="59"/>
      <c r="J119" s="29"/>
      <c r="K119" s="53"/>
      <c r="L119" s="30">
        <v>263</v>
      </c>
      <c r="M119" s="59"/>
      <c r="N119" s="59"/>
      <c r="O119" s="29"/>
      <c r="P119" s="122"/>
    </row>
    <row r="120" spans="1:16">
      <c r="A120" s="47">
        <v>41730</v>
      </c>
      <c r="B120" s="30">
        <v>203</v>
      </c>
      <c r="C120" s="59"/>
      <c r="D120" s="59"/>
      <c r="E120" s="29"/>
      <c r="F120" s="53"/>
      <c r="G120" s="49">
        <v>333</v>
      </c>
      <c r="H120" s="59"/>
      <c r="I120" s="59"/>
      <c r="J120" s="29"/>
      <c r="K120" s="53"/>
      <c r="L120" s="30">
        <v>251</v>
      </c>
      <c r="M120" s="59"/>
      <c r="N120" s="59"/>
      <c r="O120" s="29"/>
      <c r="P120" s="122"/>
    </row>
    <row r="121" spans="1:16">
      <c r="A121" s="47">
        <v>41760</v>
      </c>
      <c r="B121" s="30">
        <v>176</v>
      </c>
      <c r="C121" s="59"/>
      <c r="D121" s="59"/>
      <c r="E121" s="29"/>
      <c r="F121" s="53"/>
      <c r="G121" s="49">
        <v>306</v>
      </c>
      <c r="H121" s="59"/>
      <c r="I121" s="59"/>
      <c r="J121" s="29"/>
      <c r="K121" s="53"/>
      <c r="L121" s="30">
        <v>251</v>
      </c>
      <c r="M121" s="59"/>
      <c r="N121" s="59"/>
      <c r="O121" s="29"/>
      <c r="P121" s="122"/>
    </row>
    <row r="122" spans="1:16">
      <c r="A122" s="47">
        <v>41791</v>
      </c>
      <c r="B122" s="30">
        <v>200</v>
      </c>
      <c r="C122" s="59"/>
      <c r="D122" s="61"/>
      <c r="E122" s="29"/>
      <c r="F122" s="53"/>
      <c r="G122" s="49">
        <v>334</v>
      </c>
      <c r="H122" s="59"/>
      <c r="I122" s="59"/>
      <c r="J122" s="29"/>
      <c r="K122" s="53"/>
      <c r="L122" s="30">
        <v>199</v>
      </c>
      <c r="M122" s="59"/>
      <c r="N122" s="59"/>
      <c r="O122" s="29"/>
      <c r="P122" s="122"/>
    </row>
    <row r="123" spans="1:16">
      <c r="A123" s="47">
        <v>41821</v>
      </c>
      <c r="B123" s="30">
        <v>204</v>
      </c>
      <c r="C123" s="92">
        <v>204</v>
      </c>
      <c r="D123" s="92"/>
      <c r="E123" s="92"/>
      <c r="F123" s="67"/>
      <c r="G123" s="49">
        <v>374</v>
      </c>
      <c r="H123" s="92">
        <v>374</v>
      </c>
      <c r="I123" s="92"/>
      <c r="J123" s="92"/>
      <c r="K123" s="67"/>
      <c r="L123" s="30">
        <v>203</v>
      </c>
      <c r="M123" s="123">
        <v>203</v>
      </c>
      <c r="N123" s="59"/>
      <c r="O123" s="92"/>
      <c r="P123" s="122"/>
    </row>
    <row r="124" spans="1:16" s="10" customFormat="1">
      <c r="A124" s="47">
        <v>41852</v>
      </c>
      <c r="B124" s="29">
        <v>141</v>
      </c>
      <c r="C124" s="92">
        <v>141</v>
      </c>
      <c r="D124" s="92"/>
      <c r="E124" s="92"/>
      <c r="F124" s="67"/>
      <c r="G124" s="33">
        <v>305</v>
      </c>
      <c r="H124" s="92">
        <v>305</v>
      </c>
      <c r="I124" s="92"/>
      <c r="J124" s="92"/>
      <c r="K124" s="67"/>
      <c r="L124" s="29">
        <v>219</v>
      </c>
      <c r="M124" s="124">
        <v>219</v>
      </c>
      <c r="N124" s="61"/>
      <c r="O124" s="92"/>
      <c r="P124" s="122"/>
    </row>
    <row r="125" spans="1:16">
      <c r="A125" s="47">
        <v>41883</v>
      </c>
      <c r="B125" s="30">
        <v>194</v>
      </c>
      <c r="C125" s="29">
        <v>164.38432440910015</v>
      </c>
      <c r="D125" s="29">
        <v>164.38432440910015</v>
      </c>
      <c r="E125" s="29"/>
      <c r="F125" s="53"/>
      <c r="G125" s="49">
        <v>313</v>
      </c>
      <c r="H125" s="29">
        <v>300.88661254116016</v>
      </c>
      <c r="I125" s="29">
        <v>300.88661254116016</v>
      </c>
      <c r="J125" s="29"/>
      <c r="K125" s="53"/>
      <c r="L125" s="30">
        <v>210</v>
      </c>
      <c r="M125" s="59">
        <v>230.03142948392031</v>
      </c>
      <c r="N125" s="59">
        <v>230.03142948392031</v>
      </c>
      <c r="O125" s="29"/>
      <c r="P125" s="53"/>
    </row>
    <row r="126" spans="1:16">
      <c r="A126" s="47">
        <v>41913</v>
      </c>
      <c r="B126" s="30">
        <v>215</v>
      </c>
      <c r="C126" s="29">
        <v>219.06425205564554</v>
      </c>
      <c r="D126" s="29">
        <v>219.06425205564554</v>
      </c>
      <c r="E126" s="29"/>
      <c r="F126" s="53"/>
      <c r="G126" s="30">
        <v>380</v>
      </c>
      <c r="H126" s="29">
        <v>363.39904478272996</v>
      </c>
      <c r="I126" s="29">
        <v>363.39904478272996</v>
      </c>
      <c r="J126" s="29"/>
      <c r="K126" s="53"/>
      <c r="L126" s="30">
        <v>213</v>
      </c>
      <c r="M126" s="59">
        <v>225.80798164187303</v>
      </c>
      <c r="N126" s="59">
        <v>225.80798164187303</v>
      </c>
      <c r="O126" s="29"/>
      <c r="P126" s="53"/>
    </row>
    <row r="127" spans="1:16">
      <c r="A127" s="47">
        <v>41944</v>
      </c>
      <c r="B127" s="30">
        <v>159</v>
      </c>
      <c r="C127" s="29">
        <v>145.5106242948132</v>
      </c>
      <c r="D127" s="29">
        <v>145.5106242948132</v>
      </c>
      <c r="E127" s="29"/>
      <c r="F127" s="53"/>
      <c r="G127" s="30">
        <v>299</v>
      </c>
      <c r="H127" s="29">
        <v>298.20339942987698</v>
      </c>
      <c r="I127" s="29">
        <v>298.20339942987698</v>
      </c>
      <c r="J127" s="29"/>
      <c r="K127" s="53"/>
      <c r="L127" s="30">
        <v>243</v>
      </c>
      <c r="M127" s="59">
        <v>231.89194997645225</v>
      </c>
      <c r="N127" s="59">
        <v>231.89194997645225</v>
      </c>
      <c r="O127" s="29"/>
      <c r="P127" s="53"/>
    </row>
    <row r="128" spans="1:16">
      <c r="A128" s="47">
        <v>41974</v>
      </c>
      <c r="B128" s="30">
        <v>156</v>
      </c>
      <c r="C128" s="29">
        <v>174.32639052121431</v>
      </c>
      <c r="D128" s="29">
        <v>174.32639052121431</v>
      </c>
      <c r="E128" s="29"/>
      <c r="F128" s="53"/>
      <c r="G128" s="30">
        <v>377</v>
      </c>
      <c r="H128" s="29">
        <v>346.52702061139667</v>
      </c>
      <c r="I128" s="29">
        <v>346.52702061139667</v>
      </c>
      <c r="J128" s="29"/>
      <c r="K128" s="53"/>
      <c r="L128" s="30">
        <v>229</v>
      </c>
      <c r="M128" s="59">
        <v>230.24981871149322</v>
      </c>
      <c r="N128" s="59">
        <v>230.24981871149322</v>
      </c>
      <c r="O128" s="29"/>
      <c r="P128" s="53"/>
    </row>
    <row r="129" spans="1:16">
      <c r="A129" s="47">
        <v>42005</v>
      </c>
      <c r="B129" s="30">
        <v>126</v>
      </c>
      <c r="C129" s="29">
        <v>185.90673479439897</v>
      </c>
      <c r="D129" s="29">
        <v>185.90673479439897</v>
      </c>
      <c r="E129" s="29"/>
      <c r="F129" s="53"/>
      <c r="G129" s="30">
        <v>284</v>
      </c>
      <c r="H129" s="29">
        <v>268.8529999427999</v>
      </c>
      <c r="I129" s="29">
        <v>268.8529999427999</v>
      </c>
      <c r="J129" s="29"/>
      <c r="K129" s="53"/>
      <c r="L129" s="30">
        <v>251</v>
      </c>
      <c r="M129" s="59">
        <v>207.18691475427866</v>
      </c>
      <c r="N129" s="59">
        <v>207.18691475427866</v>
      </c>
      <c r="O129" s="29"/>
      <c r="P129" s="53"/>
    </row>
    <row r="130" spans="1:16">
      <c r="A130" s="47">
        <v>42036</v>
      </c>
      <c r="B130" s="30">
        <v>173</v>
      </c>
      <c r="C130" s="29">
        <v>150.41940608505766</v>
      </c>
      <c r="D130" s="29">
        <v>150.41940608505766</v>
      </c>
      <c r="E130" s="29"/>
      <c r="F130" s="53"/>
      <c r="G130" s="30">
        <v>281</v>
      </c>
      <c r="H130" s="29">
        <v>238.0074724477729</v>
      </c>
      <c r="I130" s="29">
        <v>238.0074724477729</v>
      </c>
      <c r="J130" s="29"/>
      <c r="K130" s="53"/>
      <c r="L130" s="30">
        <v>252</v>
      </c>
      <c r="M130" s="59">
        <v>206.59607585546118</v>
      </c>
      <c r="N130" s="59">
        <v>206.59607585546118</v>
      </c>
      <c r="O130" s="29"/>
      <c r="P130" s="53"/>
    </row>
    <row r="131" spans="1:16">
      <c r="A131" s="47">
        <v>42064</v>
      </c>
      <c r="B131" s="30">
        <v>188</v>
      </c>
      <c r="C131" s="29">
        <v>199.63362011344745</v>
      </c>
      <c r="D131" s="29">
        <v>199.63362011344745</v>
      </c>
      <c r="E131" s="29"/>
      <c r="F131" s="53"/>
      <c r="G131" s="30">
        <v>338</v>
      </c>
      <c r="H131" s="29">
        <v>287.48279700380039</v>
      </c>
      <c r="I131" s="29">
        <v>287.48279700380039</v>
      </c>
      <c r="J131" s="29"/>
      <c r="K131" s="53"/>
      <c r="L131" s="30">
        <v>307</v>
      </c>
      <c r="M131" s="59">
        <v>231.39193005865658</v>
      </c>
      <c r="N131" s="59">
        <v>231.39193005865658</v>
      </c>
      <c r="O131" s="29"/>
      <c r="P131" s="53"/>
    </row>
    <row r="132" spans="1:16">
      <c r="A132" s="47">
        <v>42095</v>
      </c>
      <c r="B132" s="30">
        <v>168</v>
      </c>
      <c r="C132" s="29">
        <v>189.36982142879458</v>
      </c>
      <c r="D132" s="29">
        <v>189.36982142879458</v>
      </c>
      <c r="E132" s="29"/>
      <c r="F132" s="53"/>
      <c r="G132" s="30">
        <v>354</v>
      </c>
      <c r="H132" s="29">
        <v>310.1984148094939</v>
      </c>
      <c r="I132" s="29">
        <v>310.1984148094939</v>
      </c>
      <c r="J132" s="29"/>
      <c r="K132" s="53"/>
      <c r="L132" s="30">
        <v>201</v>
      </c>
      <c r="M132" s="59">
        <v>221.40830720188853</v>
      </c>
      <c r="N132" s="59">
        <v>221.40830720188853</v>
      </c>
      <c r="O132" s="29"/>
      <c r="P132" s="53"/>
    </row>
    <row r="133" spans="1:16">
      <c r="A133" s="47">
        <v>42125</v>
      </c>
      <c r="B133" s="30">
        <v>100</v>
      </c>
      <c r="C133" s="29">
        <v>147.72653882341535</v>
      </c>
      <c r="D133" s="29">
        <v>147.72653882341535</v>
      </c>
      <c r="E133" s="29"/>
      <c r="F133" s="53"/>
      <c r="G133" s="30">
        <v>312</v>
      </c>
      <c r="H133" s="29">
        <v>292.13735046697701</v>
      </c>
      <c r="I133" s="29">
        <v>292.13735046697701</v>
      </c>
      <c r="J133" s="29"/>
      <c r="K133" s="53"/>
      <c r="L133" s="30">
        <v>206</v>
      </c>
      <c r="M133" s="59">
        <v>210.2853410596278</v>
      </c>
      <c r="N133" s="59">
        <v>210.2853410596278</v>
      </c>
      <c r="O133" s="29"/>
      <c r="P133" s="53"/>
    </row>
    <row r="134" spans="1:16">
      <c r="A134" s="47">
        <v>42156</v>
      </c>
      <c r="B134" s="30">
        <v>203</v>
      </c>
      <c r="C134" s="29">
        <v>161.54769972706723</v>
      </c>
      <c r="D134" s="29">
        <v>161.54769972706723</v>
      </c>
      <c r="E134" s="29"/>
      <c r="F134" s="53"/>
      <c r="G134" s="30">
        <v>371</v>
      </c>
      <c r="H134" s="29">
        <v>306.31243125311079</v>
      </c>
      <c r="I134" s="29">
        <v>306.31243125311079</v>
      </c>
      <c r="J134" s="29"/>
      <c r="K134" s="53"/>
      <c r="L134" s="30">
        <v>202</v>
      </c>
      <c r="M134" s="59">
        <v>200.53923006015208</v>
      </c>
      <c r="N134" s="59">
        <v>200.53923006015208</v>
      </c>
      <c r="O134" s="29"/>
      <c r="P134" s="53"/>
    </row>
    <row r="135" spans="1:16">
      <c r="A135" s="47">
        <v>42186</v>
      </c>
      <c r="B135" s="30">
        <v>170</v>
      </c>
      <c r="C135" s="29">
        <v>197.66300271126445</v>
      </c>
      <c r="D135" s="29">
        <v>197.66300271126445</v>
      </c>
      <c r="E135" s="92">
        <v>170</v>
      </c>
      <c r="F135" s="53"/>
      <c r="G135" s="30">
        <v>382</v>
      </c>
      <c r="H135" s="29">
        <v>350.4622867794435</v>
      </c>
      <c r="I135" s="29">
        <v>350.4622867794435</v>
      </c>
      <c r="J135" s="92">
        <v>382</v>
      </c>
      <c r="K135" s="53"/>
      <c r="L135" s="30">
        <v>206</v>
      </c>
      <c r="M135" s="59">
        <v>208.18216060909268</v>
      </c>
      <c r="N135" s="59">
        <v>208.18216060909268</v>
      </c>
      <c r="O135" s="92">
        <v>206</v>
      </c>
      <c r="P135" s="53"/>
    </row>
    <row r="136" spans="1:16">
      <c r="A136" s="47">
        <v>42217</v>
      </c>
      <c r="B136" s="30">
        <v>139</v>
      </c>
      <c r="C136" s="29">
        <v>149.14651318969874</v>
      </c>
      <c r="D136" s="29">
        <v>149.14651318969874</v>
      </c>
      <c r="E136" s="92">
        <v>139</v>
      </c>
      <c r="F136" s="53"/>
      <c r="G136" s="30">
        <v>310</v>
      </c>
      <c r="H136" s="29">
        <v>286.80400224656017</v>
      </c>
      <c r="I136" s="29">
        <v>286.80400224656017</v>
      </c>
      <c r="J136" s="92">
        <v>310</v>
      </c>
      <c r="K136" s="53"/>
      <c r="L136" s="30">
        <v>219</v>
      </c>
      <c r="M136" s="59">
        <v>201.02973185143964</v>
      </c>
      <c r="N136" s="59">
        <v>201.02973185143964</v>
      </c>
      <c r="O136" s="92">
        <v>219</v>
      </c>
      <c r="P136" s="53"/>
    </row>
    <row r="137" spans="1:16">
      <c r="A137" s="47">
        <v>42248</v>
      </c>
      <c r="B137" s="30">
        <v>187</v>
      </c>
      <c r="C137" s="29">
        <v>199.2250794053362</v>
      </c>
      <c r="D137" s="29">
        <v>199.2250794053362</v>
      </c>
      <c r="E137" s="92">
        <v>187</v>
      </c>
      <c r="F137" s="53"/>
      <c r="G137" s="30">
        <v>392</v>
      </c>
      <c r="H137" s="29">
        <v>301.3447036509711</v>
      </c>
      <c r="I137" s="29">
        <v>301.3447036509711</v>
      </c>
      <c r="J137" s="92">
        <v>392</v>
      </c>
      <c r="K137" s="53"/>
      <c r="L137" s="30">
        <v>225</v>
      </c>
      <c r="M137" s="59">
        <v>218.92909458956441</v>
      </c>
      <c r="N137" s="59">
        <v>218.92909458956441</v>
      </c>
      <c r="O137" s="92">
        <v>225</v>
      </c>
      <c r="P137" s="53"/>
    </row>
    <row r="138" spans="1:16">
      <c r="A138" s="47">
        <v>42278</v>
      </c>
      <c r="B138" s="30">
        <v>98</v>
      </c>
      <c r="C138" s="29">
        <v>216.06173863378083</v>
      </c>
      <c r="D138" s="29">
        <v>216.06173863378083</v>
      </c>
      <c r="E138" s="92">
        <v>98</v>
      </c>
      <c r="F138" s="53"/>
      <c r="G138" s="30">
        <v>334</v>
      </c>
      <c r="H138" s="29">
        <v>359.91792056854911</v>
      </c>
      <c r="I138" s="29">
        <v>359.91792056854911</v>
      </c>
      <c r="J138" s="92">
        <v>334</v>
      </c>
      <c r="K138" s="53"/>
      <c r="L138" s="30">
        <v>235</v>
      </c>
      <c r="M138" s="59">
        <v>218.80680170381939</v>
      </c>
      <c r="N138" s="59">
        <v>218.80680170381939</v>
      </c>
      <c r="O138" s="92">
        <v>235</v>
      </c>
      <c r="P138" s="53"/>
    </row>
    <row r="139" spans="1:16">
      <c r="A139" s="47">
        <v>42309</v>
      </c>
      <c r="B139" s="30"/>
      <c r="C139" s="29">
        <v>152.53507923655923</v>
      </c>
      <c r="D139" s="29">
        <v>152.53507923655923</v>
      </c>
      <c r="E139" s="29">
        <v>153.42539291778692</v>
      </c>
      <c r="F139" s="53">
        <v>153.42539291778692</v>
      </c>
      <c r="G139" s="30"/>
      <c r="H139" s="29">
        <v>300.94841091567349</v>
      </c>
      <c r="I139" s="29">
        <v>300.94841091567349</v>
      </c>
      <c r="J139" s="29">
        <v>309.95122161322286</v>
      </c>
      <c r="K139" s="53">
        <v>309.95122161322286</v>
      </c>
      <c r="L139" s="30"/>
      <c r="M139" s="59">
        <v>225.17316284629135</v>
      </c>
      <c r="N139" s="59">
        <v>225.17316284629135</v>
      </c>
      <c r="O139" s="29">
        <v>226.24097639574376</v>
      </c>
      <c r="P139" s="53">
        <v>226.24097639574376</v>
      </c>
    </row>
    <row r="140" spans="1:16">
      <c r="A140" s="47">
        <v>42339</v>
      </c>
      <c r="B140" s="30"/>
      <c r="C140" s="29">
        <v>170.75463307263956</v>
      </c>
      <c r="D140" s="29">
        <v>170.75463307263956</v>
      </c>
      <c r="E140" s="29">
        <v>174.09823754436962</v>
      </c>
      <c r="F140" s="53">
        <v>174.09823754436962</v>
      </c>
      <c r="G140" s="30"/>
      <c r="H140" s="29">
        <v>347.5451019574665</v>
      </c>
      <c r="I140" s="29">
        <v>347.5451019574665</v>
      </c>
      <c r="J140" s="29">
        <v>405.9167260926082</v>
      </c>
      <c r="K140" s="53">
        <v>405.9167260926082</v>
      </c>
      <c r="L140" s="30"/>
      <c r="M140" s="59">
        <v>227.46098132313418</v>
      </c>
      <c r="N140" s="59">
        <v>227.46098132313418</v>
      </c>
      <c r="O140" s="29">
        <v>233.27849183196795</v>
      </c>
      <c r="P140" s="53">
        <v>233.27849183196795</v>
      </c>
    </row>
    <row r="141" spans="1:16">
      <c r="A141" s="47">
        <v>42370</v>
      </c>
      <c r="B141" s="30"/>
      <c r="C141" s="29">
        <v>183.82808769173823</v>
      </c>
      <c r="D141" s="29">
        <v>183.82808769173823</v>
      </c>
      <c r="E141" s="29">
        <v>135.82439092927726</v>
      </c>
      <c r="F141" s="53">
        <v>135.82439092927726</v>
      </c>
      <c r="G141" s="30"/>
      <c r="H141" s="29">
        <v>257.00918973583225</v>
      </c>
      <c r="I141" s="29">
        <v>257.00918973583225</v>
      </c>
      <c r="J141" s="29">
        <v>268.24783402993694</v>
      </c>
      <c r="K141" s="53">
        <v>268.24783402993694</v>
      </c>
      <c r="L141" s="30"/>
      <c r="M141" s="59">
        <v>205.60061630362665</v>
      </c>
      <c r="N141" s="59">
        <v>205.60061630362665</v>
      </c>
      <c r="O141" s="29">
        <v>217.34117181312104</v>
      </c>
      <c r="P141" s="53">
        <v>217.34117181312104</v>
      </c>
    </row>
    <row r="142" spans="1:16">
      <c r="A142" s="47">
        <v>42401</v>
      </c>
      <c r="B142" s="30"/>
      <c r="C142" s="29">
        <v>155.28245275992089</v>
      </c>
      <c r="D142" s="29">
        <v>155.28245275992089</v>
      </c>
      <c r="E142" s="29">
        <v>174.15537189440576</v>
      </c>
      <c r="F142" s="53">
        <v>174.15537189440576</v>
      </c>
      <c r="G142" s="30"/>
      <c r="H142" s="29">
        <v>236.29380910467137</v>
      </c>
      <c r="I142" s="29">
        <v>236.29380910467137</v>
      </c>
      <c r="J142" s="29">
        <v>276.91249354952089</v>
      </c>
      <c r="K142" s="53">
        <v>276.91249354952089</v>
      </c>
      <c r="L142" s="30"/>
      <c r="M142" s="59">
        <v>207.78459224444927</v>
      </c>
      <c r="N142" s="59">
        <v>207.78459224444927</v>
      </c>
      <c r="O142" s="29">
        <v>217.09518392555438</v>
      </c>
      <c r="P142" s="53">
        <v>217.09518392555438</v>
      </c>
    </row>
    <row r="143" spans="1:16">
      <c r="A143" s="47">
        <v>42430</v>
      </c>
      <c r="B143" s="30"/>
      <c r="C143" s="29">
        <v>197.16088403246238</v>
      </c>
      <c r="D143" s="29">
        <v>197.16088403246238</v>
      </c>
      <c r="E143" s="29">
        <v>203.46634461688791</v>
      </c>
      <c r="F143" s="53">
        <v>203.46634461688791</v>
      </c>
      <c r="G143" s="30"/>
      <c r="H143" s="29">
        <v>276.75462956777091</v>
      </c>
      <c r="I143" s="29">
        <v>276.75462956777091</v>
      </c>
      <c r="J143" s="29">
        <v>333.2093298560132</v>
      </c>
      <c r="K143" s="53">
        <v>333.2093298560132</v>
      </c>
      <c r="L143" s="30"/>
      <c r="M143" s="59">
        <v>235.12789043532032</v>
      </c>
      <c r="N143" s="59">
        <v>235.12789043532032</v>
      </c>
      <c r="O143" s="29">
        <v>237.77959736071838</v>
      </c>
      <c r="P143" s="53">
        <v>237.77959736071838</v>
      </c>
    </row>
    <row r="144" spans="1:16">
      <c r="A144" s="47">
        <v>42461</v>
      </c>
      <c r="B144" s="30"/>
      <c r="C144" s="29">
        <v>187.93076915148069</v>
      </c>
      <c r="D144" s="29">
        <v>187.93076915148069</v>
      </c>
      <c r="E144" s="29">
        <v>173.95023461783788</v>
      </c>
      <c r="F144" s="53">
        <v>173.95023461783788</v>
      </c>
      <c r="G144" s="30"/>
      <c r="H144" s="29">
        <v>305.7273086290221</v>
      </c>
      <c r="I144" s="29">
        <v>305.7273086290221</v>
      </c>
      <c r="J144" s="29">
        <v>349.95330994113294</v>
      </c>
      <c r="K144" s="53">
        <v>349.95330994113294</v>
      </c>
      <c r="L144" s="30"/>
      <c r="M144" s="59">
        <v>221.72684745639097</v>
      </c>
      <c r="N144" s="59">
        <v>221.72684745639097</v>
      </c>
      <c r="O144" s="29">
        <v>218.77197476203474</v>
      </c>
      <c r="P144" s="53">
        <v>218.77197476203474</v>
      </c>
    </row>
    <row r="145" spans="1:16">
      <c r="A145" s="47">
        <v>42491</v>
      </c>
      <c r="B145" s="30"/>
      <c r="C145" s="29">
        <v>151.0932374723528</v>
      </c>
      <c r="D145" s="29">
        <v>151.0932374723528</v>
      </c>
      <c r="E145" s="29">
        <v>137.98429071907623</v>
      </c>
      <c r="F145" s="53">
        <v>137.98429071907623</v>
      </c>
      <c r="G145" s="30"/>
      <c r="H145" s="29">
        <v>287.96461900686012</v>
      </c>
      <c r="I145" s="29">
        <v>287.96461900686012</v>
      </c>
      <c r="J145" s="29">
        <v>298.34176888405523</v>
      </c>
      <c r="K145" s="53">
        <v>298.34176888405523</v>
      </c>
      <c r="L145" s="30"/>
      <c r="M145" s="59">
        <v>210.95181695109287</v>
      </c>
      <c r="N145" s="59">
        <v>210.95181695109287</v>
      </c>
      <c r="O145" s="29">
        <v>213.97550841084478</v>
      </c>
      <c r="P145" s="53">
        <v>213.97550841084478</v>
      </c>
    </row>
    <row r="146" spans="1:16">
      <c r="A146" s="47">
        <v>42522</v>
      </c>
      <c r="B146" s="30"/>
      <c r="C146" s="29">
        <v>159.83581872332064</v>
      </c>
      <c r="D146" s="29">
        <v>159.83581872332064</v>
      </c>
      <c r="E146" s="29">
        <v>196.35088878567109</v>
      </c>
      <c r="F146" s="53">
        <v>196.35088878567109</v>
      </c>
      <c r="G146" s="30"/>
      <c r="H146" s="29">
        <v>303.67317517364364</v>
      </c>
      <c r="I146" s="29">
        <v>303.67317517364364</v>
      </c>
      <c r="J146" s="29">
        <v>363.07040951828026</v>
      </c>
      <c r="K146" s="53">
        <v>363.07040951828026</v>
      </c>
      <c r="L146" s="30"/>
      <c r="M146" s="59">
        <v>199.37476545752685</v>
      </c>
      <c r="N146" s="59">
        <v>199.37476545752685</v>
      </c>
      <c r="O146" s="29">
        <v>208.00244854943739</v>
      </c>
      <c r="P146" s="53">
        <v>208.00244854943739</v>
      </c>
    </row>
    <row r="147" spans="1:16">
      <c r="A147" s="47">
        <v>42552</v>
      </c>
      <c r="B147" s="30"/>
      <c r="C147" s="29">
        <v>196.66674343560794</v>
      </c>
      <c r="D147" s="29">
        <v>196.66674343560794</v>
      </c>
      <c r="E147" s="29">
        <v>178.55788398470327</v>
      </c>
      <c r="F147" s="53">
        <v>178.55788398470327</v>
      </c>
      <c r="G147" s="30"/>
      <c r="H147" s="29">
        <v>347.4760826289446</v>
      </c>
      <c r="I147" s="29">
        <v>347.4760826289446</v>
      </c>
      <c r="J147" s="29">
        <v>356.03767283335395</v>
      </c>
      <c r="K147" s="53">
        <v>356.03767283335395</v>
      </c>
      <c r="L147" s="30"/>
      <c r="M147" s="59">
        <v>205.91119800704928</v>
      </c>
      <c r="N147" s="59">
        <v>205.91119800704928</v>
      </c>
      <c r="O147" s="29">
        <v>213.66298344472492</v>
      </c>
      <c r="P147" s="53">
        <v>213.66298344472492</v>
      </c>
    </row>
    <row r="148" spans="1:16">
      <c r="A148" s="47">
        <v>42583</v>
      </c>
      <c r="B148" s="30"/>
      <c r="C148" s="29">
        <v>151.47728658147912</v>
      </c>
      <c r="D148" s="29">
        <v>151.47728658147912</v>
      </c>
      <c r="E148" s="29">
        <v>155.02239411561479</v>
      </c>
      <c r="F148" s="53">
        <v>155.02239411561479</v>
      </c>
      <c r="G148" s="30"/>
      <c r="H148" s="29">
        <v>283.27235379426025</v>
      </c>
      <c r="I148" s="29">
        <v>283.27235379426025</v>
      </c>
      <c r="J148" s="29">
        <v>308.07235072594699</v>
      </c>
      <c r="K148" s="53">
        <v>308.07235072594699</v>
      </c>
      <c r="L148" s="30"/>
      <c r="M148" s="59">
        <v>198.75931089198912</v>
      </c>
      <c r="N148" s="59">
        <v>198.75931089198912</v>
      </c>
      <c r="O148" s="29">
        <v>213.66442295942659</v>
      </c>
      <c r="P148" s="53">
        <v>213.66442295942659</v>
      </c>
    </row>
    <row r="149" spans="1:16">
      <c r="A149" s="47">
        <v>42614</v>
      </c>
      <c r="B149" s="30"/>
      <c r="C149" s="29">
        <v>198.03994016078693</v>
      </c>
      <c r="D149" s="29">
        <v>198.03994016078693</v>
      </c>
      <c r="E149" s="29">
        <v>192.43636597944797</v>
      </c>
      <c r="F149" s="53">
        <v>192.43636597944797</v>
      </c>
      <c r="G149" s="30"/>
      <c r="H149" s="29">
        <v>295.66908785283448</v>
      </c>
      <c r="I149" s="29">
        <v>295.66908785283448</v>
      </c>
      <c r="J149" s="29">
        <v>385.1992954675822</v>
      </c>
      <c r="K149" s="53">
        <v>385.1992954675822</v>
      </c>
      <c r="L149" s="30"/>
      <c r="M149" s="59">
        <v>216.52407889353429</v>
      </c>
      <c r="N149" s="59">
        <v>216.52407889353429</v>
      </c>
      <c r="O149" s="29">
        <v>224.35082997461944</v>
      </c>
      <c r="P149" s="53">
        <v>224.35082997461944</v>
      </c>
    </row>
    <row r="150" spans="1:16">
      <c r="A150" s="47">
        <v>42644</v>
      </c>
      <c r="B150" s="30"/>
      <c r="C150" s="29">
        <v>215.37202599444277</v>
      </c>
      <c r="D150" s="29">
        <v>215.37202599444277</v>
      </c>
      <c r="E150" s="29">
        <v>208.86642241301604</v>
      </c>
      <c r="F150" s="53">
        <v>208.86642241301604</v>
      </c>
      <c r="G150" s="30"/>
      <c r="H150" s="29">
        <v>356.59618495451394</v>
      </c>
      <c r="I150" s="29">
        <v>356.59618495451394</v>
      </c>
      <c r="J150" s="29">
        <v>358.1863674874221</v>
      </c>
      <c r="K150" s="53">
        <v>358.1863674874221</v>
      </c>
      <c r="L150" s="30"/>
      <c r="M150" s="59">
        <v>215.9744619467285</v>
      </c>
      <c r="N150" s="59">
        <v>215.9744619467285</v>
      </c>
      <c r="O150" s="29">
        <v>226.3116787982074</v>
      </c>
      <c r="P150" s="53">
        <v>226.3116787982074</v>
      </c>
    </row>
    <row r="151" spans="1:16">
      <c r="A151" s="47">
        <v>42675</v>
      </c>
      <c r="B151" s="30"/>
      <c r="C151" s="29">
        <v>154.14867913673024</v>
      </c>
      <c r="D151" s="29">
        <v>154.14867913673024</v>
      </c>
      <c r="E151" s="29">
        <v>164.18646531524018</v>
      </c>
      <c r="F151" s="53">
        <v>164.18646531524018</v>
      </c>
      <c r="G151" s="30"/>
      <c r="H151" s="29">
        <v>295.92222341221782</v>
      </c>
      <c r="I151" s="29">
        <v>295.92222341221782</v>
      </c>
      <c r="J151" s="29">
        <v>306.59231886906036</v>
      </c>
      <c r="K151" s="53">
        <v>306.59231886906036</v>
      </c>
      <c r="L151" s="30"/>
      <c r="M151" s="59">
        <v>223.09883048757058</v>
      </c>
      <c r="N151" s="59">
        <v>223.09883048757058</v>
      </c>
      <c r="O151" s="29">
        <v>241.3321990703912</v>
      </c>
      <c r="P151" s="53">
        <v>241.3321990703912</v>
      </c>
    </row>
    <row r="152" spans="1:16">
      <c r="A152" s="47">
        <v>42705</v>
      </c>
      <c r="B152" s="30"/>
      <c r="C152" s="29">
        <v>169.93415838666732</v>
      </c>
      <c r="D152" s="29">
        <v>169.93415838666732</v>
      </c>
      <c r="E152" s="29">
        <v>169.38632648214306</v>
      </c>
      <c r="F152" s="53">
        <v>169.38632648214306</v>
      </c>
      <c r="G152" s="30"/>
      <c r="H152" s="29">
        <v>341.8767476834422</v>
      </c>
      <c r="I152" s="29">
        <v>341.8767476834422</v>
      </c>
      <c r="J152" s="29">
        <v>397.60568779165135</v>
      </c>
      <c r="K152" s="53">
        <v>397.60568779165135</v>
      </c>
      <c r="L152" s="30"/>
      <c r="M152" s="59">
        <v>226.18941106061462</v>
      </c>
      <c r="N152" s="59">
        <v>226.18941106061462</v>
      </c>
      <c r="O152" s="29">
        <v>241.92958297543643</v>
      </c>
      <c r="P152" s="53">
        <v>241.92958297543643</v>
      </c>
    </row>
    <row r="153" spans="1:16">
      <c r="A153" s="47">
        <v>42736</v>
      </c>
      <c r="B153" s="30"/>
      <c r="C153" s="29">
        <v>183.3505980095978</v>
      </c>
      <c r="D153" s="29">
        <v>183.3505980095978</v>
      </c>
      <c r="E153" s="29">
        <v>142.91554099832342</v>
      </c>
      <c r="F153" s="53">
        <v>142.91554099832342</v>
      </c>
      <c r="G153" s="30"/>
      <c r="H153" s="29">
        <v>255.23162187431745</v>
      </c>
      <c r="I153" s="29">
        <v>255.23162187431745</v>
      </c>
      <c r="J153" s="29">
        <v>260.47317345157688</v>
      </c>
      <c r="K153" s="53">
        <v>260.47317345157688</v>
      </c>
      <c r="L153" s="30"/>
      <c r="M153" s="59">
        <v>206.14611768508806</v>
      </c>
      <c r="N153" s="59">
        <v>206.14611768508806</v>
      </c>
      <c r="O153" s="29">
        <v>226.11896392114227</v>
      </c>
      <c r="P153" s="53">
        <v>226.11896392114227</v>
      </c>
    </row>
    <row r="154" spans="1:16">
      <c r="A154" s="47">
        <v>42767</v>
      </c>
      <c r="B154" s="30"/>
      <c r="C154" s="29">
        <v>156.39955176534718</v>
      </c>
      <c r="D154" s="29">
        <v>156.39955176534718</v>
      </c>
      <c r="E154" s="29">
        <v>177.26045541581226</v>
      </c>
      <c r="F154" s="53">
        <v>177.26045541581226</v>
      </c>
      <c r="G154" s="30"/>
      <c r="H154" s="29">
        <v>239.43406525113159</v>
      </c>
      <c r="I154" s="29">
        <v>239.43406525113159</v>
      </c>
      <c r="J154" s="29">
        <v>277.39365612601199</v>
      </c>
      <c r="K154" s="53">
        <v>277.39365612601199</v>
      </c>
      <c r="L154" s="30"/>
      <c r="M154" s="59">
        <v>205.13514995702397</v>
      </c>
      <c r="N154" s="59">
        <v>205.13514995702397</v>
      </c>
      <c r="O154" s="29">
        <v>224.01204482511682</v>
      </c>
      <c r="P154" s="53">
        <v>224.01204482511682</v>
      </c>
    </row>
    <row r="155" spans="1:16">
      <c r="A155" s="47">
        <v>42795</v>
      </c>
      <c r="B155" s="30"/>
      <c r="C155" s="29">
        <v>196.59286747793738</v>
      </c>
      <c r="D155" s="29">
        <v>196.59286747793738</v>
      </c>
      <c r="E155" s="29">
        <v>199.61755223095653</v>
      </c>
      <c r="F155" s="53">
        <v>199.61755223095653</v>
      </c>
      <c r="G155" s="30"/>
      <c r="H155" s="29">
        <v>283.5713497214864</v>
      </c>
      <c r="I155" s="29">
        <v>283.5713497214864</v>
      </c>
      <c r="J155" s="29">
        <v>343.29409312492055</v>
      </c>
      <c r="K155" s="53">
        <v>343.29409312492055</v>
      </c>
      <c r="L155" s="30"/>
      <c r="M155" s="59">
        <v>231.65553456018628</v>
      </c>
      <c r="N155" s="59">
        <v>231.65553456018628</v>
      </c>
      <c r="O155" s="29">
        <v>245.3917880766657</v>
      </c>
      <c r="P155" s="53">
        <v>245.3917880766657</v>
      </c>
    </row>
    <row r="156" spans="1:16">
      <c r="A156" s="47">
        <v>42826</v>
      </c>
      <c r="B156" s="30"/>
      <c r="C156" s="29">
        <v>187.60020192167119</v>
      </c>
      <c r="D156" s="29">
        <v>187.60020192167119</v>
      </c>
      <c r="E156" s="29">
        <v>176.05105185143805</v>
      </c>
      <c r="F156" s="53">
        <v>176.05105185143805</v>
      </c>
      <c r="G156" s="30"/>
      <c r="H156" s="29">
        <v>310.44068722054902</v>
      </c>
      <c r="I156" s="29">
        <v>310.44068722054902</v>
      </c>
      <c r="J156" s="29">
        <v>345.46707223402046</v>
      </c>
      <c r="K156" s="53">
        <v>345.46707223402046</v>
      </c>
      <c r="L156" s="30"/>
      <c r="M156" s="59">
        <v>219.45941265931324</v>
      </c>
      <c r="N156" s="59">
        <v>219.45941265931324</v>
      </c>
      <c r="O156" s="29">
        <v>223.10806642770282</v>
      </c>
      <c r="P156" s="53">
        <v>223.10806642770282</v>
      </c>
    </row>
    <row r="157" spans="1:16">
      <c r="A157" s="47">
        <v>42856</v>
      </c>
      <c r="B157" s="30"/>
      <c r="C157" s="29">
        <v>151.86660774077694</v>
      </c>
      <c r="D157" s="29">
        <v>151.86660774077694</v>
      </c>
      <c r="E157" s="29">
        <v>139.85490594714094</v>
      </c>
      <c r="F157" s="53">
        <v>139.85490594714094</v>
      </c>
      <c r="G157" s="30"/>
      <c r="H157" s="29">
        <v>293.9646294432967</v>
      </c>
      <c r="I157" s="29">
        <v>293.9646294432967</v>
      </c>
      <c r="J157" s="29">
        <v>309.95197290282954</v>
      </c>
      <c r="K157" s="53">
        <v>309.95197290282954</v>
      </c>
      <c r="L157" s="30"/>
      <c r="M157" s="59">
        <v>209.00523304592159</v>
      </c>
      <c r="N157" s="59">
        <v>209.00523304592159</v>
      </c>
      <c r="O157" s="29">
        <v>217.83218876981593</v>
      </c>
      <c r="P157" s="53">
        <v>217.83218876981593</v>
      </c>
    </row>
    <row r="158" spans="1:16">
      <c r="A158" s="47">
        <v>42887</v>
      </c>
      <c r="B158" s="30"/>
      <c r="C158" s="29">
        <v>159.44257952687653</v>
      </c>
      <c r="D158" s="29">
        <v>159.44257952687653</v>
      </c>
      <c r="E158" s="29">
        <v>191.82789323779866</v>
      </c>
      <c r="F158" s="53">
        <v>191.82789323779866</v>
      </c>
      <c r="G158" s="30"/>
      <c r="H158" s="29">
        <v>309.73677457021267</v>
      </c>
      <c r="I158" s="29">
        <v>309.73677457021267</v>
      </c>
      <c r="J158" s="29">
        <v>375.98867380350225</v>
      </c>
      <c r="K158" s="53">
        <v>375.98867380350225</v>
      </c>
      <c r="L158" s="30"/>
      <c r="M158" s="59">
        <v>198.74025628381375</v>
      </c>
      <c r="N158" s="59">
        <v>198.74025628381375</v>
      </c>
      <c r="O158" s="29">
        <v>205.45776875839343</v>
      </c>
      <c r="P158" s="53">
        <v>205.45776875839343</v>
      </c>
    </row>
    <row r="159" spans="1:16">
      <c r="A159" s="47">
        <v>42917</v>
      </c>
      <c r="B159" s="49"/>
      <c r="C159" s="29">
        <v>196.43789096504969</v>
      </c>
      <c r="D159" s="29">
        <v>196.43789096504969</v>
      </c>
      <c r="E159" s="29">
        <v>180.84640133999372</v>
      </c>
      <c r="F159" s="53">
        <v>180.84640133999372</v>
      </c>
      <c r="G159" s="49"/>
      <c r="H159" s="29">
        <v>355.15260369309891</v>
      </c>
      <c r="I159" s="29">
        <v>355.15260369309891</v>
      </c>
      <c r="J159" s="29">
        <v>362.92570345224777</v>
      </c>
      <c r="K159" s="53">
        <v>362.92570345224777</v>
      </c>
      <c r="L159" s="49"/>
      <c r="M159" s="59">
        <v>204.9428186020468</v>
      </c>
      <c r="N159" s="59">
        <v>204.9428186020468</v>
      </c>
      <c r="O159" s="29">
        <v>214.82926133319</v>
      </c>
      <c r="P159" s="53">
        <v>214.82926133319</v>
      </c>
    </row>
    <row r="160" spans="1:16">
      <c r="A160" s="47">
        <v>42948</v>
      </c>
      <c r="B160" s="49"/>
      <c r="C160" s="29">
        <v>152.01269263696494</v>
      </c>
      <c r="D160" s="29">
        <v>152.01269263696494</v>
      </c>
      <c r="E160" s="29">
        <v>153.33795250354248</v>
      </c>
      <c r="F160" s="53">
        <v>153.33795250354248</v>
      </c>
      <c r="G160" s="49"/>
      <c r="H160" s="29">
        <v>292.11924120246351</v>
      </c>
      <c r="I160" s="29">
        <v>292.11924120246351</v>
      </c>
      <c r="J160" s="29">
        <v>316.42920902242878</v>
      </c>
      <c r="K160" s="53">
        <v>316.42920902242878</v>
      </c>
      <c r="L160" s="49"/>
      <c r="M160" s="59">
        <v>198.03409952197478</v>
      </c>
      <c r="N160" s="59">
        <v>198.03409952197478</v>
      </c>
      <c r="O160" s="29">
        <v>212.41934038335415</v>
      </c>
      <c r="P160" s="53">
        <v>212.41934038335415</v>
      </c>
    </row>
    <row r="161" spans="1:16">
      <c r="A161" s="47">
        <v>42979</v>
      </c>
      <c r="B161" s="49"/>
      <c r="C161" s="29">
        <v>197.76769974034826</v>
      </c>
      <c r="D161" s="29">
        <v>197.76769974034826</v>
      </c>
      <c r="E161" s="29">
        <v>189.70898522855626</v>
      </c>
      <c r="F161" s="53">
        <v>189.70898522855626</v>
      </c>
      <c r="G161" s="49"/>
      <c r="H161" s="29">
        <v>306.00210950254962</v>
      </c>
      <c r="I161" s="29">
        <v>306.00210950254962</v>
      </c>
      <c r="J161" s="29">
        <v>393.06224528382143</v>
      </c>
      <c r="K161" s="53">
        <v>393.06224528382143</v>
      </c>
      <c r="L161" s="49"/>
      <c r="M161" s="59">
        <v>216.88071711278809</v>
      </c>
      <c r="N161" s="59">
        <v>216.88071711278809</v>
      </c>
      <c r="O161" s="29">
        <v>223.05277807369069</v>
      </c>
      <c r="P161" s="53">
        <v>223.05277807369069</v>
      </c>
    </row>
    <row r="162" spans="1:16">
      <c r="A162" s="47">
        <v>43009</v>
      </c>
      <c r="B162" s="49"/>
      <c r="C162" s="29">
        <v>215.21359089090632</v>
      </c>
      <c r="D162" s="29">
        <v>215.21359089090632</v>
      </c>
      <c r="E162" s="29">
        <v>210.04063495031008</v>
      </c>
      <c r="F162" s="53">
        <v>210.04063495031008</v>
      </c>
      <c r="G162" s="49"/>
      <c r="H162" s="29">
        <v>366.26137579670382</v>
      </c>
      <c r="I162" s="29">
        <v>366.26137579670382</v>
      </c>
      <c r="J162" s="29">
        <v>367.66133851315453</v>
      </c>
      <c r="K162" s="53">
        <v>367.66133851315453</v>
      </c>
      <c r="L162" s="49"/>
      <c r="M162" s="59">
        <v>215.77551900227564</v>
      </c>
      <c r="N162" s="59">
        <v>215.77551900227564</v>
      </c>
      <c r="O162" s="29">
        <v>222.57103091182026</v>
      </c>
      <c r="P162" s="53">
        <v>222.57103091182026</v>
      </c>
    </row>
    <row r="163" spans="1:16">
      <c r="A163" s="47">
        <v>43040</v>
      </c>
      <c r="B163" s="49"/>
      <c r="C163" s="29">
        <v>154.51934200800275</v>
      </c>
      <c r="D163" s="29">
        <v>154.51934200800275</v>
      </c>
      <c r="E163" s="29">
        <v>162.42795553776145</v>
      </c>
      <c r="F163" s="53">
        <v>162.42795553776145</v>
      </c>
      <c r="G163" s="49"/>
      <c r="H163" s="29">
        <v>306.15104107803114</v>
      </c>
      <c r="I163" s="29">
        <v>306.15104107803114</v>
      </c>
      <c r="J163" s="29">
        <v>320.09843892733772</v>
      </c>
      <c r="K163" s="53">
        <v>320.09843892733772</v>
      </c>
      <c r="L163" s="49"/>
      <c r="M163" s="59">
        <v>222.91713690291471</v>
      </c>
      <c r="N163" s="59">
        <v>222.91713690291471</v>
      </c>
      <c r="O163" s="29">
        <v>235.24694082618427</v>
      </c>
      <c r="P163" s="53">
        <v>235.24694082618427</v>
      </c>
    </row>
    <row r="164" spans="1:16">
      <c r="A164" s="47">
        <v>43070</v>
      </c>
      <c r="B164" s="49"/>
      <c r="C164" s="29">
        <v>169.74568570339767</v>
      </c>
      <c r="D164" s="29">
        <v>169.74568570339767</v>
      </c>
      <c r="E164" s="29">
        <v>167.05806745105707</v>
      </c>
      <c r="F164" s="53">
        <v>167.05806745105707</v>
      </c>
      <c r="G164" s="49"/>
      <c r="H164" s="29">
        <v>351.04634210040552</v>
      </c>
      <c r="I164" s="29">
        <v>351.04634210040552</v>
      </c>
      <c r="J164" s="29">
        <v>406.53675582423239</v>
      </c>
      <c r="K164" s="53">
        <v>406.53675582423239</v>
      </c>
      <c r="L164" s="49"/>
      <c r="M164" s="59">
        <v>226.02273336669461</v>
      </c>
      <c r="N164" s="59">
        <v>226.02273336669461</v>
      </c>
      <c r="O164" s="29">
        <v>238.18136984354371</v>
      </c>
      <c r="P164" s="53">
        <v>238.18136984354371</v>
      </c>
    </row>
    <row r="165" spans="1:16">
      <c r="A165" s="47">
        <v>43101</v>
      </c>
      <c r="B165" s="49"/>
      <c r="C165" s="29">
        <v>183.2409130148439</v>
      </c>
      <c r="D165" s="29">
        <v>183.2409130148439</v>
      </c>
      <c r="E165" s="29">
        <v>144.03470806068802</v>
      </c>
      <c r="F165" s="53">
        <v>144.03470806068802</v>
      </c>
      <c r="G165" s="49"/>
      <c r="H165" s="29">
        <v>260.94856567890838</v>
      </c>
      <c r="I165" s="29">
        <v>260.94856567890838</v>
      </c>
      <c r="J165" s="29">
        <v>267.10025913907339</v>
      </c>
      <c r="K165" s="53">
        <v>267.10025913907339</v>
      </c>
      <c r="L165" s="49"/>
      <c r="M165" s="59">
        <v>205.386778152603</v>
      </c>
      <c r="N165" s="59">
        <v>205.386778152603</v>
      </c>
      <c r="O165" s="29">
        <v>223.65192439944133</v>
      </c>
      <c r="P165" s="53">
        <v>223.65192439944133</v>
      </c>
    </row>
    <row r="166" spans="1:16">
      <c r="A166" s="47">
        <v>43132</v>
      </c>
      <c r="B166" s="49"/>
      <c r="C166" s="29">
        <v>156.65616254277913</v>
      </c>
      <c r="D166" s="29">
        <v>156.65616254277913</v>
      </c>
      <c r="E166" s="29">
        <v>175.23527307076895</v>
      </c>
      <c r="F166" s="53">
        <v>175.23527307076895</v>
      </c>
      <c r="G166" s="49"/>
      <c r="H166" s="29">
        <v>239.82298968854872</v>
      </c>
      <c r="I166" s="29">
        <v>239.82298968854872</v>
      </c>
      <c r="J166" s="29">
        <v>280.98481183108908</v>
      </c>
      <c r="K166" s="53">
        <v>280.98481183108908</v>
      </c>
      <c r="L166" s="49"/>
      <c r="M166" s="59">
        <v>205.55474357695064</v>
      </c>
      <c r="N166" s="59">
        <v>205.55474357695064</v>
      </c>
      <c r="O166" s="29">
        <v>222.52746052615916</v>
      </c>
      <c r="P166" s="53">
        <v>222.52746052615916</v>
      </c>
    </row>
    <row r="167" spans="1:16">
      <c r="A167" s="47">
        <v>43160</v>
      </c>
      <c r="B167" s="49"/>
      <c r="C167" s="29">
        <v>196.46238739609785</v>
      </c>
      <c r="D167" s="29">
        <v>196.46238739609785</v>
      </c>
      <c r="E167" s="29">
        <v>198.62620669631545</v>
      </c>
      <c r="F167" s="53">
        <v>198.62620669631545</v>
      </c>
      <c r="G167" s="49"/>
      <c r="H167" s="29">
        <v>281.4386532463833</v>
      </c>
      <c r="I167" s="29">
        <v>281.4386532463833</v>
      </c>
      <c r="J167" s="29">
        <v>341.45748799459619</v>
      </c>
      <c r="K167" s="53">
        <v>341.45748799459619</v>
      </c>
      <c r="L167" s="49"/>
      <c r="M167" s="59">
        <v>232.28914998211926</v>
      </c>
      <c r="N167" s="59">
        <v>232.28914998211926</v>
      </c>
      <c r="O167" s="29">
        <v>243.86224770561023</v>
      </c>
      <c r="P167" s="53">
        <v>243.86224770561023</v>
      </c>
    </row>
    <row r="168" spans="1:16">
      <c r="A168" s="47">
        <v>43191</v>
      </c>
      <c r="B168" s="49"/>
      <c r="C168" s="29">
        <v>187.52426674186808</v>
      </c>
      <c r="D168" s="29">
        <v>187.52426674186808</v>
      </c>
      <c r="E168" s="29">
        <v>176.59768860939232</v>
      </c>
      <c r="F168" s="53">
        <v>176.59768860939232</v>
      </c>
      <c r="G168" s="49"/>
      <c r="H168" s="29">
        <v>309.05133611495745</v>
      </c>
      <c r="I168" s="29">
        <v>309.05133611495745</v>
      </c>
      <c r="J168" s="29">
        <v>343.35100525951782</v>
      </c>
      <c r="K168" s="53">
        <v>343.35100525951782</v>
      </c>
      <c r="L168" s="49"/>
      <c r="M168" s="59">
        <v>220.00022837903009</v>
      </c>
      <c r="N168" s="59">
        <v>220.00022837903009</v>
      </c>
      <c r="O168" s="29">
        <v>222.09494894174952</v>
      </c>
      <c r="P168" s="53">
        <v>222.09494894174952</v>
      </c>
    </row>
    <row r="169" spans="1:16">
      <c r="A169" s="47">
        <v>43221</v>
      </c>
      <c r="B169" s="49"/>
      <c r="C169" s="29">
        <v>152.0442599854384</v>
      </c>
      <c r="D169" s="29">
        <v>152.0442599854384</v>
      </c>
      <c r="E169" s="29">
        <v>138.31357527840905</v>
      </c>
      <c r="F169" s="53">
        <v>138.31357527840905</v>
      </c>
      <c r="G169" s="49"/>
      <c r="H169" s="29">
        <v>290.0642428099809</v>
      </c>
      <c r="I169" s="29">
        <v>290.0642428099809</v>
      </c>
      <c r="J169" s="29">
        <v>304.63406235263085</v>
      </c>
      <c r="K169" s="53">
        <v>304.63406235263085</v>
      </c>
      <c r="L169" s="49"/>
      <c r="M169" s="59">
        <v>209.46297258064934</v>
      </c>
      <c r="N169" s="59">
        <v>209.46297258064934</v>
      </c>
      <c r="O169" s="29">
        <v>217.15127967629763</v>
      </c>
      <c r="P169" s="53">
        <v>217.15127967629763</v>
      </c>
    </row>
    <row r="170" spans="1:16">
      <c r="A170" s="47">
        <v>43252</v>
      </c>
      <c r="B170" s="49"/>
      <c r="C170" s="29">
        <v>159.35224785938237</v>
      </c>
      <c r="D170" s="29">
        <v>159.35224785938237</v>
      </c>
      <c r="E170" s="29">
        <v>191.46286602277118</v>
      </c>
      <c r="F170" s="53">
        <v>191.46286602277118</v>
      </c>
      <c r="G170" s="49"/>
      <c r="H170" s="29">
        <v>305.2942928207089</v>
      </c>
      <c r="I170" s="29">
        <v>305.2942928207089</v>
      </c>
      <c r="J170" s="29">
        <v>368.26841113049994</v>
      </c>
      <c r="K170" s="53">
        <v>368.26841113049994</v>
      </c>
      <c r="L170" s="49"/>
      <c r="M170" s="59">
        <v>198.64472882823586</v>
      </c>
      <c r="N170" s="59">
        <v>198.64472882823586</v>
      </c>
      <c r="O170" s="29">
        <v>205.22872428504411</v>
      </c>
      <c r="P170" s="53">
        <v>205.22872428504411</v>
      </c>
    </row>
    <row r="171" spans="1:16">
      <c r="A171" s="48">
        <v>43282</v>
      </c>
      <c r="B171" s="49"/>
      <c r="C171" s="29">
        <v>196.385320861503</v>
      </c>
      <c r="D171" s="29">
        <v>196.385320861503</v>
      </c>
      <c r="E171" s="29">
        <v>181.33903113947196</v>
      </c>
      <c r="F171" s="53">
        <v>181.33903113947196</v>
      </c>
      <c r="G171" s="49"/>
      <c r="H171" s="29">
        <v>349.9842475767627</v>
      </c>
      <c r="I171" s="29">
        <v>349.9842475767627</v>
      </c>
      <c r="J171" s="29">
        <v>357.18005024097096</v>
      </c>
      <c r="K171" s="53">
        <v>357.18005024097096</v>
      </c>
      <c r="L171" s="49"/>
      <c r="M171" s="59">
        <v>204.97316395284344</v>
      </c>
      <c r="N171" s="59">
        <v>204.97316395284344</v>
      </c>
      <c r="O171" s="29">
        <v>214.12977742829304</v>
      </c>
      <c r="P171" s="53">
        <v>214.12977742829304</v>
      </c>
    </row>
    <row r="172" spans="1:16">
      <c r="A172" s="48">
        <v>43313</v>
      </c>
      <c r="B172" s="49"/>
      <c r="C172" s="29">
        <v>152.13568170371067</v>
      </c>
      <c r="D172" s="29">
        <v>152.13568170371067</v>
      </c>
      <c r="E172" s="29">
        <v>152.11144959778133</v>
      </c>
      <c r="F172" s="53">
        <v>152.11144959778133</v>
      </c>
      <c r="G172" s="49"/>
      <c r="H172" s="29">
        <v>287.02160373807124</v>
      </c>
      <c r="I172" s="29">
        <v>287.02160373807124</v>
      </c>
      <c r="J172" s="29">
        <v>311.81330615505584</v>
      </c>
      <c r="K172" s="53">
        <v>311.81330615505584</v>
      </c>
      <c r="L172" s="49"/>
      <c r="M172" s="59">
        <v>198.00790500078057</v>
      </c>
      <c r="N172" s="59">
        <v>198.00790500078057</v>
      </c>
      <c r="O172" s="29">
        <v>211.45973466178515</v>
      </c>
      <c r="P172" s="53">
        <v>211.45973466178515</v>
      </c>
    </row>
    <row r="173" spans="1:16">
      <c r="A173" s="48">
        <v>43344</v>
      </c>
      <c r="B173" s="49"/>
      <c r="C173" s="29">
        <v>197.7051629145183</v>
      </c>
      <c r="D173" s="29">
        <v>197.7051629145183</v>
      </c>
      <c r="E173" s="29">
        <v>189.89729091692914</v>
      </c>
      <c r="F173" s="53">
        <v>189.89729091692914</v>
      </c>
      <c r="G173" s="49"/>
      <c r="H173" s="29">
        <v>299.5598888299125</v>
      </c>
      <c r="I173" s="29">
        <v>299.5598888299125</v>
      </c>
      <c r="J173" s="29">
        <v>388.87261582922758</v>
      </c>
      <c r="K173" s="53">
        <v>388.87261582922758</v>
      </c>
      <c r="L173" s="49"/>
      <c r="M173" s="59">
        <v>216.27746054530621</v>
      </c>
      <c r="N173" s="59">
        <v>216.27746054530621</v>
      </c>
      <c r="O173" s="29">
        <v>222.15945364637594</v>
      </c>
      <c r="P173" s="53">
        <v>222.15945364637594</v>
      </c>
    </row>
    <row r="174" spans="1:16">
      <c r="A174" s="48">
        <v>43374</v>
      </c>
      <c r="B174" s="49"/>
      <c r="C174" s="29">
        <v>215.1771964845972</v>
      </c>
      <c r="D174" s="29">
        <v>215.1771964845972</v>
      </c>
      <c r="E174" s="29">
        <v>210.28922106460394</v>
      </c>
      <c r="F174" s="53">
        <v>210.28922106460394</v>
      </c>
      <c r="G174" s="49"/>
      <c r="H174" s="29">
        <v>358.88664860975837</v>
      </c>
      <c r="I174" s="29">
        <v>358.88664860975837</v>
      </c>
      <c r="J174" s="29">
        <v>366.7087761903573</v>
      </c>
      <c r="K174" s="53">
        <v>366.7087761903573</v>
      </c>
      <c r="L174" s="49"/>
      <c r="M174" s="59">
        <v>215.75682725527247</v>
      </c>
      <c r="N174" s="59">
        <v>215.75682725527247</v>
      </c>
      <c r="O174" s="29">
        <v>221.83326086591077</v>
      </c>
      <c r="P174" s="53">
        <v>221.83326086591077</v>
      </c>
    </row>
    <row r="175" spans="1:16">
      <c r="A175" s="48">
        <v>43405</v>
      </c>
      <c r="B175" s="49"/>
      <c r="C175" s="29">
        <v>154.60448762813164</v>
      </c>
      <c r="D175" s="29">
        <v>154.60448762813164</v>
      </c>
      <c r="E175" s="29">
        <v>161.68184774730005</v>
      </c>
      <c r="F175" s="53">
        <v>161.68184774730005</v>
      </c>
      <c r="G175" s="49"/>
      <c r="H175" s="29">
        <v>298.40395628652061</v>
      </c>
      <c r="I175" s="29">
        <v>298.40395628652061</v>
      </c>
      <c r="J175" s="29">
        <v>316.91648817210051</v>
      </c>
      <c r="K175" s="53">
        <v>316.91648817210051</v>
      </c>
      <c r="L175" s="49"/>
      <c r="M175" s="59">
        <v>222.90135610634709</v>
      </c>
      <c r="N175" s="59">
        <v>222.90135610634709</v>
      </c>
      <c r="O175" s="29">
        <v>234.62557754965522</v>
      </c>
      <c r="P175" s="53">
        <v>234.62557754965522</v>
      </c>
    </row>
    <row r="176" spans="1:16">
      <c r="A176" s="48">
        <v>43435</v>
      </c>
      <c r="B176" s="49"/>
      <c r="C176" s="29">
        <v>169.70239131181413</v>
      </c>
      <c r="D176" s="29">
        <v>169.70239131181413</v>
      </c>
      <c r="E176" s="29">
        <v>167.43697132371321</v>
      </c>
      <c r="F176" s="53">
        <v>167.43697132371321</v>
      </c>
      <c r="G176" s="49"/>
      <c r="H176" s="29">
        <v>343.22654075371156</v>
      </c>
      <c r="I176" s="29">
        <v>343.22654075371156</v>
      </c>
      <c r="J176" s="29">
        <v>403.11549033435705</v>
      </c>
      <c r="K176" s="53">
        <v>403.11549033435705</v>
      </c>
      <c r="L176" s="49"/>
      <c r="M176" s="59">
        <v>226.00937545120462</v>
      </c>
      <c r="N176" s="59">
        <v>226.00937545120462</v>
      </c>
      <c r="O176" s="29">
        <v>237.61425797311423</v>
      </c>
      <c r="P176" s="53">
        <v>237.61425797311423</v>
      </c>
    </row>
    <row r="177" spans="1:16">
      <c r="A177" s="48">
        <v>43466</v>
      </c>
      <c r="B177" s="49"/>
      <c r="C177" s="29">
        <v>183.21571708177109</v>
      </c>
      <c r="D177" s="29">
        <v>183.21571708177109</v>
      </c>
      <c r="E177" s="29">
        <v>144.17311913360493</v>
      </c>
      <c r="F177" s="53">
        <v>144.17311913360493</v>
      </c>
      <c r="G177" s="49"/>
      <c r="H177" s="29">
        <v>256.61151095641236</v>
      </c>
      <c r="I177" s="29">
        <v>256.61151095641236</v>
      </c>
      <c r="J177" s="29">
        <v>265.55674586801865</v>
      </c>
      <c r="K177" s="53">
        <v>265.55674586801865</v>
      </c>
      <c r="L177" s="49"/>
      <c r="M177" s="59">
        <v>205.37544720100738</v>
      </c>
      <c r="N177" s="59">
        <v>205.37544720100738</v>
      </c>
      <c r="O177" s="29">
        <v>223.17302178417683</v>
      </c>
      <c r="P177" s="53">
        <v>223.17302178417683</v>
      </c>
    </row>
    <row r="178" spans="1:16">
      <c r="A178" s="48">
        <v>43497</v>
      </c>
      <c r="B178" s="49"/>
      <c r="C178" s="29">
        <v>156.71510905582261</v>
      </c>
      <c r="D178" s="29">
        <v>156.71510905582261</v>
      </c>
      <c r="E178" s="29">
        <v>174.77829440821171</v>
      </c>
      <c r="F178" s="53">
        <v>174.77829440821171</v>
      </c>
      <c r="G178" s="49"/>
      <c r="H178" s="29">
        <v>237.3114405492779</v>
      </c>
      <c r="I178" s="29">
        <v>237.3114405492779</v>
      </c>
      <c r="J178" s="29">
        <v>282.67965611054916</v>
      </c>
      <c r="K178" s="53">
        <v>282.67965611054916</v>
      </c>
      <c r="L178" s="49"/>
      <c r="M178" s="59">
        <v>205.54512877252139</v>
      </c>
      <c r="N178" s="59">
        <v>205.54512877252139</v>
      </c>
      <c r="O178" s="29">
        <v>222.12149097782958</v>
      </c>
      <c r="P178" s="53">
        <v>222.12149097782958</v>
      </c>
    </row>
    <row r="179" spans="1:16">
      <c r="A179" s="48">
        <v>43525</v>
      </c>
      <c r="B179" s="49"/>
      <c r="C179" s="29">
        <v>196.43241458699359</v>
      </c>
      <c r="D179" s="29">
        <v>196.43241458699359</v>
      </c>
      <c r="E179" s="29">
        <v>199.10219470117411</v>
      </c>
      <c r="F179" s="53">
        <v>199.10219470117411</v>
      </c>
      <c r="G179" s="49"/>
      <c r="H179" s="29">
        <v>279.00359221211255</v>
      </c>
      <c r="I179" s="29">
        <v>279.00359221211255</v>
      </c>
      <c r="J179" s="29">
        <v>343.62772315674692</v>
      </c>
      <c r="K179" s="53">
        <v>343.62772315674692</v>
      </c>
      <c r="L179" s="49"/>
      <c r="M179" s="59">
        <v>232.28100067441227</v>
      </c>
      <c r="N179" s="59">
        <v>232.28100067441227</v>
      </c>
      <c r="O179" s="29">
        <v>243.49595213375795</v>
      </c>
      <c r="P179" s="53">
        <v>243.49595213375795</v>
      </c>
    </row>
    <row r="180" spans="1:16">
      <c r="A180" s="48">
        <v>43556</v>
      </c>
      <c r="B180" s="49"/>
      <c r="C180" s="29">
        <v>187.50682353815108</v>
      </c>
      <c r="D180" s="29">
        <v>187.50682353815108</v>
      </c>
      <c r="E180" s="29">
        <v>176.60317221378946</v>
      </c>
      <c r="F180" s="53">
        <v>176.60317221378946</v>
      </c>
      <c r="G180" s="49"/>
      <c r="H180" s="29">
        <v>307.36555184325715</v>
      </c>
      <c r="I180" s="29">
        <v>307.36555184325715</v>
      </c>
      <c r="J180" s="29">
        <v>349.35640638915891</v>
      </c>
      <c r="K180" s="53">
        <v>349.35640638915891</v>
      </c>
      <c r="L180" s="49"/>
      <c r="M180" s="59">
        <v>219.9933318092526</v>
      </c>
      <c r="N180" s="59">
        <v>219.9933318092526</v>
      </c>
      <c r="O180" s="29">
        <v>221.7695055900715</v>
      </c>
      <c r="P180" s="53">
        <v>221.7695055900715</v>
      </c>
    </row>
    <row r="181" spans="1:16">
      <c r="A181" s="48">
        <v>43586</v>
      </c>
      <c r="B181" s="49"/>
      <c r="C181" s="29">
        <v>152.0850687950369</v>
      </c>
      <c r="D181" s="29">
        <v>152.0850687950369</v>
      </c>
      <c r="E181" s="29">
        <v>138.10219921405701</v>
      </c>
      <c r="F181" s="53">
        <v>138.10219921405701</v>
      </c>
      <c r="G181" s="49"/>
      <c r="H181" s="29">
        <v>290.06123259759426</v>
      </c>
      <c r="I181" s="29">
        <v>290.06123259759426</v>
      </c>
      <c r="J181" s="29">
        <v>310.59124658600251</v>
      </c>
      <c r="K181" s="53">
        <v>310.59124658600251</v>
      </c>
      <c r="L181" s="49"/>
      <c r="M181" s="59">
        <v>209.45714088017601</v>
      </c>
      <c r="N181" s="59">
        <v>209.45714088017601</v>
      </c>
      <c r="O181" s="29">
        <v>216.87441063554971</v>
      </c>
      <c r="P181" s="53">
        <v>216.87441063554971</v>
      </c>
    </row>
    <row r="182" spans="1:16">
      <c r="A182" s="48">
        <v>43617</v>
      </c>
      <c r="B182" s="49"/>
      <c r="C182" s="29">
        <v>159.33149761315548</v>
      </c>
      <c r="D182" s="29">
        <v>159.33149761315548</v>
      </c>
      <c r="E182" s="29">
        <v>191.87944197706224</v>
      </c>
      <c r="F182" s="53">
        <v>191.87944197706224</v>
      </c>
      <c r="G182" s="49"/>
      <c r="H182" s="29">
        <v>306.6504714955289</v>
      </c>
      <c r="I182" s="29">
        <v>306.6504714955289</v>
      </c>
      <c r="J182" s="29">
        <v>374.73111621401807</v>
      </c>
      <c r="K182" s="53">
        <v>374.73111621401807</v>
      </c>
      <c r="L182" s="49"/>
      <c r="M182" s="59">
        <v>198.63979585230985</v>
      </c>
      <c r="N182" s="59">
        <v>198.63979585230985</v>
      </c>
      <c r="O182" s="29">
        <v>204.99099969505204</v>
      </c>
      <c r="P182" s="53">
        <v>204.99099969505204</v>
      </c>
    </row>
    <row r="183" spans="1:16">
      <c r="A183" s="48">
        <v>43647</v>
      </c>
      <c r="B183" s="49"/>
      <c r="C183" s="29">
        <v>196.37324489055032</v>
      </c>
      <c r="D183" s="29">
        <v>196.37324489055032</v>
      </c>
      <c r="E183" s="29">
        <v>181.28238961877875</v>
      </c>
      <c r="F183" s="53">
        <v>181.28238961877875</v>
      </c>
      <c r="G183" s="49"/>
      <c r="H183" s="29">
        <v>350.3165849469122</v>
      </c>
      <c r="I183" s="29">
        <v>350.3165849469122</v>
      </c>
      <c r="J183" s="29">
        <v>363.8657658406687</v>
      </c>
      <c r="K183" s="53">
        <v>363.8657658406687</v>
      </c>
      <c r="L183" s="49"/>
      <c r="M183" s="59">
        <v>204.96898723958191</v>
      </c>
      <c r="N183" s="59">
        <v>204.96898723958191</v>
      </c>
      <c r="O183" s="29">
        <v>213.92704069605423</v>
      </c>
      <c r="P183" s="53">
        <v>213.92704069605423</v>
      </c>
    </row>
    <row r="184" spans="1:16">
      <c r="A184" s="48">
        <v>43678</v>
      </c>
      <c r="B184" s="49"/>
      <c r="C184" s="29">
        <v>152.16393373856161</v>
      </c>
      <c r="D184" s="29">
        <v>152.16393373856161</v>
      </c>
      <c r="E184" s="29">
        <v>152.03705539754796</v>
      </c>
      <c r="F184" s="53">
        <v>152.03705539754796</v>
      </c>
      <c r="G184" s="49"/>
      <c r="H184" s="29">
        <v>287.0712042859596</v>
      </c>
      <c r="I184" s="29">
        <v>287.0712042859596</v>
      </c>
      <c r="J184" s="29">
        <v>317.65873052359245</v>
      </c>
      <c r="K184" s="53">
        <v>317.65873052359245</v>
      </c>
      <c r="L184" s="49"/>
      <c r="M184" s="59">
        <v>198.00436598376905</v>
      </c>
      <c r="N184" s="59">
        <v>198.00436598376905</v>
      </c>
      <c r="O184" s="29">
        <v>211.2887502919933</v>
      </c>
      <c r="P184" s="53">
        <v>211.2887502919933</v>
      </c>
    </row>
    <row r="185" spans="1:16">
      <c r="A185" s="48">
        <v>43709</v>
      </c>
      <c r="B185" s="49"/>
      <c r="C185" s="29">
        <v>197.69079747025918</v>
      </c>
      <c r="D185" s="29">
        <v>197.69079747025918</v>
      </c>
      <c r="E185" s="29">
        <v>190.2285668799272</v>
      </c>
      <c r="F185" s="53">
        <v>190.2285668799272</v>
      </c>
      <c r="G185" s="49"/>
      <c r="H185" s="29">
        <v>301.2633384589962</v>
      </c>
      <c r="I185" s="29">
        <v>301.2633384589962</v>
      </c>
      <c r="J185" s="29">
        <v>393.36420159104352</v>
      </c>
      <c r="K185" s="53">
        <v>393.36420159104352</v>
      </c>
      <c r="L185" s="49"/>
      <c r="M185" s="59">
        <v>216.2744615510764</v>
      </c>
      <c r="N185" s="59">
        <v>216.2744615510764</v>
      </c>
      <c r="O185" s="29">
        <v>222.01072002475453</v>
      </c>
      <c r="P185" s="53">
        <v>222.01072002475453</v>
      </c>
    </row>
    <row r="186" spans="1:16">
      <c r="A186" s="48">
        <v>43739</v>
      </c>
      <c r="B186" s="49"/>
      <c r="C186" s="29">
        <v>215.16883626150883</v>
      </c>
      <c r="D186" s="29">
        <v>215.16883626150883</v>
      </c>
      <c r="E186" s="29">
        <v>210.18221438934484</v>
      </c>
      <c r="F186" s="53">
        <v>210.18221438934484</v>
      </c>
      <c r="G186" s="49"/>
      <c r="H186" s="29">
        <v>361.92095880691926</v>
      </c>
      <c r="I186" s="29">
        <v>361.92095880691926</v>
      </c>
      <c r="J186" s="29">
        <v>370.93310367682824</v>
      </c>
      <c r="K186" s="53">
        <v>370.93310367682824</v>
      </c>
      <c r="L186" s="49"/>
      <c r="M186" s="59">
        <v>215.75428703600218</v>
      </c>
      <c r="N186" s="59">
        <v>215.75428703600218</v>
      </c>
      <c r="O186" s="29">
        <v>221.70477811503977</v>
      </c>
      <c r="P186" s="53">
        <v>221.70477811503977</v>
      </c>
    </row>
    <row r="187" spans="1:16">
      <c r="A187" s="48">
        <v>43770</v>
      </c>
      <c r="B187" s="49"/>
      <c r="C187" s="29">
        <v>154.62404657829637</v>
      </c>
      <c r="D187" s="29">
        <v>154.62404657829637</v>
      </c>
      <c r="E187" s="29">
        <v>161.69757939150324</v>
      </c>
      <c r="F187" s="53">
        <v>161.69757939150324</v>
      </c>
      <c r="G187" s="49"/>
      <c r="H187" s="29">
        <v>302.15964201911453</v>
      </c>
      <c r="I187" s="29">
        <v>302.15964201911453</v>
      </c>
      <c r="J187" s="29">
        <v>322.36338308870819</v>
      </c>
      <c r="K187" s="53">
        <v>322.36338308870819</v>
      </c>
      <c r="L187" s="49"/>
      <c r="M187" s="59">
        <v>222.89920571440067</v>
      </c>
      <c r="N187" s="59">
        <v>222.89920571440067</v>
      </c>
      <c r="O187" s="29">
        <v>234.5162422015737</v>
      </c>
      <c r="P187" s="53">
        <v>234.5162422015737</v>
      </c>
    </row>
    <row r="188" spans="1:16">
      <c r="A188" s="48">
        <v>43800</v>
      </c>
      <c r="B188" s="49"/>
      <c r="C188" s="29">
        <v>169.69244608097179</v>
      </c>
      <c r="D188" s="29">
        <v>169.69244608097179</v>
      </c>
      <c r="E188" s="29">
        <v>167.6594457717876</v>
      </c>
      <c r="F188" s="53">
        <v>167.6594457717876</v>
      </c>
      <c r="G188" s="49"/>
      <c r="H188" s="29">
        <v>348.05876612106846</v>
      </c>
      <c r="I188" s="29">
        <v>348.05876612106846</v>
      </c>
      <c r="J188" s="29">
        <v>408.9421709651491</v>
      </c>
      <c r="K188" s="53">
        <v>408.9421709651491</v>
      </c>
      <c r="L188" s="49"/>
      <c r="M188" s="59">
        <v>226.00755553603244</v>
      </c>
      <c r="N188" s="59">
        <v>226.00755553603244</v>
      </c>
      <c r="O188" s="29">
        <v>237.51834239114837</v>
      </c>
      <c r="P188" s="53">
        <v>237.51834239114837</v>
      </c>
    </row>
    <row r="189" spans="1:16">
      <c r="A189" s="48">
        <v>43831</v>
      </c>
      <c r="B189" s="49"/>
      <c r="C189" s="29">
        <v>183.20992927966714</v>
      </c>
      <c r="D189" s="29">
        <v>183.20992927966714</v>
      </c>
      <c r="E189" s="29">
        <v>144.05604814514692</v>
      </c>
      <c r="F189" s="53">
        <v>144.05604814514692</v>
      </c>
      <c r="G189" s="49"/>
      <c r="H189" s="29">
        <v>260.37110952616581</v>
      </c>
      <c r="I189" s="29">
        <v>260.37110952616581</v>
      </c>
      <c r="J189" s="29">
        <v>272.23857066219108</v>
      </c>
      <c r="K189" s="53">
        <v>272.23857066219108</v>
      </c>
      <c r="L189" s="49"/>
      <c r="M189" s="59">
        <v>205.37390674296239</v>
      </c>
      <c r="N189" s="59">
        <v>205.37390674296239</v>
      </c>
      <c r="O189" s="29">
        <v>223.09027666587804</v>
      </c>
      <c r="P189" s="53">
        <v>223.09027666587804</v>
      </c>
    </row>
    <row r="190" spans="1:16">
      <c r="A190" s="48">
        <v>43862</v>
      </c>
      <c r="B190" s="49"/>
      <c r="C190" s="29">
        <v>156.72864976301642</v>
      </c>
      <c r="D190" s="29">
        <v>156.72864976301642</v>
      </c>
      <c r="E190" s="29">
        <v>174.83129170709859</v>
      </c>
      <c r="F190" s="53">
        <v>174.83129170709859</v>
      </c>
      <c r="G190" s="49"/>
      <c r="H190" s="29">
        <v>240.88240666266228</v>
      </c>
      <c r="I190" s="29">
        <v>240.88240666266228</v>
      </c>
      <c r="J190" s="29">
        <v>288.7572342138526</v>
      </c>
      <c r="K190" s="53">
        <v>288.7572342138526</v>
      </c>
      <c r="L190" s="49"/>
      <c r="M190" s="59">
        <v>206.09603169093037</v>
      </c>
      <c r="N190" s="59">
        <v>206.09603169093037</v>
      </c>
      <c r="O190" s="29">
        <v>222.87387786550397</v>
      </c>
      <c r="P190" s="53">
        <v>222.87387786550397</v>
      </c>
    </row>
    <row r="191" spans="1:16">
      <c r="A191" s="48">
        <v>43891</v>
      </c>
      <c r="B191" s="49"/>
      <c r="C191" s="29">
        <v>196.42552948029427</v>
      </c>
      <c r="D191" s="29">
        <v>196.42552948029427</v>
      </c>
      <c r="E191" s="29">
        <v>199.23488425879108</v>
      </c>
      <c r="F191" s="53">
        <v>199.23488425879108</v>
      </c>
      <c r="G191" s="49"/>
      <c r="H191" s="29">
        <v>283.44635030358796</v>
      </c>
      <c r="I191" s="29">
        <v>283.44635030358796</v>
      </c>
      <c r="J191" s="29">
        <v>347.75895365783447</v>
      </c>
      <c r="K191" s="53">
        <v>347.75895365783447</v>
      </c>
      <c r="L191" s="49"/>
      <c r="M191" s="59">
        <v>233.04260601895828</v>
      </c>
      <c r="N191" s="59">
        <v>233.04260601895828</v>
      </c>
      <c r="O191" s="29">
        <v>244.24268733886313</v>
      </c>
      <c r="P191" s="53">
        <v>244.24268733886313</v>
      </c>
    </row>
    <row r="192" spans="1:16">
      <c r="A192" s="48">
        <v>43922</v>
      </c>
      <c r="B192" s="49"/>
      <c r="C192" s="29">
        <v>187.50281662914392</v>
      </c>
      <c r="D192" s="29">
        <v>187.50281662914392</v>
      </c>
      <c r="E192" s="29">
        <v>176.49093217107691</v>
      </c>
      <c r="F192" s="53">
        <v>176.49093217107691</v>
      </c>
      <c r="G192" s="49"/>
      <c r="H192" s="29">
        <v>310.86567314222492</v>
      </c>
      <c r="I192" s="29">
        <v>310.86567314222492</v>
      </c>
      <c r="J192" s="29">
        <v>351.75784619394386</v>
      </c>
      <c r="K192" s="53">
        <v>351.75784619394386</v>
      </c>
      <c r="L192" s="49"/>
      <c r="M192" s="59">
        <v>220.64908980990634</v>
      </c>
      <c r="N192" s="59">
        <v>220.64908980990634</v>
      </c>
      <c r="O192" s="29">
        <v>222.49921195087745</v>
      </c>
      <c r="P192" s="53">
        <v>222.49921195087745</v>
      </c>
    </row>
    <row r="193" spans="1:16">
      <c r="A193" s="48">
        <v>43952</v>
      </c>
      <c r="B193" s="49"/>
      <c r="C193" s="29">
        <v>152.09444305846949</v>
      </c>
      <c r="D193" s="29">
        <v>152.09444305846949</v>
      </c>
      <c r="E193" s="29">
        <v>138.17082916095455</v>
      </c>
      <c r="F193" s="53">
        <v>138.17082916095455</v>
      </c>
      <c r="G193" s="49"/>
      <c r="H193" s="29">
        <v>292.54670971275476</v>
      </c>
      <c r="I193" s="29">
        <v>292.54670971275476</v>
      </c>
      <c r="J193" s="29">
        <v>313.77108162349253</v>
      </c>
      <c r="K193" s="53">
        <v>313.77108162349253</v>
      </c>
      <c r="L193" s="49"/>
      <c r="M193" s="59">
        <v>210.01906702904679</v>
      </c>
      <c r="N193" s="59">
        <v>210.01906702904679</v>
      </c>
      <c r="O193" s="29">
        <v>217.58006862382135</v>
      </c>
      <c r="P193" s="53">
        <v>217.58006862382135</v>
      </c>
    </row>
    <row r="194" spans="1:16">
      <c r="A194" s="48">
        <v>43983</v>
      </c>
      <c r="B194" s="49"/>
      <c r="C194" s="29">
        <v>159.32673103759655</v>
      </c>
      <c r="D194" s="29">
        <v>159.32673103759655</v>
      </c>
      <c r="E194" s="29">
        <v>191.93985261797999</v>
      </c>
      <c r="F194" s="53">
        <v>191.93985261797999</v>
      </c>
      <c r="G194" s="49"/>
      <c r="H194" s="29">
        <v>308.06241210675239</v>
      </c>
      <c r="I194" s="29">
        <v>308.06241210675239</v>
      </c>
      <c r="J194" s="29">
        <v>376.86765227467043</v>
      </c>
      <c r="K194" s="53">
        <v>376.86765227467043</v>
      </c>
      <c r="L194" s="49"/>
      <c r="M194" s="59">
        <v>199.05419178852355</v>
      </c>
      <c r="N194" s="59">
        <v>199.05419178852355</v>
      </c>
      <c r="O194" s="29">
        <v>206.18031645380134</v>
      </c>
      <c r="P194" s="53">
        <v>206.18031645380134</v>
      </c>
    </row>
    <row r="195" spans="1:16">
      <c r="A195" s="48">
        <v>44013</v>
      </c>
      <c r="B195" s="49"/>
      <c r="C195" s="29">
        <v>196.37047089802203</v>
      </c>
      <c r="D195" s="29">
        <v>196.37047089802203</v>
      </c>
      <c r="E195" s="29">
        <v>181.19072712874092</v>
      </c>
      <c r="F195" s="53">
        <v>181.19072712874092</v>
      </c>
      <c r="G195" s="49"/>
      <c r="H195" s="29">
        <v>352.7759710671321</v>
      </c>
      <c r="I195" s="29">
        <v>352.7759710671321</v>
      </c>
      <c r="J195" s="29">
        <v>366.8436903880629</v>
      </c>
      <c r="K195" s="53">
        <v>366.8436903880629</v>
      </c>
      <c r="L195" s="49"/>
      <c r="M195" s="59">
        <v>205.1519730798033</v>
      </c>
      <c r="N195" s="59">
        <v>205.1519730798033</v>
      </c>
      <c r="O195" s="29">
        <v>214.33776052579236</v>
      </c>
      <c r="P195" s="53">
        <v>214.33776052579236</v>
      </c>
    </row>
    <row r="196" spans="1:16">
      <c r="A196" s="48">
        <v>44044</v>
      </c>
      <c r="B196" s="49"/>
      <c r="C196" s="29">
        <v>152.17042356318049</v>
      </c>
      <c r="D196" s="29">
        <v>152.17042356318049</v>
      </c>
      <c r="E196" s="29">
        <v>152.10300859456223</v>
      </c>
      <c r="F196" s="53">
        <v>152.10300859456223</v>
      </c>
      <c r="G196" s="49"/>
      <c r="H196" s="29">
        <v>289.43633041873034</v>
      </c>
      <c r="I196" s="29">
        <v>289.43633041873034</v>
      </c>
      <c r="J196" s="29">
        <v>320.69588514188206</v>
      </c>
      <c r="K196" s="53">
        <v>320.69588514188206</v>
      </c>
      <c r="L196" s="49"/>
      <c r="M196" s="59">
        <v>198.12209639435235</v>
      </c>
      <c r="N196" s="59">
        <v>198.12209639435235</v>
      </c>
      <c r="O196" s="29">
        <v>211.25900014393847</v>
      </c>
      <c r="P196" s="53">
        <v>211.25900014393847</v>
      </c>
    </row>
    <row r="197" spans="1:16">
      <c r="A197" s="48">
        <v>44075</v>
      </c>
      <c r="B197" s="49"/>
      <c r="C197" s="29">
        <v>197.68749755879065</v>
      </c>
      <c r="D197" s="29">
        <v>197.68749755879065</v>
      </c>
      <c r="E197" s="29">
        <v>190.24249277042205</v>
      </c>
      <c r="F197" s="53">
        <v>190.24249277042205</v>
      </c>
      <c r="G197" s="49"/>
      <c r="H197" s="29">
        <v>302.33179270002375</v>
      </c>
      <c r="I197" s="29">
        <v>302.33179270002375</v>
      </c>
      <c r="J197" s="29">
        <v>395.73190579072349</v>
      </c>
      <c r="K197" s="53">
        <v>395.73190579072349</v>
      </c>
      <c r="L197" s="49"/>
      <c r="M197" s="59">
        <v>216.40317321725735</v>
      </c>
      <c r="N197" s="59">
        <v>216.40317321725735</v>
      </c>
      <c r="O197" s="29">
        <v>221.9850747766701</v>
      </c>
      <c r="P197" s="53">
        <v>221.9850747766701</v>
      </c>
    </row>
    <row r="198" spans="1:16">
      <c r="A198" s="48">
        <v>44105</v>
      </c>
      <c r="B198" s="49"/>
      <c r="C198" s="29">
        <v>215.16691581995818</v>
      </c>
      <c r="D198" s="29">
        <v>215.16691581995818</v>
      </c>
      <c r="E198" s="29">
        <v>210.11427301342155</v>
      </c>
      <c r="F198" s="53">
        <v>210.11427301342155</v>
      </c>
      <c r="G198" s="49"/>
      <c r="H198" s="29">
        <v>363.26823815494879</v>
      </c>
      <c r="I198" s="29">
        <v>363.26823815494879</v>
      </c>
      <c r="J198" s="29">
        <v>371.98763720511954</v>
      </c>
      <c r="K198" s="53">
        <v>371.98763720511954</v>
      </c>
      <c r="L198" s="49"/>
      <c r="M198" s="59">
        <v>215.88275055346679</v>
      </c>
      <c r="N198" s="59">
        <v>215.88275055346679</v>
      </c>
      <c r="O198" s="29">
        <v>221.682652887465</v>
      </c>
      <c r="P198" s="53">
        <v>221.682652887465</v>
      </c>
    </row>
    <row r="199" spans="1:16">
      <c r="A199" s="48">
        <v>44136</v>
      </c>
      <c r="B199" s="49"/>
      <c r="C199" s="29">
        <v>154.62853949914148</v>
      </c>
      <c r="D199" s="29">
        <v>154.62853949914148</v>
      </c>
      <c r="E199" s="29">
        <v>161.75464222022845</v>
      </c>
      <c r="F199" s="53">
        <v>161.75464222022845</v>
      </c>
      <c r="G199" s="49"/>
      <c r="H199" s="29">
        <v>302.93438756032839</v>
      </c>
      <c r="I199" s="29">
        <v>302.93438756032839</v>
      </c>
      <c r="J199" s="29">
        <v>322.1608054636568</v>
      </c>
      <c r="K199" s="53">
        <v>322.1608054636568</v>
      </c>
      <c r="L199" s="49"/>
      <c r="M199" s="59">
        <v>223.03198769959516</v>
      </c>
      <c r="N199" s="59">
        <v>223.03198769959516</v>
      </c>
      <c r="O199" s="29">
        <v>234.49727733189314</v>
      </c>
      <c r="P199" s="53">
        <v>234.49727733189314</v>
      </c>
    </row>
    <row r="200" spans="1:16">
      <c r="A200" s="48">
        <v>44166</v>
      </c>
      <c r="B200" s="49"/>
      <c r="C200" s="29">
        <v>169.69016154450208</v>
      </c>
      <c r="D200" s="29">
        <v>169.69016154450208</v>
      </c>
      <c r="E200" s="29">
        <v>167.64559108939687</v>
      </c>
      <c r="F200" s="53">
        <v>167.64559108939687</v>
      </c>
      <c r="G200" s="49"/>
      <c r="H200" s="29">
        <v>347.64323852630167</v>
      </c>
      <c r="I200" s="29">
        <v>347.64323852630167</v>
      </c>
      <c r="J200" s="29">
        <v>408.85395775250487</v>
      </c>
      <c r="K200" s="53">
        <v>408.85395775250487</v>
      </c>
      <c r="L200" s="49"/>
      <c r="M200" s="59">
        <v>226.14223802023434</v>
      </c>
      <c r="N200" s="59">
        <v>226.14223802023434</v>
      </c>
      <c r="O200" s="29">
        <v>237.50177535873388</v>
      </c>
      <c r="P200" s="53">
        <v>237.50177535873388</v>
      </c>
    </row>
    <row r="201" spans="1:16">
      <c r="A201" s="48">
        <v>44197</v>
      </c>
      <c r="B201" s="49"/>
      <c r="C201" s="29">
        <v>183.20859975346551</v>
      </c>
      <c r="D201" s="29">
        <v>183.20859975346551</v>
      </c>
      <c r="E201" s="29">
        <v>144.01258307264769</v>
      </c>
      <c r="F201" s="53">
        <v>144.01258307264769</v>
      </c>
      <c r="G201" s="49"/>
      <c r="H201" s="29">
        <v>259.63986009557095</v>
      </c>
      <c r="I201" s="29">
        <v>259.63986009557095</v>
      </c>
      <c r="J201" s="29">
        <v>270.95432313957889</v>
      </c>
      <c r="K201" s="53">
        <v>270.95432313957889</v>
      </c>
      <c r="L201" s="49"/>
      <c r="M201" s="59">
        <v>205.49630855476906</v>
      </c>
      <c r="N201" s="59">
        <v>205.49630855476906</v>
      </c>
      <c r="O201" s="29">
        <v>223.07601703120099</v>
      </c>
      <c r="P201" s="53">
        <v>223.07601703120099</v>
      </c>
    </row>
    <row r="202" spans="1:16">
      <c r="A202" s="48">
        <v>44228</v>
      </c>
      <c r="B202" s="49"/>
      <c r="C202" s="29">
        <v>156.73176022268302</v>
      </c>
      <c r="D202" s="29">
        <v>156.73176022268302</v>
      </c>
      <c r="E202" s="29">
        <v>174.87569317944678</v>
      </c>
      <c r="F202" s="53">
        <v>174.87569317944678</v>
      </c>
      <c r="G202" s="49"/>
      <c r="H202" s="29">
        <v>238.9475891613846</v>
      </c>
      <c r="I202" s="29">
        <v>238.9475891613846</v>
      </c>
      <c r="J202" s="29">
        <v>285.01716636464823</v>
      </c>
      <c r="K202" s="53">
        <v>285.01716636464823</v>
      </c>
      <c r="L202" s="49"/>
      <c r="M202" s="59">
        <v>205.11415295902034</v>
      </c>
      <c r="N202" s="59">
        <v>205.11415295902034</v>
      </c>
      <c r="O202" s="29">
        <v>221.21413534776653</v>
      </c>
      <c r="P202" s="53">
        <v>221.21413534776653</v>
      </c>
    </row>
    <row r="203" spans="1:16">
      <c r="A203" s="48">
        <v>44256</v>
      </c>
      <c r="B203" s="49"/>
      <c r="C203" s="29">
        <v>196.42394789032397</v>
      </c>
      <c r="D203" s="29">
        <v>196.42394789032397</v>
      </c>
      <c r="E203" s="29">
        <v>199.20890536577002</v>
      </c>
      <c r="F203" s="53">
        <v>199.20890536577002</v>
      </c>
      <c r="G203" s="49"/>
      <c r="H203" s="29">
        <v>280.71104534704421</v>
      </c>
      <c r="I203" s="29">
        <v>280.71104534704421</v>
      </c>
      <c r="J203" s="29">
        <v>344.28312786889205</v>
      </c>
      <c r="K203" s="53">
        <v>344.28312786889205</v>
      </c>
      <c r="L203" s="49"/>
      <c r="M203" s="59">
        <v>231.65571069217785</v>
      </c>
      <c r="N203" s="59">
        <v>231.65571069217785</v>
      </c>
      <c r="O203" s="29">
        <v>242.61313074837432</v>
      </c>
      <c r="P203" s="53">
        <v>242.61313074837432</v>
      </c>
    </row>
    <row r="204" spans="1:16">
      <c r="A204" s="48">
        <v>44287</v>
      </c>
      <c r="B204" s="49"/>
      <c r="C204" s="29">
        <v>187.50189619502802</v>
      </c>
      <c r="D204" s="29">
        <v>187.50189619502802</v>
      </c>
      <c r="E204" s="29">
        <v>176.46759039911467</v>
      </c>
      <c r="F204" s="53">
        <v>176.46759039911467</v>
      </c>
      <c r="G204" s="49"/>
      <c r="H204" s="29">
        <v>308.82429397582052</v>
      </c>
      <c r="I204" s="29">
        <v>308.82429397582052</v>
      </c>
      <c r="J204" s="29">
        <v>347.96270020581022</v>
      </c>
      <c r="K204" s="53">
        <v>347.96270020581022</v>
      </c>
      <c r="L204" s="49"/>
      <c r="M204" s="59">
        <v>219.46691433541119</v>
      </c>
      <c r="N204" s="59">
        <v>219.46691433541119</v>
      </c>
      <c r="O204" s="29">
        <v>220.91912384258094</v>
      </c>
      <c r="P204" s="53">
        <v>220.91912384258094</v>
      </c>
    </row>
    <row r="205" spans="1:16">
      <c r="A205" s="48">
        <v>44317</v>
      </c>
      <c r="B205" s="49"/>
      <c r="C205" s="29">
        <v>152.09659643701124</v>
      </c>
      <c r="D205" s="29">
        <v>152.09659643701124</v>
      </c>
      <c r="E205" s="29">
        <v>138.20302369787487</v>
      </c>
      <c r="F205" s="53">
        <v>138.20302369787487</v>
      </c>
      <c r="G205" s="49"/>
      <c r="H205" s="29">
        <v>291.53836573106105</v>
      </c>
      <c r="I205" s="29">
        <v>291.53836573106105</v>
      </c>
      <c r="J205" s="29">
        <v>309.60578281345289</v>
      </c>
      <c r="K205" s="53">
        <v>309.60578281345289</v>
      </c>
      <c r="L205" s="49"/>
      <c r="M205" s="59">
        <v>209.01857111312279</v>
      </c>
      <c r="N205" s="59">
        <v>209.01857111312279</v>
      </c>
      <c r="O205" s="29">
        <v>216.06289946597144</v>
      </c>
      <c r="P205" s="53">
        <v>216.06289946597144</v>
      </c>
    </row>
    <row r="206" spans="1:16">
      <c r="A206" s="48">
        <v>44348</v>
      </c>
      <c r="B206" s="49"/>
      <c r="C206" s="29">
        <v>159.32563609914084</v>
      </c>
      <c r="D206" s="29">
        <v>159.32563609914084</v>
      </c>
      <c r="E206" s="29">
        <v>191.91116415077136</v>
      </c>
      <c r="F206" s="53">
        <v>191.91116415077136</v>
      </c>
      <c r="G206" s="49"/>
      <c r="H206" s="29">
        <v>307.30468217323403</v>
      </c>
      <c r="I206" s="29">
        <v>307.30468217323403</v>
      </c>
      <c r="J206" s="29">
        <v>373.35204259692449</v>
      </c>
      <c r="K206" s="53">
        <v>373.35204259692449</v>
      </c>
      <c r="L206" s="49"/>
      <c r="M206" s="59">
        <v>198.34255766810608</v>
      </c>
      <c r="N206" s="59">
        <v>198.34255766810608</v>
      </c>
      <c r="O206" s="29">
        <v>203.71268066969571</v>
      </c>
      <c r="P206" s="53">
        <v>203.71268066969571</v>
      </c>
    </row>
    <row r="207" spans="1:16">
      <c r="A207" s="48">
        <v>44378</v>
      </c>
      <c r="B207" s="49"/>
      <c r="C207" s="29">
        <v>196.3698336793191</v>
      </c>
      <c r="D207" s="29">
        <v>196.3698336793191</v>
      </c>
      <c r="E207" s="29">
        <v>181.1826405127384</v>
      </c>
      <c r="F207" s="53">
        <v>181.1826405127384</v>
      </c>
      <c r="G207" s="49"/>
      <c r="H207" s="29">
        <v>351.16885541311234</v>
      </c>
      <c r="I207" s="29">
        <v>351.16885541311234</v>
      </c>
      <c r="J207" s="29">
        <v>362.26809219919568</v>
      </c>
      <c r="K207" s="53">
        <v>362.26809219919568</v>
      </c>
      <c r="L207" s="49"/>
      <c r="M207" s="59">
        <v>204.90715753365487</v>
      </c>
      <c r="N207" s="59">
        <v>204.90715753365487</v>
      </c>
      <c r="O207" s="29">
        <v>213.44065965416084</v>
      </c>
      <c r="P207" s="53">
        <v>213.44065965416084</v>
      </c>
    </row>
    <row r="208" spans="1:16">
      <c r="A208" s="48">
        <v>44409</v>
      </c>
      <c r="B208" s="49"/>
      <c r="C208" s="29">
        <v>152.17191435220883</v>
      </c>
      <c r="D208" s="29">
        <v>152.17191435220883</v>
      </c>
      <c r="E208" s="29">
        <v>152.12415188923737</v>
      </c>
      <c r="F208" s="53">
        <v>152.12415188923737</v>
      </c>
      <c r="G208" s="49"/>
      <c r="H208" s="29">
        <v>287.96727153185844</v>
      </c>
      <c r="I208" s="29">
        <v>287.96727153185844</v>
      </c>
      <c r="J208" s="29">
        <v>315.94623653066247</v>
      </c>
      <c r="K208" s="53">
        <v>315.94623653066247</v>
      </c>
      <c r="L208" s="49"/>
      <c r="M208" s="59">
        <v>198.00381978750141</v>
      </c>
      <c r="N208" s="59">
        <v>198.00381978750141</v>
      </c>
      <c r="O208" s="29">
        <v>211.25385760441483</v>
      </c>
      <c r="P208" s="53">
        <v>211.25385760441483</v>
      </c>
    </row>
    <row r="209" spans="1:16">
      <c r="A209" s="48">
        <v>44440</v>
      </c>
      <c r="B209" s="49"/>
      <c r="C209" s="29">
        <v>197.68673953032291</v>
      </c>
      <c r="D209" s="29">
        <v>197.68673953032291</v>
      </c>
      <c r="E209" s="29">
        <v>190.21687915112258</v>
      </c>
      <c r="F209" s="53">
        <v>190.21687915112258</v>
      </c>
      <c r="G209" s="49"/>
      <c r="H209" s="29">
        <v>301.34544641813864</v>
      </c>
      <c r="I209" s="29">
        <v>301.34544641813864</v>
      </c>
      <c r="J209" s="29">
        <v>390.21224741503278</v>
      </c>
      <c r="K209" s="53">
        <v>390.21224741503278</v>
      </c>
      <c r="L209" s="49"/>
      <c r="M209" s="59">
        <v>216.27399906057693</v>
      </c>
      <c r="N209" s="59">
        <v>216.27399906057693</v>
      </c>
      <c r="O209" s="29">
        <v>221.98064157434018</v>
      </c>
      <c r="P209" s="53">
        <v>221.98064157434018</v>
      </c>
    </row>
    <row r="210" spans="1:16">
      <c r="A210" s="48">
        <v>44470</v>
      </c>
      <c r="B210" s="49"/>
      <c r="C210" s="29">
        <v>215.16647467195165</v>
      </c>
      <c r="D210" s="29">
        <v>215.16647467195165</v>
      </c>
      <c r="E210" s="29">
        <v>210.11597833622929</v>
      </c>
      <c r="F210" s="53">
        <v>210.11597833622929</v>
      </c>
      <c r="G210" s="49"/>
      <c r="H210" s="29">
        <v>362.06701093856816</v>
      </c>
      <c r="I210" s="29">
        <v>362.06701093856816</v>
      </c>
      <c r="J210" s="29">
        <v>366.716236587369</v>
      </c>
      <c r="K210" s="53">
        <v>366.716236587369</v>
      </c>
      <c r="L210" s="49"/>
      <c r="M210" s="59">
        <v>215.75389539000457</v>
      </c>
      <c r="N210" s="59">
        <v>215.75389539000457</v>
      </c>
      <c r="O210" s="29">
        <v>221.67883307339758</v>
      </c>
      <c r="P210" s="53">
        <v>221.67883307339758</v>
      </c>
    </row>
    <row r="211" spans="1:16">
      <c r="A211" s="48">
        <v>44501</v>
      </c>
      <c r="B211" s="49"/>
      <c r="C211" s="29">
        <v>154.62957157589153</v>
      </c>
      <c r="D211" s="29">
        <v>154.62957157589153</v>
      </c>
      <c r="E211" s="29">
        <v>161.76699653813961</v>
      </c>
      <c r="F211" s="53">
        <v>161.76699653813961</v>
      </c>
      <c r="G211" s="49"/>
      <c r="H211" s="29">
        <v>302.28556799948331</v>
      </c>
      <c r="I211" s="29">
        <v>302.28556799948331</v>
      </c>
      <c r="J211" s="29">
        <v>317.42878990228007</v>
      </c>
      <c r="K211" s="53">
        <v>317.42878990228007</v>
      </c>
      <c r="L211" s="49"/>
      <c r="M211" s="59">
        <v>222.89887405980454</v>
      </c>
      <c r="N211" s="59">
        <v>222.89887405980454</v>
      </c>
      <c r="O211" s="29">
        <v>234.49399989283214</v>
      </c>
      <c r="P211" s="53">
        <v>234.49399989283214</v>
      </c>
    </row>
    <row r="212" spans="1:16">
      <c r="A212" s="48">
        <v>44531</v>
      </c>
      <c r="B212" s="49"/>
      <c r="C212" s="29">
        <v>169.68963675961129</v>
      </c>
      <c r="D212" s="29">
        <v>169.68963675961129</v>
      </c>
      <c r="E212" s="29">
        <v>167.62536938318635</v>
      </c>
      <c r="F212" s="53">
        <v>167.62536938318635</v>
      </c>
      <c r="G212" s="49"/>
      <c r="H212" s="29">
        <v>347.35684997130852</v>
      </c>
      <c r="I212" s="29">
        <v>347.35684997130852</v>
      </c>
      <c r="J212" s="29">
        <v>403.37363488962626</v>
      </c>
      <c r="K212" s="53">
        <v>403.37363488962626</v>
      </c>
      <c r="L212" s="49"/>
      <c r="M212" s="59">
        <v>226.00727470031319</v>
      </c>
      <c r="N212" s="59">
        <v>226.00727470031319</v>
      </c>
      <c r="O212" s="29">
        <v>237.4989117100956</v>
      </c>
      <c r="P212" s="53">
        <v>237.4989117100956</v>
      </c>
    </row>
    <row r="213" spans="1:16">
      <c r="A213" s="48">
        <v>44562</v>
      </c>
      <c r="B213" s="49"/>
      <c r="C213" s="29">
        <v>183.20829434566321</v>
      </c>
      <c r="D213" s="29">
        <v>183.20829434566321</v>
      </c>
      <c r="E213" s="29">
        <v>144.01967304834233</v>
      </c>
      <c r="F213" s="53">
        <v>144.01967304834233</v>
      </c>
      <c r="G213" s="49"/>
      <c r="H213" s="29">
        <v>259.90244483953529</v>
      </c>
      <c r="I213" s="29">
        <v>259.90244483953529</v>
      </c>
      <c r="J213" s="29">
        <v>266.27287336092166</v>
      </c>
      <c r="K213" s="53">
        <v>266.27287336092166</v>
      </c>
      <c r="L213" s="49"/>
      <c r="M213" s="59">
        <v>205.37366895499383</v>
      </c>
      <c r="N213" s="59">
        <v>205.37366895499383</v>
      </c>
      <c r="O213" s="29">
        <v>223.07355441039556</v>
      </c>
      <c r="P213" s="53">
        <v>223.07355441039556</v>
      </c>
    </row>
    <row r="214" spans="1:16">
      <c r="A214" s="48">
        <v>44593</v>
      </c>
      <c r="B214" s="49"/>
      <c r="C214" s="29">
        <v>156.73247473184412</v>
      </c>
      <c r="D214" s="29">
        <v>156.73247473184412</v>
      </c>
      <c r="E214" s="29">
        <v>174.88142632508317</v>
      </c>
      <c r="F214" s="53">
        <v>174.88142632508317</v>
      </c>
      <c r="G214" s="49"/>
      <c r="H214" s="29">
        <v>239.88569684604954</v>
      </c>
      <c r="I214" s="29">
        <v>239.88569684604954</v>
      </c>
      <c r="J214" s="29">
        <v>282.25363293163895</v>
      </c>
      <c r="K214" s="53">
        <v>282.25363293163895</v>
      </c>
      <c r="L214" s="49"/>
      <c r="M214" s="59">
        <v>205.5436230679957</v>
      </c>
      <c r="N214" s="59">
        <v>205.5436230679957</v>
      </c>
      <c r="O214" s="29">
        <v>222.03569890404799</v>
      </c>
      <c r="P214" s="53">
        <v>222.03569890404799</v>
      </c>
    </row>
    <row r="215" spans="1:16">
      <c r="A215" s="48">
        <v>44621</v>
      </c>
      <c r="B215" s="49"/>
      <c r="C215" s="29">
        <v>196.42358458050998</v>
      </c>
      <c r="D215" s="29">
        <v>196.42358458050998</v>
      </c>
      <c r="E215" s="29">
        <v>199.19460425881491</v>
      </c>
      <c r="F215" s="53">
        <v>199.19460425881491</v>
      </c>
      <c r="G215" s="49"/>
      <c r="H215" s="29">
        <v>282.48653197665243</v>
      </c>
      <c r="I215" s="29">
        <v>282.48653197665243</v>
      </c>
      <c r="J215" s="29">
        <v>342.44947507859445</v>
      </c>
      <c r="K215" s="53">
        <v>342.44947507859445</v>
      </c>
      <c r="L215" s="49"/>
      <c r="M215" s="59">
        <v>232.27972544151368</v>
      </c>
      <c r="N215" s="59">
        <v>232.27972544151368</v>
      </c>
      <c r="O215" s="29">
        <v>243.42062175833314</v>
      </c>
      <c r="P215" s="53">
        <v>243.42062175833314</v>
      </c>
    </row>
    <row r="216" spans="1:16">
      <c r="A216" s="48">
        <v>44652</v>
      </c>
      <c r="B216" s="49"/>
      <c r="C216" s="29">
        <v>187.50168476048827</v>
      </c>
      <c r="D216" s="29">
        <v>187.50168476048827</v>
      </c>
      <c r="E216" s="29">
        <v>176.47662894409973</v>
      </c>
      <c r="F216" s="53">
        <v>176.47662894409973</v>
      </c>
      <c r="G216" s="49"/>
      <c r="H216" s="29">
        <v>310.59811131787143</v>
      </c>
      <c r="I216" s="29">
        <v>310.59811131787143</v>
      </c>
      <c r="J216" s="29">
        <v>347.57501015040771</v>
      </c>
      <c r="K216" s="53">
        <v>347.57501015040771</v>
      </c>
      <c r="L216" s="49"/>
      <c r="M216" s="59">
        <v>219.99225174378981</v>
      </c>
      <c r="N216" s="59">
        <v>219.99225174378981</v>
      </c>
      <c r="O216" s="29">
        <v>221.70272954811128</v>
      </c>
      <c r="P216" s="53">
        <v>221.70272954811128</v>
      </c>
    </row>
    <row r="217" spans="1:16">
      <c r="A217" s="48">
        <v>44682</v>
      </c>
      <c r="B217" s="49"/>
      <c r="C217" s="29">
        <v>152.09709109338371</v>
      </c>
      <c r="D217" s="29">
        <v>152.09709109338371</v>
      </c>
      <c r="E217" s="29">
        <v>138.20427459057302</v>
      </c>
      <c r="F217" s="53">
        <v>138.20427459057302</v>
      </c>
      <c r="G217" s="49"/>
      <c r="H217" s="29">
        <v>292.94286421520957</v>
      </c>
      <c r="I217" s="29">
        <v>292.94286421520957</v>
      </c>
      <c r="J217" s="29">
        <v>310.11249193788183</v>
      </c>
      <c r="K217" s="53">
        <v>310.11249193788183</v>
      </c>
      <c r="L217" s="49"/>
      <c r="M217" s="59">
        <v>209.45622625213761</v>
      </c>
      <c r="N217" s="59">
        <v>209.45622625213761</v>
      </c>
      <c r="O217" s="29">
        <v>216.81581815938085</v>
      </c>
      <c r="P217" s="53">
        <v>216.81581815938085</v>
      </c>
    </row>
    <row r="218" spans="1:16">
      <c r="A218" s="48">
        <v>44713</v>
      </c>
      <c r="B218" s="49"/>
      <c r="C218" s="29">
        <v>159.32538457890226</v>
      </c>
      <c r="D218" s="29">
        <v>159.32538457890226</v>
      </c>
      <c r="E218" s="29">
        <v>191.9020981148125</v>
      </c>
      <c r="F218" s="53">
        <v>191.9020981148125</v>
      </c>
      <c r="G218" s="49"/>
      <c r="H218" s="29">
        <v>308.55333258931108</v>
      </c>
      <c r="I218" s="29">
        <v>308.55333258931108</v>
      </c>
      <c r="J218" s="29">
        <v>372.76668248340104</v>
      </c>
      <c r="K218" s="53">
        <v>372.76668248340104</v>
      </c>
      <c r="L218" s="49"/>
      <c r="M218" s="59">
        <v>198.63902146025185</v>
      </c>
      <c r="N218" s="59">
        <v>198.63902146025185</v>
      </c>
      <c r="O218" s="29">
        <v>204.94173184614766</v>
      </c>
      <c r="P218" s="53">
        <v>204.94173184614766</v>
      </c>
    </row>
    <row r="219" spans="1:16">
      <c r="A219" s="48">
        <v>44743</v>
      </c>
      <c r="B219" s="49"/>
      <c r="C219" s="29">
        <v>196.36968730269004</v>
      </c>
      <c r="D219" s="29">
        <v>196.36968730269004</v>
      </c>
      <c r="E219" s="29">
        <v>181.19145640913607</v>
      </c>
      <c r="F219" s="53">
        <v>181.19145640913607</v>
      </c>
      <c r="G219" s="49"/>
      <c r="H219" s="29">
        <v>352.69464528342797</v>
      </c>
      <c r="I219" s="29">
        <v>352.69464528342797</v>
      </c>
      <c r="J219" s="29">
        <v>362.07076752352071</v>
      </c>
      <c r="K219" s="53">
        <v>362.07076752352071</v>
      </c>
      <c r="L219" s="49"/>
      <c r="M219" s="59">
        <v>204.96833163252347</v>
      </c>
      <c r="N219" s="59">
        <v>204.96833163252347</v>
      </c>
      <c r="O219" s="29">
        <v>213.88516764000505</v>
      </c>
      <c r="P219" s="53">
        <v>213.88516764000505</v>
      </c>
    </row>
    <row r="220" spans="1:16">
      <c r="A220" s="48">
        <v>44774</v>
      </c>
      <c r="B220" s="49"/>
      <c r="C220" s="29">
        <v>152.17225680397871</v>
      </c>
      <c r="D220" s="29">
        <v>152.17225680397871</v>
      </c>
      <c r="E220" s="29">
        <v>152.12265447133638</v>
      </c>
      <c r="F220" s="53">
        <v>152.12265447133638</v>
      </c>
      <c r="G220" s="49"/>
      <c r="H220" s="29">
        <v>289.84956723837371</v>
      </c>
      <c r="I220" s="29">
        <v>289.84956723837371</v>
      </c>
      <c r="J220" s="29">
        <v>316.09088660498531</v>
      </c>
      <c r="K220" s="53">
        <v>316.09088660498531</v>
      </c>
      <c r="L220" s="49"/>
      <c r="M220" s="59">
        <v>198.00381091283748</v>
      </c>
      <c r="N220" s="59">
        <v>198.00381091283748</v>
      </c>
      <c r="O220" s="29">
        <v>211.25296917998634</v>
      </c>
      <c r="P220" s="53">
        <v>211.25296917998634</v>
      </c>
    </row>
    <row r="221" spans="1:16">
      <c r="A221" s="48">
        <v>44805</v>
      </c>
      <c r="B221" s="49"/>
      <c r="C221" s="29">
        <v>197.68656540227028</v>
      </c>
      <c r="D221" s="29">
        <v>197.68656540227028</v>
      </c>
      <c r="E221" s="29">
        <v>190.2119509779499</v>
      </c>
      <c r="F221" s="53">
        <v>190.2119509779499</v>
      </c>
      <c r="G221" s="49"/>
      <c r="H221" s="29">
        <v>303.48292171198136</v>
      </c>
      <c r="I221" s="29">
        <v>303.48292171198136</v>
      </c>
      <c r="J221" s="29">
        <v>391.4865170242735</v>
      </c>
      <c r="K221" s="53">
        <v>391.4865170242735</v>
      </c>
      <c r="L221" s="49"/>
      <c r="M221" s="59">
        <v>216.27399154599294</v>
      </c>
      <c r="N221" s="59">
        <v>216.27399154599294</v>
      </c>
      <c r="O221" s="29">
        <v>221.97987552731863</v>
      </c>
      <c r="P221" s="53">
        <v>221.97987552731863</v>
      </c>
    </row>
    <row r="222" spans="1:16">
      <c r="A222" s="48">
        <v>44835</v>
      </c>
      <c r="B222" s="49"/>
      <c r="C222" s="29">
        <v>215.16637333506714</v>
      </c>
      <c r="D222" s="29">
        <v>215.16637333506714</v>
      </c>
      <c r="E222" s="29">
        <v>210.12335143886813</v>
      </c>
      <c r="F222" s="53">
        <v>210.12335143886813</v>
      </c>
      <c r="G222" s="49"/>
      <c r="H222" s="29">
        <v>364.16646845636757</v>
      </c>
      <c r="I222" s="29">
        <v>364.16646845636757</v>
      </c>
      <c r="J222" s="29">
        <v>368.81510162342329</v>
      </c>
      <c r="K222" s="53">
        <v>368.81510162342329</v>
      </c>
      <c r="L222" s="49"/>
      <c r="M222" s="59">
        <v>215.75388902708499</v>
      </c>
      <c r="N222" s="59">
        <v>215.75388902708499</v>
      </c>
      <c r="O222" s="29">
        <v>221.67817314176318</v>
      </c>
      <c r="P222" s="53">
        <v>221.67817314176318</v>
      </c>
    </row>
    <row r="223" spans="1:16">
      <c r="A223" s="48">
        <v>44866</v>
      </c>
      <c r="B223" s="49"/>
      <c r="C223" s="29">
        <v>154.62980865605712</v>
      </c>
      <c r="D223" s="29">
        <v>154.62980865605712</v>
      </c>
      <c r="E223" s="29">
        <v>161.76413076619741</v>
      </c>
      <c r="F223" s="53">
        <v>161.76413076619741</v>
      </c>
      <c r="G223" s="49"/>
      <c r="H223" s="29">
        <v>303.83045873862909</v>
      </c>
      <c r="I223" s="29">
        <v>303.83045873862909</v>
      </c>
      <c r="J223" s="29">
        <v>319.20517188904023</v>
      </c>
      <c r="K223" s="53">
        <v>319.20517188904023</v>
      </c>
      <c r="L223" s="49"/>
      <c r="M223" s="59">
        <v>222.89886867205306</v>
      </c>
      <c r="N223" s="59">
        <v>222.89886867205306</v>
      </c>
      <c r="O223" s="29">
        <v>234.49343366528922</v>
      </c>
      <c r="P223" s="53">
        <v>234.49343366528922</v>
      </c>
    </row>
    <row r="224" spans="1:16">
      <c r="A224" s="48">
        <v>44896</v>
      </c>
      <c r="B224" s="49"/>
      <c r="C224" s="29">
        <v>169.68951621035097</v>
      </c>
      <c r="D224" s="29">
        <v>169.68951621035097</v>
      </c>
      <c r="E224" s="29">
        <v>167.62336890003957</v>
      </c>
      <c r="F224" s="53">
        <v>167.62336890003957</v>
      </c>
      <c r="G224" s="49"/>
      <c r="H224" s="29">
        <v>349.13745477779099</v>
      </c>
      <c r="I224" s="29">
        <v>349.13745477779099</v>
      </c>
      <c r="J224" s="29">
        <v>405.6834095067141</v>
      </c>
      <c r="K224" s="53">
        <v>405.6834095067141</v>
      </c>
      <c r="L224" s="49"/>
      <c r="M224" s="59">
        <v>226.00727013826958</v>
      </c>
      <c r="N224" s="59">
        <v>226.00727013826958</v>
      </c>
      <c r="O224" s="29">
        <v>237.49841690525719</v>
      </c>
      <c r="P224" s="53">
        <v>237.49841690525719</v>
      </c>
    </row>
    <row r="225" spans="1:16">
      <c r="A225" s="48">
        <v>44927</v>
      </c>
      <c r="B225" s="49"/>
      <c r="C225" s="29">
        <v>183.20822418989974</v>
      </c>
      <c r="D225" s="29">
        <v>183.20822418989974</v>
      </c>
      <c r="E225" s="29">
        <v>144.02515948223348</v>
      </c>
      <c r="F225" s="53">
        <v>144.02515948223348</v>
      </c>
      <c r="G225" s="49"/>
      <c r="H225" s="29">
        <v>261.27863734929889</v>
      </c>
      <c r="I225" s="29">
        <v>261.27863734929889</v>
      </c>
      <c r="J225" s="29">
        <v>268.40700391084096</v>
      </c>
      <c r="K225" s="53">
        <v>268.40700391084096</v>
      </c>
      <c r="L225" s="49"/>
      <c r="M225" s="59">
        <v>205.37366509210338</v>
      </c>
      <c r="N225" s="59">
        <v>205.37366509210338</v>
      </c>
      <c r="O225" s="29">
        <v>223.07312893983118</v>
      </c>
      <c r="P225" s="53">
        <v>223.07312893983118</v>
      </c>
    </row>
    <row r="226" spans="1:16">
      <c r="A226" s="48">
        <v>44958</v>
      </c>
      <c r="B226" s="49"/>
      <c r="C226" s="29">
        <v>156.73263886300029</v>
      </c>
      <c r="D226" s="29">
        <v>156.73263886300029</v>
      </c>
      <c r="E226" s="29">
        <v>174.87815094558837</v>
      </c>
      <c r="F226" s="53">
        <v>174.87815094558837</v>
      </c>
      <c r="G226" s="49"/>
      <c r="H226" s="29">
        <v>241.30362612227123</v>
      </c>
      <c r="I226" s="29">
        <v>241.30362612227123</v>
      </c>
      <c r="J226" s="29">
        <v>283.79722873979705</v>
      </c>
      <c r="K226" s="53">
        <v>283.79722873979705</v>
      </c>
      <c r="L226" s="49"/>
      <c r="M226" s="59">
        <v>205.54361979710558</v>
      </c>
      <c r="N226" s="59">
        <v>205.54361979710558</v>
      </c>
      <c r="O226" s="29">
        <v>222.03533031219195</v>
      </c>
      <c r="P226" s="53">
        <v>222.03533031219195</v>
      </c>
    </row>
    <row r="227" spans="1:16">
      <c r="A227" s="48">
        <v>44986</v>
      </c>
      <c r="B227" s="49"/>
      <c r="C227" s="29">
        <v>196.42350112397358</v>
      </c>
      <c r="D227" s="29">
        <v>196.42350112397358</v>
      </c>
      <c r="E227" s="29">
        <v>199.19447707941342</v>
      </c>
      <c r="F227" s="53">
        <v>199.19447707941342</v>
      </c>
      <c r="G227" s="49"/>
      <c r="H227" s="29">
        <v>283.70019684392474</v>
      </c>
      <c r="I227" s="29">
        <v>283.70019684392474</v>
      </c>
      <c r="J227" s="29">
        <v>343.72098614439358</v>
      </c>
      <c r="K227" s="53">
        <v>343.72098614439358</v>
      </c>
      <c r="L227" s="49"/>
      <c r="M227" s="59">
        <v>232.27972267189909</v>
      </c>
      <c r="N227" s="59">
        <v>232.27972267189909</v>
      </c>
      <c r="O227" s="29">
        <v>243.42029831155554</v>
      </c>
      <c r="P227" s="53">
        <v>243.42029831155554</v>
      </c>
    </row>
    <row r="228" spans="1:16">
      <c r="A228" s="48">
        <v>45017</v>
      </c>
      <c r="B228" s="49"/>
      <c r="C228" s="29">
        <v>187.50163619148825</v>
      </c>
      <c r="D228" s="29">
        <v>187.50163619148825</v>
      </c>
      <c r="E228" s="29">
        <v>176.48025522035988</v>
      </c>
      <c r="F228" s="53">
        <v>176.48025522035988</v>
      </c>
      <c r="G228" s="49"/>
      <c r="H228" s="29">
        <v>311.70569071825469</v>
      </c>
      <c r="I228" s="29">
        <v>311.70569071825469</v>
      </c>
      <c r="J228" s="29">
        <v>347.42737893131942</v>
      </c>
      <c r="K228" s="53">
        <v>347.42737893131942</v>
      </c>
      <c r="L228" s="49"/>
      <c r="M228" s="59">
        <v>219.992249398632</v>
      </c>
      <c r="N228" s="59">
        <v>219.992249398632</v>
      </c>
      <c r="O228" s="29">
        <v>221.7024439145371</v>
      </c>
      <c r="P228" s="53">
        <v>221.7024439145371</v>
      </c>
    </row>
    <row r="229" spans="1:16">
      <c r="A229" s="48">
        <v>45047</v>
      </c>
      <c r="B229" s="49"/>
      <c r="C229" s="29">
        <v>152.09720472176909</v>
      </c>
      <c r="D229" s="29">
        <v>152.09720472176909</v>
      </c>
      <c r="E229" s="29">
        <v>138.20120772982716</v>
      </c>
      <c r="F229" s="53">
        <v>138.20120772982716</v>
      </c>
      <c r="G229" s="49"/>
      <c r="H229" s="29">
        <v>294.02236512094004</v>
      </c>
      <c r="I229" s="29">
        <v>294.02236512094004</v>
      </c>
      <c r="J229" s="29">
        <v>308.7826163729523</v>
      </c>
      <c r="K229" s="53">
        <v>308.7826163729523</v>
      </c>
      <c r="L229" s="49"/>
      <c r="M229" s="59">
        <v>209.45622426638906</v>
      </c>
      <c r="N229" s="59">
        <v>209.45622426638906</v>
      </c>
      <c r="O229" s="29">
        <v>216.81556683989032</v>
      </c>
      <c r="P229" s="53">
        <v>216.81556683989032</v>
      </c>
    </row>
    <row r="230" spans="1:16">
      <c r="A230" s="48">
        <v>45078</v>
      </c>
      <c r="B230" s="33"/>
      <c r="C230" s="29">
        <v>159.32532680174586</v>
      </c>
      <c r="D230" s="29">
        <v>159.32532680174586</v>
      </c>
      <c r="E230" s="29">
        <v>191.90300467930936</v>
      </c>
      <c r="F230" s="53">
        <v>191.90300467930936</v>
      </c>
      <c r="G230" s="33"/>
      <c r="H230" s="29">
        <v>309.82333701707796</v>
      </c>
      <c r="I230" s="29">
        <v>309.82333701707796</v>
      </c>
      <c r="J230" s="29">
        <v>372.50181053182069</v>
      </c>
      <c r="K230" s="53">
        <v>372.50181053182069</v>
      </c>
      <c r="L230" s="33"/>
      <c r="M230" s="61">
        <v>198.63901977883134</v>
      </c>
      <c r="N230" s="61">
        <v>198.63901977883134</v>
      </c>
      <c r="O230" s="29">
        <v>204.94152030404274</v>
      </c>
      <c r="P230" s="53">
        <v>204.94152030404274</v>
      </c>
    </row>
    <row r="231" spans="1:16">
      <c r="A231" s="44">
        <v>45138</v>
      </c>
      <c r="C231" s="9">
        <v>196.36965367825712</v>
      </c>
      <c r="D231" s="9">
        <v>196.36965367825712</v>
      </c>
      <c r="E231" s="9">
        <v>181.19352239396201</v>
      </c>
      <c r="F231" s="54">
        <v>181.19352239396201</v>
      </c>
      <c r="H231" s="9">
        <v>353.90778151075466</v>
      </c>
      <c r="I231" s="9">
        <v>353.90778151075466</v>
      </c>
      <c r="J231" s="9">
        <v>361.9755919200914</v>
      </c>
      <c r="K231" s="54">
        <v>361.9755919200914</v>
      </c>
      <c r="M231" s="61">
        <v>204.96833020878992</v>
      </c>
      <c r="N231" s="61">
        <v>204.96833020878992</v>
      </c>
      <c r="O231" s="61">
        <v>213.8849882878736</v>
      </c>
      <c r="P231" s="125">
        <v>213.8849882878736</v>
      </c>
    </row>
    <row r="232" spans="1:16">
      <c r="A232" s="44">
        <v>45169</v>
      </c>
      <c r="C232" s="9">
        <v>152.17233546917711</v>
      </c>
      <c r="D232" s="9">
        <v>152.17233546917711</v>
      </c>
      <c r="E232" s="9">
        <v>152.1201207819588</v>
      </c>
      <c r="F232" s="54">
        <v>152.1201207819588</v>
      </c>
      <c r="H232" s="9">
        <v>289.97098245392596</v>
      </c>
      <c r="I232" s="9">
        <v>289.97098245392596</v>
      </c>
      <c r="J232" s="9">
        <v>316.32424778615757</v>
      </c>
      <c r="K232" s="54">
        <v>316.32424778615757</v>
      </c>
      <c r="M232" s="61">
        <v>198.00380970729779</v>
      </c>
      <c r="N232" s="61">
        <v>198.00380970729779</v>
      </c>
      <c r="O232" s="61">
        <v>211.25281568730483</v>
      </c>
      <c r="P232" s="125">
        <v>211.25281568730483</v>
      </c>
    </row>
    <row r="233" spans="1:16">
      <c r="A233" s="44">
        <v>45199</v>
      </c>
      <c r="C233" s="9">
        <v>197.68652540300903</v>
      </c>
      <c r="D233" s="9">
        <v>197.68652540300903</v>
      </c>
      <c r="E233" s="9">
        <v>190.21329692281876</v>
      </c>
      <c r="F233" s="54">
        <v>190.21329692281876</v>
      </c>
      <c r="H233" s="9">
        <v>303.00595216607815</v>
      </c>
      <c r="I233" s="9">
        <v>303.00595216607815</v>
      </c>
      <c r="J233" s="9">
        <v>391.49877277784964</v>
      </c>
      <c r="K233" s="54">
        <v>391.49877277784964</v>
      </c>
      <c r="M233" s="61">
        <v>216.27399052520744</v>
      </c>
      <c r="N233" s="61">
        <v>216.27399052520744</v>
      </c>
      <c r="O233" s="61">
        <v>221.97974317298153</v>
      </c>
      <c r="P233" s="125">
        <v>221.97974317298153</v>
      </c>
    </row>
    <row r="234" spans="1:16">
      <c r="A234" s="44">
        <v>45230</v>
      </c>
      <c r="C234" s="9">
        <v>215.16635005679314</v>
      </c>
      <c r="D234" s="9">
        <v>215.16635005679314</v>
      </c>
      <c r="E234" s="9">
        <v>210.12425223417065</v>
      </c>
      <c r="F234" s="54">
        <v>210.12425223417065</v>
      </c>
      <c r="H234" s="9">
        <v>363.74099149802151</v>
      </c>
      <c r="I234" s="9">
        <v>363.74099149802151</v>
      </c>
      <c r="J234" s="9">
        <v>368.67322940252069</v>
      </c>
      <c r="K234" s="54">
        <v>368.67322940252069</v>
      </c>
      <c r="M234" s="61">
        <v>215.75388816273946</v>
      </c>
      <c r="N234" s="61">
        <v>215.75388816273946</v>
      </c>
      <c r="O234" s="61">
        <v>221.6780591217981</v>
      </c>
      <c r="P234" s="125">
        <v>221.6780591217981</v>
      </c>
    </row>
    <row r="235" spans="1:16">
      <c r="A235" s="44">
        <v>45260</v>
      </c>
      <c r="C235" s="9">
        <v>154.62986311615896</v>
      </c>
      <c r="D235" s="9">
        <v>154.62986311615896</v>
      </c>
      <c r="E235" s="9">
        <v>161.76224867455412</v>
      </c>
      <c r="F235" s="54">
        <v>161.76224867455412</v>
      </c>
      <c r="H235" s="9">
        <v>304.2890182151678</v>
      </c>
      <c r="I235" s="9">
        <v>304.2890182151678</v>
      </c>
      <c r="J235" s="9">
        <v>319.92014204130942</v>
      </c>
      <c r="K235" s="54">
        <v>319.92014204130942</v>
      </c>
      <c r="M235" s="61">
        <v>222.89886794017275</v>
      </c>
      <c r="N235" s="61">
        <v>222.89886794017275</v>
      </c>
      <c r="O235" s="61">
        <v>234.49333583735739</v>
      </c>
      <c r="P235" s="125">
        <v>234.49333583735739</v>
      </c>
    </row>
    <row r="236" spans="1:16">
      <c r="A236" s="44">
        <v>45291</v>
      </c>
      <c r="C236" s="9">
        <v>169.68948851876834</v>
      </c>
      <c r="D236" s="9">
        <v>169.68948851876834</v>
      </c>
      <c r="E236" s="9">
        <v>167.62476813646234</v>
      </c>
      <c r="F236" s="54">
        <v>167.62476813646234</v>
      </c>
      <c r="H236" s="9">
        <v>349.91728000985279</v>
      </c>
      <c r="I236" s="9">
        <v>349.91728000985279</v>
      </c>
      <c r="J236" s="9">
        <v>406.87700718718338</v>
      </c>
      <c r="K236" s="54">
        <v>406.87700718718338</v>
      </c>
      <c r="M236" s="61">
        <v>226.00726951855387</v>
      </c>
      <c r="N236" s="61">
        <v>226.00726951855387</v>
      </c>
      <c r="O236" s="61">
        <v>237.49833141561297</v>
      </c>
      <c r="P236" s="125">
        <v>237.49833141561297</v>
      </c>
    </row>
    <row r="237" spans="1:16">
      <c r="A237" s="44">
        <v>45322</v>
      </c>
      <c r="C237" s="9">
        <v>183.20820807429592</v>
      </c>
      <c r="D237" s="9">
        <v>183.20820807429592</v>
      </c>
      <c r="E237" s="9">
        <v>144.02528764738938</v>
      </c>
      <c r="F237" s="54">
        <v>144.02528764738938</v>
      </c>
      <c r="H237" s="9">
        <v>262.62999568450124</v>
      </c>
      <c r="I237" s="9">
        <v>262.62999568450124</v>
      </c>
      <c r="J237" s="9">
        <v>270.30935955830034</v>
      </c>
      <c r="K237" s="54">
        <v>270.30935955830034</v>
      </c>
      <c r="M237" s="61">
        <v>205.37366456736243</v>
      </c>
      <c r="N237" s="61">
        <v>205.37366456736243</v>
      </c>
      <c r="O237" s="61">
        <v>223.07305542906951</v>
      </c>
      <c r="P237" s="125">
        <v>223.07305542906951</v>
      </c>
    </row>
    <row r="238" spans="1:16">
      <c r="A238" s="44">
        <v>45351</v>
      </c>
      <c r="C238" s="9">
        <v>156.73267656585688</v>
      </c>
      <c r="D238" s="9">
        <v>156.73267656585688</v>
      </c>
      <c r="E238" s="9">
        <v>174.87689824065077</v>
      </c>
      <c r="F238" s="54">
        <v>174.87689824065077</v>
      </c>
      <c r="H238" s="9">
        <v>243.74501701471854</v>
      </c>
      <c r="I238" s="9">
        <v>243.74501701471854</v>
      </c>
      <c r="J238" s="9">
        <v>287.6761759657669</v>
      </c>
      <c r="K238" s="54">
        <v>287.6761759657669</v>
      </c>
      <c r="M238" s="61">
        <v>206.09582609134361</v>
      </c>
      <c r="N238" s="61">
        <v>206.09582609134361</v>
      </c>
      <c r="O238" s="61">
        <v>222.85894871769975</v>
      </c>
      <c r="P238" s="125">
        <v>222.85894871769975</v>
      </c>
    </row>
    <row r="239" spans="1:16">
      <c r="A239" s="44">
        <v>45382</v>
      </c>
      <c r="C239" s="9">
        <v>196.4234819530258</v>
      </c>
      <c r="D239" s="9">
        <v>196.4234819530258</v>
      </c>
      <c r="E239" s="9">
        <v>199.19571278001959</v>
      </c>
      <c r="F239" s="54">
        <v>199.19571278001959</v>
      </c>
      <c r="H239" s="9">
        <v>285.65846012650297</v>
      </c>
      <c r="I239" s="9">
        <v>285.65846012650297</v>
      </c>
      <c r="J239" s="9">
        <v>347.48889808065348</v>
      </c>
      <c r="K239" s="54">
        <v>347.48889808065348</v>
      </c>
      <c r="M239" s="61">
        <v>233.04243183156811</v>
      </c>
      <c r="N239" s="61">
        <v>233.04243183156811</v>
      </c>
      <c r="O239" s="61">
        <v>244.2295929369968</v>
      </c>
      <c r="P239" s="125">
        <v>244.2295929369968</v>
      </c>
    </row>
    <row r="240" spans="1:16">
      <c r="A240" s="44">
        <v>45412</v>
      </c>
      <c r="C240" s="9">
        <v>187.50162503461783</v>
      </c>
      <c r="D240" s="9">
        <v>187.50162503461783</v>
      </c>
      <c r="E240" s="9">
        <v>176.47993956097926</v>
      </c>
      <c r="F240" s="54">
        <v>176.47993956097926</v>
      </c>
      <c r="H240" s="9">
        <v>313.31043969857706</v>
      </c>
      <c r="I240" s="9">
        <v>313.31043969857706</v>
      </c>
      <c r="J240" s="9">
        <v>351.27160292423861</v>
      </c>
      <c r="K240" s="54">
        <v>351.27160292423861</v>
      </c>
      <c r="M240" s="61">
        <v>220.64894236089938</v>
      </c>
      <c r="N240" s="61">
        <v>220.64894236089938</v>
      </c>
      <c r="O240" s="61">
        <v>222.48764229090636</v>
      </c>
      <c r="P240" s="125">
        <v>222.48764229090636</v>
      </c>
    </row>
    <row r="241" spans="1:16">
      <c r="A241" s="44">
        <v>45443</v>
      </c>
      <c r="C241" s="9">
        <v>152.09723082354535</v>
      </c>
      <c r="D241" s="9">
        <v>152.09723082354535</v>
      </c>
      <c r="E241" s="9">
        <v>138.2004860700508</v>
      </c>
      <c r="F241" s="54">
        <v>138.2004860700508</v>
      </c>
      <c r="H241" s="9">
        <v>295.40699052450128</v>
      </c>
      <c r="I241" s="9">
        <v>295.40699052450128</v>
      </c>
      <c r="J241" s="9">
        <v>312.62942863995289</v>
      </c>
      <c r="K241" s="54">
        <v>312.62942863995289</v>
      </c>
      <c r="M241" s="61">
        <v>210.01894221036494</v>
      </c>
      <c r="N241" s="61">
        <v>210.01894221036494</v>
      </c>
      <c r="O241" s="61">
        <v>217.56988749684072</v>
      </c>
      <c r="P241" s="125">
        <v>217.56988749684072</v>
      </c>
    </row>
    <row r="242" spans="1:16" s="10" customFormat="1">
      <c r="A242" s="44">
        <v>45473</v>
      </c>
      <c r="B242" s="8"/>
      <c r="C242" s="9">
        <v>159.32531352965364</v>
      </c>
      <c r="D242" s="9">
        <v>159.32531352965364</v>
      </c>
      <c r="E242" s="9">
        <v>191.90397958095224</v>
      </c>
      <c r="F242" s="54">
        <v>191.90397958095224</v>
      </c>
      <c r="H242" s="9">
        <v>311.35970999836371</v>
      </c>
      <c r="I242" s="9">
        <v>311.35970999836371</v>
      </c>
      <c r="J242" s="9">
        <v>376.00536718572795</v>
      </c>
      <c r="K242" s="54">
        <v>376.00536718572795</v>
      </c>
      <c r="M242" s="61">
        <v>199.0540861584407</v>
      </c>
      <c r="N242" s="61">
        <v>199.0540861584407</v>
      </c>
      <c r="O242" s="61">
        <v>206.17174191209841</v>
      </c>
      <c r="P242" s="125">
        <v>206.17174191209841</v>
      </c>
    </row>
    <row r="243" spans="1:16">
      <c r="A243" s="109">
        <v>45504</v>
      </c>
      <c r="E243" s="9">
        <v>181.19300907437358</v>
      </c>
      <c r="F243" s="9">
        <v>181.19300907437358</v>
      </c>
      <c r="J243" s="9">
        <v>365.20465039678345</v>
      </c>
      <c r="K243" s="54">
        <v>365.20465039678345</v>
      </c>
      <c r="M243" s="61"/>
      <c r="N243" s="61"/>
      <c r="O243" s="61">
        <v>214.33049829872147</v>
      </c>
      <c r="P243" s="125">
        <v>214.33049829872147</v>
      </c>
    </row>
    <row r="244" spans="1:16">
      <c r="A244" s="109">
        <v>45535</v>
      </c>
      <c r="E244" s="9">
        <v>152.11979992766817</v>
      </c>
      <c r="F244" s="9">
        <v>152.11979992766817</v>
      </c>
      <c r="J244" s="9">
        <v>318.49987836833782</v>
      </c>
      <c r="K244" s="54">
        <v>318.49987836833782</v>
      </c>
      <c r="M244" s="61"/>
      <c r="N244" s="61"/>
      <c r="O244" s="61">
        <v>211.25278916784418</v>
      </c>
      <c r="P244" s="125">
        <v>211.25278916784418</v>
      </c>
    </row>
    <row r="245" spans="1:16">
      <c r="A245" s="109">
        <v>45565</v>
      </c>
      <c r="E245" s="9">
        <v>190.21399344184977</v>
      </c>
      <c r="F245" s="9">
        <v>190.21399344184977</v>
      </c>
      <c r="J245" s="9">
        <v>393.58521020467066</v>
      </c>
      <c r="K245" s="54">
        <v>393.58521020467066</v>
      </c>
      <c r="M245" s="61"/>
      <c r="N245" s="61"/>
      <c r="O245" s="61">
        <v>221.97972030564324</v>
      </c>
      <c r="P245" s="125">
        <v>221.97972030564324</v>
      </c>
    </row>
    <row r="246" spans="1:16">
      <c r="A246" s="109">
        <v>45596</v>
      </c>
      <c r="E246" s="9">
        <v>210.12370464613139</v>
      </c>
      <c r="F246" s="9">
        <v>210.12370464613139</v>
      </c>
      <c r="J246" s="9">
        <v>369.73049826223189</v>
      </c>
      <c r="K246" s="54">
        <v>369.73049826223189</v>
      </c>
      <c r="M246" s="61"/>
      <c r="N246" s="61"/>
      <c r="O246" s="61">
        <v>221.67803942207618</v>
      </c>
      <c r="P246" s="125">
        <v>221.67803942207618</v>
      </c>
    </row>
    <row r="247" spans="1:16">
      <c r="A247" s="109">
        <v>45626</v>
      </c>
      <c r="E247" s="9">
        <v>161.76219889662684</v>
      </c>
      <c r="F247" s="9">
        <v>161.76219889662684</v>
      </c>
      <c r="J247" s="9">
        <v>320.2126261504402</v>
      </c>
      <c r="K247" s="54">
        <v>320.2126261504402</v>
      </c>
      <c r="M247" s="61"/>
      <c r="N247" s="61"/>
      <c r="O247" s="61">
        <v>234.493318935269</v>
      </c>
      <c r="P247" s="125">
        <v>234.493318935269</v>
      </c>
    </row>
    <row r="248" spans="1:16">
      <c r="A248" s="109">
        <v>45657</v>
      </c>
      <c r="E248" s="9">
        <v>167.62521425196735</v>
      </c>
      <c r="F248" s="9">
        <v>167.62521425196735</v>
      </c>
      <c r="J248" s="9">
        <v>406.48490728585784</v>
      </c>
      <c r="K248" s="54">
        <v>406.48490728585784</v>
      </c>
      <c r="M248" s="61"/>
      <c r="N248" s="61"/>
      <c r="O248" s="61">
        <v>237.49831664525698</v>
      </c>
      <c r="P248" s="125">
        <v>237.49831664525698</v>
      </c>
    </row>
    <row r="249" spans="1:16">
      <c r="A249" s="109">
        <v>45688</v>
      </c>
      <c r="E249" s="9">
        <v>144.02480035385983</v>
      </c>
      <c r="F249" s="9">
        <v>144.02480035385983</v>
      </c>
      <c r="J249" s="9">
        <v>269.02609128206626</v>
      </c>
      <c r="K249" s="54">
        <v>269.02609128206626</v>
      </c>
      <c r="M249" s="61"/>
      <c r="N249" s="61"/>
      <c r="O249" s="61">
        <v>223.07304272831081</v>
      </c>
      <c r="P249" s="125">
        <v>223.07304272831081</v>
      </c>
    </row>
    <row r="250" spans="1:16">
      <c r="A250" s="109">
        <v>45716</v>
      </c>
      <c r="E250" s="9">
        <v>174.8770078270671</v>
      </c>
      <c r="F250" s="9">
        <v>174.8770078270671</v>
      </c>
      <c r="J250" s="9">
        <v>283.51882189081266</v>
      </c>
      <c r="K250" s="54">
        <v>283.51882189081266</v>
      </c>
      <c r="M250" s="61"/>
      <c r="N250" s="61"/>
      <c r="O250" s="61">
        <v>221.21157353907853</v>
      </c>
      <c r="P250" s="125">
        <v>221.21157353907853</v>
      </c>
    </row>
    <row r="251" spans="1:16">
      <c r="A251" s="109">
        <v>45747</v>
      </c>
      <c r="E251" s="9">
        <v>199.19595825418463</v>
      </c>
      <c r="F251" s="9">
        <v>199.19595825418463</v>
      </c>
      <c r="J251" s="9">
        <v>343.67054307370802</v>
      </c>
      <c r="K251" s="54">
        <v>343.67054307370802</v>
      </c>
      <c r="M251" s="61"/>
      <c r="N251" s="61"/>
      <c r="O251" s="61">
        <v>242.61088226486899</v>
      </c>
      <c r="P251" s="125">
        <v>242.61088226486899</v>
      </c>
    </row>
    <row r="252" spans="1:16">
      <c r="A252" s="109">
        <v>45777</v>
      </c>
      <c r="E252" s="9">
        <v>176.47955542053472</v>
      </c>
      <c r="F252" s="9">
        <v>176.47955542053472</v>
      </c>
      <c r="J252" s="9">
        <v>348.37721455533932</v>
      </c>
      <c r="K252" s="54">
        <v>348.37721455533932</v>
      </c>
      <c r="M252" s="61"/>
      <c r="N252" s="61"/>
      <c r="O252" s="61">
        <v>220.91713831063538</v>
      </c>
      <c r="P252" s="125">
        <v>220.91713831063538</v>
      </c>
    </row>
    <row r="253" spans="1:16">
      <c r="A253" s="109">
        <v>45808</v>
      </c>
      <c r="E253" s="9">
        <v>138.20066956004743</v>
      </c>
      <c r="F253" s="9">
        <v>138.20066956004743</v>
      </c>
      <c r="J253" s="9">
        <v>310.35348776008675</v>
      </c>
      <c r="K253" s="54">
        <v>310.35348776008675</v>
      </c>
      <c r="M253" s="61"/>
      <c r="N253" s="61"/>
      <c r="O253" s="61">
        <v>216.06115183837068</v>
      </c>
      <c r="P253" s="125">
        <v>216.06115183837068</v>
      </c>
    </row>
    <row r="254" spans="1:16" ht="15" thickBot="1">
      <c r="A254" s="112">
        <v>45838</v>
      </c>
      <c r="B254" s="50"/>
      <c r="C254" s="50"/>
      <c r="D254" s="50"/>
      <c r="E254" s="68">
        <v>191.90407939281172</v>
      </c>
      <c r="F254" s="68">
        <v>191.90407939281172</v>
      </c>
      <c r="G254" s="51"/>
      <c r="H254" s="51"/>
      <c r="I254" s="51"/>
      <c r="J254" s="68">
        <v>373.76979259680451</v>
      </c>
      <c r="K254" s="55">
        <v>373.76979259680451</v>
      </c>
      <c r="L254" s="51"/>
      <c r="M254" s="126"/>
      <c r="N254" s="126"/>
      <c r="O254" s="126">
        <v>204.6630074291285</v>
      </c>
      <c r="P254" s="127">
        <v>204.6630074291285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18"/>
  <sheetViews>
    <sheetView workbookViewId="0">
      <selection activeCell="E2" sqref="E2"/>
    </sheetView>
  </sheetViews>
  <sheetFormatPr defaultRowHeight="14.25"/>
  <cols>
    <col min="1" max="1" width="9" style="14"/>
    <col min="2" max="2" width="11.375" style="4" customWidth="1"/>
    <col min="3" max="3" width="11.625" style="4" customWidth="1"/>
    <col min="4" max="4" width="11.625" customWidth="1"/>
    <col min="5" max="5" width="18.625" customWidth="1"/>
    <col min="6" max="7" width="11.625" customWidth="1"/>
    <col min="8" max="8" width="20.625" customWidth="1"/>
    <col min="9" max="10" width="11.625" customWidth="1"/>
    <col min="11" max="11" width="17.625" customWidth="1"/>
    <col min="12" max="13" width="11.625" customWidth="1"/>
    <col min="14" max="14" width="10.625" customWidth="1"/>
    <col min="15" max="16" width="11.625" customWidth="1"/>
  </cols>
  <sheetData>
    <row r="1" spans="1:16" s="72" customFormat="1" ht="28.5">
      <c r="A1" s="62" t="s">
        <v>0</v>
      </c>
      <c r="B1" s="69" t="s">
        <v>13</v>
      </c>
      <c r="C1" s="71" t="s">
        <v>51</v>
      </c>
      <c r="D1" s="71" t="s">
        <v>56</v>
      </c>
      <c r="E1" s="69" t="s">
        <v>69</v>
      </c>
      <c r="F1" s="71" t="s">
        <v>51</v>
      </c>
      <c r="G1" s="71" t="s">
        <v>56</v>
      </c>
      <c r="H1" s="69" t="s">
        <v>15</v>
      </c>
      <c r="I1" s="71" t="s">
        <v>51</v>
      </c>
      <c r="J1" s="71" t="s">
        <v>56</v>
      </c>
      <c r="K1" s="69" t="s">
        <v>16</v>
      </c>
      <c r="L1" s="71" t="s">
        <v>51</v>
      </c>
      <c r="M1" s="71" t="s">
        <v>56</v>
      </c>
      <c r="N1" s="69" t="s">
        <v>17</v>
      </c>
      <c r="O1" s="71" t="s">
        <v>51</v>
      </c>
      <c r="P1" s="71" t="s">
        <v>56</v>
      </c>
    </row>
    <row r="2" spans="1:16">
      <c r="A2" s="47">
        <v>39234</v>
      </c>
      <c r="B2" s="26"/>
      <c r="C2" s="26"/>
      <c r="D2" s="34"/>
      <c r="E2" s="25"/>
      <c r="F2" s="25"/>
      <c r="G2" s="34"/>
      <c r="H2" s="25"/>
      <c r="I2" s="25"/>
      <c r="J2" s="34"/>
      <c r="K2" s="25"/>
      <c r="L2" s="25"/>
      <c r="M2" s="34"/>
      <c r="N2" s="25"/>
      <c r="O2" s="25"/>
      <c r="P2" s="34"/>
    </row>
    <row r="3" spans="1:16">
      <c r="A3" s="47">
        <v>39264</v>
      </c>
      <c r="B3" s="42">
        <v>413.11481218993623</v>
      </c>
      <c r="C3" s="42"/>
      <c r="D3" s="52"/>
      <c r="E3" s="30">
        <v>272.48532184217612</v>
      </c>
      <c r="F3" s="30"/>
      <c r="G3" s="52"/>
      <c r="H3" s="49"/>
      <c r="I3" s="49"/>
      <c r="J3" s="52"/>
      <c r="K3" s="30"/>
      <c r="L3" s="30"/>
      <c r="M3" s="52"/>
      <c r="N3" s="40"/>
      <c r="O3" s="40"/>
      <c r="P3" s="63"/>
    </row>
    <row r="4" spans="1:16">
      <c r="A4" s="47">
        <v>39295</v>
      </c>
      <c r="B4" s="42">
        <v>421.84861717612807</v>
      </c>
      <c r="C4" s="42"/>
      <c r="D4" s="52"/>
      <c r="E4" s="30">
        <v>272.7568721643982</v>
      </c>
      <c r="F4" s="30"/>
      <c r="G4" s="52"/>
      <c r="H4" s="49"/>
      <c r="I4" s="49"/>
      <c r="J4" s="52"/>
      <c r="K4" s="30"/>
      <c r="L4" s="30"/>
      <c r="M4" s="52"/>
      <c r="N4" s="40"/>
      <c r="O4" s="40"/>
      <c r="P4" s="63"/>
    </row>
    <row r="5" spans="1:16">
      <c r="A5" s="47">
        <v>39326</v>
      </c>
      <c r="B5" s="42">
        <v>422.87241887905606</v>
      </c>
      <c r="C5" s="42"/>
      <c r="D5" s="52"/>
      <c r="E5" s="30">
        <v>275.35471698113207</v>
      </c>
      <c r="F5" s="30"/>
      <c r="G5" s="52"/>
      <c r="H5" s="49"/>
      <c r="I5" s="49"/>
      <c r="J5" s="52"/>
      <c r="K5" s="30"/>
      <c r="L5" s="30"/>
      <c r="M5" s="52"/>
      <c r="N5" s="40"/>
      <c r="O5" s="40"/>
      <c r="P5" s="63"/>
    </row>
    <row r="6" spans="1:16">
      <c r="A6" s="47">
        <v>39356</v>
      </c>
      <c r="B6" s="42">
        <v>427.61730205278593</v>
      </c>
      <c r="C6" s="42"/>
      <c r="D6" s="52"/>
      <c r="E6" s="30">
        <v>273.28789876087529</v>
      </c>
      <c r="F6" s="30"/>
      <c r="G6" s="52"/>
      <c r="H6" s="49"/>
      <c r="I6" s="49"/>
      <c r="J6" s="52"/>
      <c r="K6" s="30"/>
      <c r="L6" s="30"/>
      <c r="M6" s="52"/>
      <c r="N6" s="40"/>
      <c r="O6" s="40"/>
      <c r="P6" s="63"/>
    </row>
    <row r="7" spans="1:16">
      <c r="A7" s="47">
        <v>39387</v>
      </c>
      <c r="B7" s="42">
        <v>434.80291970802921</v>
      </c>
      <c r="C7" s="42"/>
      <c r="D7" s="52"/>
      <c r="E7" s="30">
        <v>272.78110359187923</v>
      </c>
      <c r="F7" s="30"/>
      <c r="G7" s="52"/>
      <c r="H7" s="49"/>
      <c r="I7" s="49"/>
      <c r="J7" s="52"/>
      <c r="K7" s="30"/>
      <c r="L7" s="30"/>
      <c r="M7" s="52"/>
      <c r="N7" s="40"/>
      <c r="O7" s="40"/>
      <c r="P7" s="63"/>
    </row>
    <row r="8" spans="1:16">
      <c r="A8" s="47">
        <v>39417</v>
      </c>
      <c r="B8" s="42">
        <v>427.51822157434401</v>
      </c>
      <c r="C8" s="42"/>
      <c r="D8" s="52"/>
      <c r="E8" s="30">
        <v>269.40488301119024</v>
      </c>
      <c r="F8" s="30"/>
      <c r="G8" s="52"/>
      <c r="H8" s="30"/>
      <c r="I8" s="30"/>
      <c r="J8" s="52"/>
      <c r="K8" s="30"/>
      <c r="L8" s="30"/>
      <c r="M8" s="52"/>
      <c r="N8" s="40"/>
      <c r="O8" s="40"/>
      <c r="P8" s="63"/>
    </row>
    <row r="9" spans="1:16">
      <c r="A9" s="47">
        <v>39448</v>
      </c>
      <c r="B9" s="42">
        <v>425.61928219563686</v>
      </c>
      <c r="C9" s="42"/>
      <c r="D9" s="52"/>
      <c r="E9" s="30">
        <v>269.3381780430833</v>
      </c>
      <c r="F9" s="30"/>
      <c r="G9" s="52"/>
      <c r="H9" s="30"/>
      <c r="I9" s="30"/>
      <c r="J9" s="52"/>
      <c r="K9" s="30"/>
      <c r="L9" s="30"/>
      <c r="M9" s="52"/>
      <c r="N9" s="40"/>
      <c r="O9" s="40"/>
      <c r="P9" s="63"/>
    </row>
    <row r="10" spans="1:16">
      <c r="A10" s="47">
        <v>39479</v>
      </c>
      <c r="B10" s="42">
        <v>425.26198749131339</v>
      </c>
      <c r="C10" s="42"/>
      <c r="D10" s="52"/>
      <c r="E10" s="30">
        <v>274.82013605442177</v>
      </c>
      <c r="F10" s="30"/>
      <c r="G10" s="52"/>
      <c r="H10" s="30"/>
      <c r="I10" s="30"/>
      <c r="J10" s="52"/>
      <c r="K10" s="30"/>
      <c r="L10" s="30"/>
      <c r="M10" s="52"/>
      <c r="N10" s="40"/>
      <c r="O10" s="40"/>
      <c r="P10" s="63"/>
    </row>
    <row r="11" spans="1:16">
      <c r="A11" s="47">
        <v>39508</v>
      </c>
      <c r="B11" s="42">
        <v>423.16430020283974</v>
      </c>
      <c r="C11" s="42"/>
      <c r="D11" s="52"/>
      <c r="E11" s="30">
        <v>269.58691433324094</v>
      </c>
      <c r="F11" s="30"/>
      <c r="G11" s="52"/>
      <c r="H11" s="30"/>
      <c r="I11" s="30"/>
      <c r="J11" s="52"/>
      <c r="K11" s="30"/>
      <c r="L11" s="30"/>
      <c r="M11" s="52"/>
      <c r="N11" s="40"/>
      <c r="O11" s="40"/>
      <c r="P11" s="63"/>
    </row>
    <row r="12" spans="1:16">
      <c r="A12" s="47">
        <v>39539</v>
      </c>
      <c r="B12" s="42">
        <v>415.06865284974094</v>
      </c>
      <c r="C12" s="42"/>
      <c r="D12" s="52"/>
      <c r="E12" s="30">
        <v>274.54242081447961</v>
      </c>
      <c r="F12" s="30"/>
      <c r="G12" s="52"/>
      <c r="H12" s="30"/>
      <c r="I12" s="30"/>
      <c r="J12" s="52"/>
      <c r="K12" s="30"/>
      <c r="L12" s="30"/>
      <c r="M12" s="52"/>
      <c r="N12" s="40"/>
      <c r="O12" s="40"/>
      <c r="P12" s="63"/>
    </row>
    <row r="13" spans="1:16">
      <c r="A13" s="47">
        <v>39569</v>
      </c>
      <c r="B13" s="42">
        <v>404.30504148053603</v>
      </c>
      <c r="C13" s="42"/>
      <c r="D13" s="52"/>
      <c r="E13" s="30">
        <v>277.45614549721324</v>
      </c>
      <c r="F13" s="30"/>
      <c r="G13" s="52"/>
      <c r="H13" s="30">
        <v>122.98387096774194</v>
      </c>
      <c r="I13" s="30"/>
      <c r="J13" s="52"/>
      <c r="K13" s="30"/>
      <c r="L13" s="30"/>
      <c r="M13" s="52"/>
      <c r="N13" s="40"/>
      <c r="O13" s="40"/>
      <c r="P13" s="63"/>
    </row>
    <row r="14" spans="1:16">
      <c r="A14" s="47">
        <v>39600</v>
      </c>
      <c r="B14" s="42">
        <v>398.94451294697905</v>
      </c>
      <c r="C14" s="42"/>
      <c r="D14" s="52"/>
      <c r="E14" s="30">
        <v>278.06848484848484</v>
      </c>
      <c r="F14" s="30"/>
      <c r="G14" s="52"/>
      <c r="H14" s="30">
        <v>128.88715953307394</v>
      </c>
      <c r="I14" s="30"/>
      <c r="J14" s="52"/>
      <c r="K14" s="30"/>
      <c r="L14" s="30"/>
      <c r="M14" s="52"/>
      <c r="N14" s="40"/>
      <c r="O14" s="40"/>
      <c r="P14" s="63"/>
    </row>
    <row r="15" spans="1:16">
      <c r="A15" s="47">
        <v>39630</v>
      </c>
      <c r="B15" s="42">
        <v>392.22089552238805</v>
      </c>
      <c r="C15" s="42"/>
      <c r="D15" s="52"/>
      <c r="E15" s="30">
        <v>285.17314930991216</v>
      </c>
      <c r="F15" s="30"/>
      <c r="G15" s="52"/>
      <c r="H15" s="30">
        <v>128.11173184357543</v>
      </c>
      <c r="I15" s="30"/>
      <c r="J15" s="52"/>
      <c r="K15" s="30"/>
      <c r="L15" s="30"/>
      <c r="M15" s="52"/>
      <c r="N15" s="40"/>
      <c r="O15" s="40"/>
      <c r="P15" s="63"/>
    </row>
    <row r="16" spans="1:16">
      <c r="A16" s="47">
        <v>39661</v>
      </c>
      <c r="B16" s="42">
        <v>386.6888111888112</v>
      </c>
      <c r="C16" s="42"/>
      <c r="D16" s="52"/>
      <c r="E16" s="30">
        <v>288.27647248149339</v>
      </c>
      <c r="F16" s="30"/>
      <c r="G16" s="52"/>
      <c r="H16" s="30">
        <v>137.70322580645163</v>
      </c>
      <c r="I16" s="30"/>
      <c r="J16" s="52"/>
      <c r="K16" s="30"/>
      <c r="L16" s="30"/>
      <c r="M16" s="52"/>
      <c r="N16" s="40"/>
      <c r="O16" s="40"/>
      <c r="P16" s="63"/>
    </row>
    <row r="17" spans="1:16">
      <c r="A17" s="47">
        <v>39692</v>
      </c>
      <c r="B17" s="42">
        <v>377.26468942361498</v>
      </c>
      <c r="C17" s="42"/>
      <c r="D17" s="52"/>
      <c r="E17" s="30">
        <v>299.35685752330227</v>
      </c>
      <c r="F17" s="30"/>
      <c r="G17" s="52"/>
      <c r="H17" s="30">
        <v>141.40909090909091</v>
      </c>
      <c r="I17" s="30"/>
      <c r="J17" s="52"/>
      <c r="K17" s="30"/>
      <c r="L17" s="30"/>
      <c r="M17" s="52"/>
      <c r="N17" s="40"/>
      <c r="O17" s="40"/>
      <c r="P17" s="63"/>
    </row>
    <row r="18" spans="1:16">
      <c r="A18" s="47">
        <v>39722</v>
      </c>
      <c r="B18" s="42">
        <v>374.18334264952489</v>
      </c>
      <c r="C18" s="42"/>
      <c r="D18" s="52"/>
      <c r="E18" s="30">
        <v>292.39165852069078</v>
      </c>
      <c r="F18" s="30"/>
      <c r="G18" s="52"/>
      <c r="H18" s="30">
        <v>146.493353028065</v>
      </c>
      <c r="I18" s="30"/>
      <c r="J18" s="52"/>
      <c r="K18" s="30"/>
      <c r="L18" s="30"/>
      <c r="M18" s="52"/>
      <c r="N18" s="40"/>
      <c r="O18" s="40"/>
      <c r="P18" s="63"/>
    </row>
    <row r="19" spans="1:16">
      <c r="A19" s="47">
        <v>39753</v>
      </c>
      <c r="B19" s="42">
        <v>374.95163979988882</v>
      </c>
      <c r="C19" s="42"/>
      <c r="D19" s="52"/>
      <c r="E19" s="30">
        <v>292.09141729694181</v>
      </c>
      <c r="F19" s="30"/>
      <c r="G19" s="52"/>
      <c r="H19" s="30">
        <v>145.98091603053436</v>
      </c>
      <c r="I19" s="30"/>
      <c r="J19" s="52"/>
      <c r="K19" s="30"/>
      <c r="L19" s="30"/>
      <c r="M19" s="52"/>
      <c r="N19" s="40"/>
      <c r="O19" s="40"/>
      <c r="P19" s="63"/>
    </row>
    <row r="20" spans="1:16">
      <c r="A20" s="47">
        <v>39783</v>
      </c>
      <c r="B20" s="42">
        <v>365.40455531453364</v>
      </c>
      <c r="C20" s="42"/>
      <c r="D20" s="52"/>
      <c r="E20" s="30">
        <v>285.45762165646147</v>
      </c>
      <c r="F20" s="30"/>
      <c r="G20" s="52"/>
      <c r="H20" s="30">
        <v>149.98663697104678</v>
      </c>
      <c r="I20" s="30"/>
      <c r="J20" s="52"/>
      <c r="K20" s="30"/>
      <c r="L20" s="30"/>
      <c r="M20" s="52"/>
      <c r="N20" s="40"/>
      <c r="O20" s="40"/>
      <c r="P20" s="63"/>
    </row>
    <row r="21" spans="1:16">
      <c r="A21" s="47">
        <v>39814</v>
      </c>
      <c r="B21" s="42">
        <v>367.4170353982301</v>
      </c>
      <c r="C21" s="42"/>
      <c r="D21" s="52"/>
      <c r="E21" s="30">
        <v>292.80476505625415</v>
      </c>
      <c r="F21" s="30"/>
      <c r="G21" s="52"/>
      <c r="H21" s="30">
        <v>154.72286617492097</v>
      </c>
      <c r="I21" s="30"/>
      <c r="J21" s="52"/>
      <c r="K21" s="30"/>
      <c r="L21" s="30"/>
      <c r="M21" s="52"/>
      <c r="N21" s="40"/>
      <c r="O21" s="40"/>
      <c r="P21" s="63"/>
    </row>
    <row r="22" spans="1:16">
      <c r="A22" s="47">
        <v>39845</v>
      </c>
      <c r="B22" s="42">
        <v>357.38330587589235</v>
      </c>
      <c r="C22" s="42"/>
      <c r="D22" s="52"/>
      <c r="E22" s="30">
        <v>294.45851528384281</v>
      </c>
      <c r="F22" s="30"/>
      <c r="G22" s="52"/>
      <c r="H22" s="30">
        <v>155.32624113475177</v>
      </c>
      <c r="I22" s="30"/>
      <c r="J22" s="52"/>
      <c r="K22" s="30"/>
      <c r="L22" s="30"/>
      <c r="M22" s="52"/>
      <c r="N22" s="40"/>
      <c r="O22" s="40"/>
      <c r="P22" s="63"/>
    </row>
    <row r="23" spans="1:16">
      <c r="A23" s="47">
        <v>39873</v>
      </c>
      <c r="B23" s="42">
        <v>352.80668127053667</v>
      </c>
      <c r="C23" s="42"/>
      <c r="D23" s="52"/>
      <c r="E23" s="30">
        <v>291.62733333333335</v>
      </c>
      <c r="F23" s="30"/>
      <c r="G23" s="52"/>
      <c r="H23" s="30">
        <v>165.70933589990375</v>
      </c>
      <c r="I23" s="30"/>
      <c r="J23" s="52"/>
      <c r="K23" s="30"/>
      <c r="L23" s="30"/>
      <c r="M23" s="52"/>
      <c r="N23" s="40"/>
      <c r="O23" s="40"/>
      <c r="P23" s="63"/>
    </row>
    <row r="24" spans="1:16">
      <c r="A24" s="47">
        <v>39904</v>
      </c>
      <c r="B24" s="42">
        <v>359.296875</v>
      </c>
      <c r="C24" s="42"/>
      <c r="D24" s="52"/>
      <c r="E24" s="30">
        <v>292.69268774703556</v>
      </c>
      <c r="F24" s="30"/>
      <c r="G24" s="52"/>
      <c r="H24" s="30">
        <v>165.30442804428046</v>
      </c>
      <c r="I24" s="30"/>
      <c r="J24" s="52"/>
      <c r="K24" s="30"/>
      <c r="L24" s="30"/>
      <c r="M24" s="52"/>
      <c r="N24" s="40"/>
      <c r="O24" s="40"/>
      <c r="P24" s="63"/>
    </row>
    <row r="25" spans="1:16">
      <c r="A25" s="47">
        <v>39934</v>
      </c>
      <c r="B25" s="42">
        <v>350.12283640424346</v>
      </c>
      <c r="C25" s="42"/>
      <c r="D25" s="52"/>
      <c r="E25" s="30">
        <v>289.4137146571336</v>
      </c>
      <c r="F25" s="30"/>
      <c r="G25" s="52"/>
      <c r="H25" s="30">
        <v>172.24399260628465</v>
      </c>
      <c r="I25" s="30"/>
      <c r="J25" s="52"/>
      <c r="K25" s="30"/>
      <c r="L25" s="30"/>
      <c r="M25" s="52"/>
      <c r="N25" s="40"/>
      <c r="O25" s="40"/>
      <c r="P25" s="63"/>
    </row>
    <row r="26" spans="1:16">
      <c r="A26" s="47">
        <v>39965</v>
      </c>
      <c r="B26" s="42">
        <v>347.65837104072398</v>
      </c>
      <c r="C26" s="42"/>
      <c r="D26" s="52"/>
      <c r="E26" s="30">
        <v>289.79864690721649</v>
      </c>
      <c r="F26" s="30"/>
      <c r="G26" s="52"/>
      <c r="H26" s="30">
        <v>175.50995260663507</v>
      </c>
      <c r="I26" s="30"/>
      <c r="J26" s="52"/>
      <c r="K26" s="30"/>
      <c r="L26" s="30"/>
      <c r="M26" s="52"/>
      <c r="N26" s="40"/>
      <c r="O26" s="40"/>
      <c r="P26" s="63"/>
    </row>
    <row r="27" spans="1:16">
      <c r="A27" s="47">
        <v>39995</v>
      </c>
      <c r="B27" s="42">
        <v>357.06975414522583</v>
      </c>
      <c r="C27" s="42"/>
      <c r="D27" s="52"/>
      <c r="E27" s="30">
        <v>288.53020134228188</v>
      </c>
      <c r="F27" s="30"/>
      <c r="G27" s="52"/>
      <c r="H27" s="30">
        <v>173.18824609733701</v>
      </c>
      <c r="I27" s="30"/>
      <c r="J27" s="52"/>
      <c r="K27" s="30"/>
      <c r="L27" s="30"/>
      <c r="M27" s="52"/>
      <c r="N27" s="40"/>
      <c r="O27" s="40"/>
      <c r="P27" s="63"/>
    </row>
    <row r="28" spans="1:16">
      <c r="A28" s="47">
        <v>40026</v>
      </c>
      <c r="B28" s="42">
        <v>358.48214285714283</v>
      </c>
      <c r="C28" s="42"/>
      <c r="D28" s="52"/>
      <c r="E28" s="30">
        <v>282.37293420642345</v>
      </c>
      <c r="F28" s="30"/>
      <c r="G28" s="52"/>
      <c r="H28" s="30">
        <v>172.10200364298726</v>
      </c>
      <c r="I28" s="30"/>
      <c r="J28" s="52"/>
      <c r="K28" s="30"/>
      <c r="L28" s="30"/>
      <c r="M28" s="52"/>
      <c r="N28" s="40"/>
      <c r="O28" s="40"/>
      <c r="P28" s="63"/>
    </row>
    <row r="29" spans="1:16">
      <c r="A29" s="47">
        <v>40057</v>
      </c>
      <c r="B29" s="42">
        <v>362.05983889528193</v>
      </c>
      <c r="C29" s="42"/>
      <c r="D29" s="52"/>
      <c r="E29" s="30">
        <v>284.89470499243572</v>
      </c>
      <c r="F29" s="30"/>
      <c r="G29" s="52"/>
      <c r="H29" s="30">
        <v>173.46361185983827</v>
      </c>
      <c r="I29" s="30"/>
      <c r="J29" s="52"/>
      <c r="K29" s="30"/>
      <c r="L29" s="30"/>
      <c r="M29" s="52"/>
      <c r="N29" s="40"/>
      <c r="O29" s="40"/>
      <c r="P29" s="63"/>
    </row>
    <row r="30" spans="1:16">
      <c r="A30" s="47">
        <v>40087</v>
      </c>
      <c r="B30" s="42">
        <v>357.34265734265733</v>
      </c>
      <c r="C30" s="42"/>
      <c r="D30" s="52"/>
      <c r="E30" s="30">
        <v>280.04929577464787</v>
      </c>
      <c r="F30" s="30"/>
      <c r="G30" s="52"/>
      <c r="H30" s="30">
        <v>174.72547254725472</v>
      </c>
      <c r="I30" s="30"/>
      <c r="J30" s="52"/>
      <c r="K30" s="30"/>
      <c r="L30" s="30"/>
      <c r="M30" s="52"/>
      <c r="N30" s="40"/>
      <c r="O30" s="40"/>
      <c r="P30" s="63"/>
    </row>
    <row r="31" spans="1:16">
      <c r="A31" s="47">
        <v>40118</v>
      </c>
      <c r="B31" s="42">
        <v>354.71535365152386</v>
      </c>
      <c r="C31" s="42"/>
      <c r="D31" s="52"/>
      <c r="E31" s="30">
        <v>277.52004581901491</v>
      </c>
      <c r="F31" s="30"/>
      <c r="G31" s="52"/>
      <c r="H31" s="30">
        <v>173.82542524619515</v>
      </c>
      <c r="I31" s="30"/>
      <c r="J31" s="52"/>
      <c r="K31" s="30"/>
      <c r="L31" s="30"/>
      <c r="M31" s="52"/>
      <c r="N31" s="40"/>
      <c r="O31" s="40"/>
      <c r="P31" s="63"/>
    </row>
    <row r="32" spans="1:16">
      <c r="A32" s="47">
        <v>40148</v>
      </c>
      <c r="B32" s="42">
        <v>353.31179775280901</v>
      </c>
      <c r="C32" s="42"/>
      <c r="D32" s="52"/>
      <c r="E32" s="30">
        <v>274.09737417943109</v>
      </c>
      <c r="F32" s="30"/>
      <c r="G32" s="52"/>
      <c r="H32" s="30">
        <v>165.72711571675302</v>
      </c>
      <c r="I32" s="30"/>
      <c r="J32" s="52"/>
      <c r="K32" s="30"/>
      <c r="L32" s="30"/>
      <c r="M32" s="52"/>
      <c r="N32" s="40"/>
      <c r="O32" s="40"/>
      <c r="P32" s="63"/>
    </row>
    <row r="33" spans="1:16">
      <c r="A33" s="47">
        <v>40179</v>
      </c>
      <c r="B33" s="42">
        <v>357.67068273092372</v>
      </c>
      <c r="C33" s="42"/>
      <c r="D33" s="52"/>
      <c r="E33" s="30">
        <v>281.59459459459458</v>
      </c>
      <c r="F33" s="30"/>
      <c r="G33" s="52"/>
      <c r="H33" s="30">
        <v>171.66927763272412</v>
      </c>
      <c r="I33" s="30"/>
      <c r="J33" s="52"/>
      <c r="K33" s="30"/>
      <c r="L33" s="30"/>
      <c r="M33" s="52"/>
      <c r="N33" s="40"/>
      <c r="O33" s="40"/>
      <c r="P33" s="63"/>
    </row>
    <row r="34" spans="1:16">
      <c r="A34" s="47">
        <v>40210</v>
      </c>
      <c r="B34" s="42">
        <v>351.79207352096495</v>
      </c>
      <c r="C34" s="42"/>
      <c r="D34" s="52"/>
      <c r="E34" s="30">
        <v>281.80645161290323</v>
      </c>
      <c r="F34" s="30"/>
      <c r="G34" s="52"/>
      <c r="H34" s="30">
        <v>166.66183986371379</v>
      </c>
      <c r="I34" s="30"/>
      <c r="J34" s="52"/>
      <c r="K34" s="30"/>
      <c r="L34" s="30"/>
      <c r="M34" s="52"/>
      <c r="N34" s="40"/>
      <c r="O34" s="40"/>
      <c r="P34" s="63"/>
    </row>
    <row r="35" spans="1:16">
      <c r="A35" s="47">
        <v>40238</v>
      </c>
      <c r="B35" s="42">
        <v>352.88807649043872</v>
      </c>
      <c r="C35" s="42"/>
      <c r="D35" s="52"/>
      <c r="E35" s="30">
        <v>282.99123055162659</v>
      </c>
      <c r="F35" s="30"/>
      <c r="G35" s="52"/>
      <c r="H35" s="30">
        <v>168.69411764705882</v>
      </c>
      <c r="I35" s="30"/>
      <c r="J35" s="52"/>
      <c r="K35" s="30"/>
      <c r="L35" s="30"/>
      <c r="M35" s="52"/>
      <c r="N35" s="41"/>
      <c r="O35" s="41"/>
      <c r="P35" s="63"/>
    </row>
    <row r="36" spans="1:16">
      <c r="A36" s="47">
        <v>40269</v>
      </c>
      <c r="B36" s="42">
        <v>348.18539325842698</v>
      </c>
      <c r="C36" s="42"/>
      <c r="D36" s="52"/>
      <c r="E36" s="30">
        <v>285.27319884726222</v>
      </c>
      <c r="F36" s="30"/>
      <c r="G36" s="52"/>
      <c r="H36" s="30">
        <v>168.36159600997507</v>
      </c>
      <c r="I36" s="30"/>
      <c r="J36" s="52"/>
      <c r="K36" s="30"/>
      <c r="L36" s="30"/>
      <c r="M36" s="52"/>
      <c r="N36" s="41"/>
      <c r="O36" s="41"/>
      <c r="P36" s="63"/>
    </row>
    <row r="37" spans="1:16">
      <c r="A37" s="47">
        <v>40299</v>
      </c>
      <c r="B37" s="42">
        <v>344.96078431372547</v>
      </c>
      <c r="C37" s="42"/>
      <c r="D37" s="52"/>
      <c r="E37" s="30">
        <v>288.17114986698198</v>
      </c>
      <c r="F37" s="30"/>
      <c r="G37" s="52"/>
      <c r="H37" s="30">
        <v>165.30413223140496</v>
      </c>
      <c r="I37" s="30"/>
      <c r="J37" s="52"/>
      <c r="K37" s="30"/>
      <c r="L37" s="30"/>
      <c r="M37" s="52"/>
      <c r="N37" s="41"/>
      <c r="O37" s="41"/>
      <c r="P37" s="63"/>
    </row>
    <row r="38" spans="1:16">
      <c r="A38" s="47">
        <v>40330</v>
      </c>
      <c r="B38" s="42">
        <v>338.09680968096808</v>
      </c>
      <c r="C38" s="42"/>
      <c r="D38" s="52"/>
      <c r="E38" s="30">
        <v>294.25988530033203</v>
      </c>
      <c r="F38" s="30"/>
      <c r="G38" s="52"/>
      <c r="H38" s="30">
        <v>168.05016447368422</v>
      </c>
      <c r="I38" s="30"/>
      <c r="J38" s="52"/>
      <c r="K38" s="30"/>
      <c r="L38" s="30"/>
      <c r="M38" s="52"/>
      <c r="N38" s="41"/>
      <c r="O38" s="41"/>
      <c r="P38" s="63"/>
    </row>
    <row r="39" spans="1:16">
      <c r="A39" s="47">
        <v>40360</v>
      </c>
      <c r="B39" s="42">
        <v>344.80156512017885</v>
      </c>
      <c r="C39" s="42"/>
      <c r="D39" s="52"/>
      <c r="E39" s="30">
        <v>298.36065573770492</v>
      </c>
      <c r="F39" s="30"/>
      <c r="G39" s="52"/>
      <c r="H39" s="30">
        <v>163.41878980891721</v>
      </c>
      <c r="I39" s="30"/>
      <c r="J39" s="52"/>
      <c r="K39" s="30"/>
      <c r="L39" s="30"/>
      <c r="M39" s="52"/>
      <c r="N39" s="41">
        <v>3272.5</v>
      </c>
      <c r="O39" s="41"/>
      <c r="P39" s="63"/>
    </row>
    <row r="40" spans="1:16">
      <c r="A40" s="47">
        <v>40391</v>
      </c>
      <c r="B40" s="42">
        <v>344.87567567567567</v>
      </c>
      <c r="C40" s="42"/>
      <c r="D40" s="52"/>
      <c r="E40" s="30">
        <v>299.40788662969811</v>
      </c>
      <c r="F40" s="30"/>
      <c r="G40" s="52"/>
      <c r="H40" s="30">
        <v>164.10031347962382</v>
      </c>
      <c r="I40" s="30"/>
      <c r="J40" s="52"/>
      <c r="K40" s="30"/>
      <c r="L40" s="30"/>
      <c r="M40" s="52"/>
      <c r="N40" s="41">
        <v>3278.8156424581007</v>
      </c>
      <c r="O40" s="41"/>
      <c r="P40" s="63"/>
    </row>
    <row r="41" spans="1:16">
      <c r="A41" s="47">
        <v>40422</v>
      </c>
      <c r="B41" s="42">
        <v>348.84781435509984</v>
      </c>
      <c r="C41" s="42"/>
      <c r="D41" s="52"/>
      <c r="E41" s="30">
        <v>307.53201506591336</v>
      </c>
      <c r="F41" s="30"/>
      <c r="G41" s="52"/>
      <c r="H41" s="30">
        <v>163.78082191780823</v>
      </c>
      <c r="I41" s="30"/>
      <c r="J41" s="52"/>
      <c r="K41" s="30"/>
      <c r="L41" s="30"/>
      <c r="M41" s="52"/>
      <c r="N41" s="41">
        <v>3140.8870967741937</v>
      </c>
      <c r="O41" s="41"/>
      <c r="P41" s="63"/>
    </row>
    <row r="42" spans="1:16">
      <c r="A42" s="47">
        <v>40452</v>
      </c>
      <c r="B42" s="42">
        <v>345.47404661016947</v>
      </c>
      <c r="C42" s="42"/>
      <c r="D42" s="52"/>
      <c r="E42" s="30">
        <v>299.60736386138615</v>
      </c>
      <c r="F42" s="30"/>
      <c r="G42" s="52"/>
      <c r="H42" s="30">
        <v>164.21209858103063</v>
      </c>
      <c r="I42" s="30"/>
      <c r="J42" s="52"/>
      <c r="K42" s="30"/>
      <c r="L42" s="30"/>
      <c r="M42" s="52"/>
      <c r="N42" s="41">
        <v>3157.864864864865</v>
      </c>
      <c r="O42" s="41"/>
      <c r="P42" s="63"/>
    </row>
    <row r="43" spans="1:16">
      <c r="A43" s="47">
        <v>40483</v>
      </c>
      <c r="B43" s="42">
        <v>348.04118268215416</v>
      </c>
      <c r="C43" s="42"/>
      <c r="D43" s="52"/>
      <c r="E43" s="30">
        <v>298.38635668400121</v>
      </c>
      <c r="F43" s="30"/>
      <c r="G43" s="52"/>
      <c r="H43" s="30">
        <v>166.57692307692307</v>
      </c>
      <c r="I43" s="30"/>
      <c r="J43" s="52"/>
      <c r="K43" s="30">
        <v>1971.5903083700441</v>
      </c>
      <c r="L43" s="30"/>
      <c r="M43" s="52"/>
      <c r="N43" s="41">
        <v>3076.0105263157893</v>
      </c>
      <c r="O43" s="41"/>
      <c r="P43" s="63"/>
    </row>
    <row r="44" spans="1:16">
      <c r="A44" s="47">
        <v>40513</v>
      </c>
      <c r="B44" s="42">
        <v>354.14498141263942</v>
      </c>
      <c r="C44" s="42"/>
      <c r="D44" s="52"/>
      <c r="E44" s="30">
        <v>301.16261398176295</v>
      </c>
      <c r="F44" s="30"/>
      <c r="G44" s="52"/>
      <c r="H44" s="30">
        <v>164.57982631930528</v>
      </c>
      <c r="I44" s="30"/>
      <c r="J44" s="52"/>
      <c r="K44" s="30">
        <v>1955.1266375545852</v>
      </c>
      <c r="L44" s="30"/>
      <c r="M44" s="52"/>
      <c r="N44" s="41">
        <v>3108.7340425531916</v>
      </c>
      <c r="O44" s="41"/>
      <c r="P44" s="63"/>
    </row>
    <row r="45" spans="1:16">
      <c r="A45" s="47">
        <v>40544</v>
      </c>
      <c r="B45" s="42">
        <v>350.96883116883117</v>
      </c>
      <c r="C45" s="42"/>
      <c r="D45" s="52"/>
      <c r="E45" s="30">
        <v>302.41920590951059</v>
      </c>
      <c r="F45" s="30"/>
      <c r="G45" s="52"/>
      <c r="H45" s="30">
        <v>166.2286465177398</v>
      </c>
      <c r="I45" s="30"/>
      <c r="J45" s="52"/>
      <c r="K45" s="30">
        <v>1910.4549356223176</v>
      </c>
      <c r="L45" s="30"/>
      <c r="M45" s="52"/>
      <c r="N45" s="41">
        <v>3196.489247311828</v>
      </c>
      <c r="O45" s="41"/>
      <c r="P45" s="63"/>
    </row>
    <row r="46" spans="1:16">
      <c r="A46" s="47">
        <v>40575</v>
      </c>
      <c r="B46" s="42">
        <v>347.80395136778117</v>
      </c>
      <c r="C46" s="42"/>
      <c r="D46" s="52"/>
      <c r="E46" s="30">
        <v>295.27707105181508</v>
      </c>
      <c r="F46" s="30"/>
      <c r="G46" s="52"/>
      <c r="H46" s="30">
        <v>162.67683322517846</v>
      </c>
      <c r="I46" s="30"/>
      <c r="J46" s="52"/>
      <c r="K46" s="30">
        <v>1855.8974358974358</v>
      </c>
      <c r="L46" s="30"/>
      <c r="M46" s="52"/>
      <c r="N46" s="41">
        <v>3168</v>
      </c>
      <c r="O46" s="41"/>
      <c r="P46" s="63"/>
    </row>
    <row r="47" spans="1:16">
      <c r="A47" s="47">
        <v>40603</v>
      </c>
      <c r="B47" s="42">
        <v>355.79677256681794</v>
      </c>
      <c r="C47" s="42"/>
      <c r="D47" s="52"/>
      <c r="E47" s="30">
        <v>299.92007492975335</v>
      </c>
      <c r="F47" s="30"/>
      <c r="G47" s="52"/>
      <c r="H47" s="30">
        <v>165.26569435637285</v>
      </c>
      <c r="I47" s="30"/>
      <c r="J47" s="52"/>
      <c r="K47" s="30">
        <v>1858.7268907563025</v>
      </c>
      <c r="L47" s="30"/>
      <c r="M47" s="52"/>
      <c r="N47" s="41">
        <v>3136.0994764397906</v>
      </c>
      <c r="O47" s="41"/>
      <c r="P47" s="63"/>
    </row>
    <row r="48" spans="1:16">
      <c r="A48" s="47">
        <v>40634</v>
      </c>
      <c r="B48" s="42">
        <v>354.06093906093906</v>
      </c>
      <c r="C48" s="42"/>
      <c r="D48" s="52"/>
      <c r="E48" s="30">
        <v>302.30217186024549</v>
      </c>
      <c r="F48" s="30"/>
      <c r="G48" s="52"/>
      <c r="H48" s="30">
        <v>164.58605798889573</v>
      </c>
      <c r="I48" s="30"/>
      <c r="J48" s="52"/>
      <c r="K48" s="30">
        <v>1814.546218487395</v>
      </c>
      <c r="L48" s="30"/>
      <c r="M48" s="52"/>
      <c r="N48" s="41">
        <v>3169.8333333333335</v>
      </c>
      <c r="O48" s="41"/>
      <c r="P48" s="63"/>
    </row>
    <row r="49" spans="1:16">
      <c r="A49" s="47">
        <v>40664</v>
      </c>
      <c r="B49" s="42">
        <v>351.60882498760537</v>
      </c>
      <c r="C49" s="42"/>
      <c r="D49" s="52"/>
      <c r="E49" s="30">
        <v>296.75399061032863</v>
      </c>
      <c r="F49" s="30"/>
      <c r="G49" s="52"/>
      <c r="H49" s="30">
        <v>165.01941139636818</v>
      </c>
      <c r="I49" s="30"/>
      <c r="J49" s="52"/>
      <c r="K49" s="30">
        <v>1803.3858921161825</v>
      </c>
      <c r="L49" s="30"/>
      <c r="M49" s="52"/>
      <c r="N49" s="41">
        <v>3191.7098445595857</v>
      </c>
      <c r="O49" s="41"/>
      <c r="P49" s="63"/>
    </row>
    <row r="50" spans="1:16">
      <c r="A50" s="47">
        <v>40695</v>
      </c>
      <c r="B50" s="42">
        <v>354.36017786561263</v>
      </c>
      <c r="C50" s="42"/>
      <c r="D50" s="52"/>
      <c r="E50" s="30">
        <v>298.31751021691292</v>
      </c>
      <c r="F50" s="30"/>
      <c r="G50" s="52"/>
      <c r="H50" s="30">
        <v>166.01576872536137</v>
      </c>
      <c r="I50" s="30"/>
      <c r="J50" s="52"/>
      <c r="K50" s="30">
        <v>1795.2396694214876</v>
      </c>
      <c r="L50" s="30"/>
      <c r="M50" s="52"/>
      <c r="N50" s="41">
        <v>3213.3608247422681</v>
      </c>
      <c r="O50" s="41"/>
      <c r="P50" s="63"/>
    </row>
    <row r="51" spans="1:16">
      <c r="A51" s="47">
        <v>40725</v>
      </c>
      <c r="B51" s="42">
        <v>352.18673817649926</v>
      </c>
      <c r="C51" s="42"/>
      <c r="D51" s="53"/>
      <c r="E51" s="30">
        <v>296.43199747554434</v>
      </c>
      <c r="F51" s="30"/>
      <c r="G51" s="53"/>
      <c r="H51" s="30">
        <v>168.40654843110505</v>
      </c>
      <c r="I51" s="30"/>
      <c r="J51" s="53"/>
      <c r="K51" s="30">
        <v>1972.0573770491803</v>
      </c>
      <c r="L51" s="30"/>
      <c r="M51" s="53"/>
      <c r="N51" s="41">
        <v>3217.2435233160622</v>
      </c>
      <c r="O51" s="41"/>
      <c r="P51" s="64"/>
    </row>
    <row r="52" spans="1:16">
      <c r="A52" s="47">
        <v>40756</v>
      </c>
      <c r="B52" s="42">
        <v>362.65794669299112</v>
      </c>
      <c r="C52" s="42"/>
      <c r="D52" s="53"/>
      <c r="E52" s="30">
        <v>298.81574016239853</v>
      </c>
      <c r="F52" s="30"/>
      <c r="G52" s="53"/>
      <c r="H52" s="30">
        <v>171.92178770949721</v>
      </c>
      <c r="I52" s="30"/>
      <c r="J52" s="53"/>
      <c r="K52" s="30">
        <v>1953.2369477911648</v>
      </c>
      <c r="L52" s="30"/>
      <c r="M52" s="53"/>
      <c r="N52" s="41">
        <v>3171.0552763819096</v>
      </c>
      <c r="O52" s="41"/>
      <c r="P52" s="64"/>
    </row>
    <row r="53" spans="1:16">
      <c r="A53" s="47">
        <v>40787</v>
      </c>
      <c r="B53" s="42">
        <v>367.51600196947317</v>
      </c>
      <c r="C53" s="42"/>
      <c r="D53" s="53"/>
      <c r="E53" s="30">
        <v>305.10738255033556</v>
      </c>
      <c r="F53" s="30"/>
      <c r="G53" s="53"/>
      <c r="H53" s="30">
        <v>169.88026607538802</v>
      </c>
      <c r="I53" s="30"/>
      <c r="J53" s="53"/>
      <c r="K53" s="30">
        <v>1934.328</v>
      </c>
      <c r="L53" s="30"/>
      <c r="M53" s="53"/>
      <c r="N53" s="41">
        <v>3166.24</v>
      </c>
      <c r="O53" s="41"/>
      <c r="P53" s="64"/>
    </row>
    <row r="54" spans="1:16">
      <c r="A54" s="47">
        <v>40817</v>
      </c>
      <c r="B54" s="42">
        <v>368.37798343886993</v>
      </c>
      <c r="C54" s="42"/>
      <c r="D54" s="53"/>
      <c r="E54" s="30">
        <v>301.06218274111677</v>
      </c>
      <c r="F54" s="30"/>
      <c r="G54" s="53"/>
      <c r="H54" s="30">
        <v>172.46439628482972</v>
      </c>
      <c r="I54" s="30"/>
      <c r="J54" s="53"/>
      <c r="K54" s="30">
        <v>1927.5686274509803</v>
      </c>
      <c r="L54" s="30"/>
      <c r="M54" s="53"/>
      <c r="N54" s="41">
        <v>3201.9492385786803</v>
      </c>
      <c r="O54" s="41"/>
      <c r="P54" s="64"/>
    </row>
    <row r="55" spans="1:16">
      <c r="A55" s="47">
        <v>40848</v>
      </c>
      <c r="B55" s="42">
        <v>370.33365806137363</v>
      </c>
      <c r="C55" s="42"/>
      <c r="D55" s="53"/>
      <c r="E55" s="30">
        <v>299.73724884080372</v>
      </c>
      <c r="F55" s="30"/>
      <c r="G55" s="53"/>
      <c r="H55" s="30">
        <v>171.32834645669291</v>
      </c>
      <c r="I55" s="30"/>
      <c r="J55" s="53"/>
      <c r="K55" s="30">
        <v>1931.9533073929961</v>
      </c>
      <c r="L55" s="30"/>
      <c r="M55" s="53"/>
      <c r="N55" s="41">
        <v>3177.5820895522388</v>
      </c>
      <c r="O55" s="41"/>
      <c r="P55" s="64"/>
    </row>
    <row r="56" spans="1:16">
      <c r="A56" s="47">
        <v>40878</v>
      </c>
      <c r="B56" s="42">
        <v>374.13843888070693</v>
      </c>
      <c r="C56" s="42"/>
      <c r="D56" s="53"/>
      <c r="E56" s="30">
        <v>302.33967474685488</v>
      </c>
      <c r="F56" s="30"/>
      <c r="G56" s="53"/>
      <c r="H56" s="30">
        <v>169.39682539682539</v>
      </c>
      <c r="I56" s="30"/>
      <c r="J56" s="53"/>
      <c r="K56" s="30">
        <v>1947.7413127413126</v>
      </c>
      <c r="L56" s="30"/>
      <c r="M56" s="53"/>
      <c r="N56" s="41">
        <v>3139.6390243902438</v>
      </c>
      <c r="O56" s="41"/>
      <c r="P56" s="64"/>
    </row>
    <row r="57" spans="1:16">
      <c r="A57" s="47">
        <v>40909</v>
      </c>
      <c r="B57" s="42">
        <v>366.61108386463951</v>
      </c>
      <c r="C57" s="42"/>
      <c r="D57" s="53"/>
      <c r="E57" s="30">
        <v>305.07996237064913</v>
      </c>
      <c r="F57" s="30"/>
      <c r="G57" s="53"/>
      <c r="H57" s="30">
        <v>174.62420382165604</v>
      </c>
      <c r="I57" s="30"/>
      <c r="J57" s="53"/>
      <c r="K57" s="30">
        <v>1942.7665369649806</v>
      </c>
      <c r="L57" s="30"/>
      <c r="M57" s="53"/>
      <c r="N57" s="41">
        <v>3077.7621359223299</v>
      </c>
      <c r="O57" s="41"/>
      <c r="P57" s="64"/>
    </row>
    <row r="58" spans="1:16">
      <c r="A58" s="47">
        <v>40940</v>
      </c>
      <c r="B58" s="42">
        <v>374.69702970297027</v>
      </c>
      <c r="C58" s="42"/>
      <c r="D58" s="53"/>
      <c r="E58" s="30">
        <v>302.66144691512682</v>
      </c>
      <c r="F58" s="30"/>
      <c r="G58" s="53"/>
      <c r="H58" s="30">
        <v>172.51184834123222</v>
      </c>
      <c r="I58" s="30"/>
      <c r="J58" s="53"/>
      <c r="K58" s="30">
        <v>1936.2156862745098</v>
      </c>
      <c r="L58" s="30"/>
      <c r="M58" s="53"/>
      <c r="N58" s="41">
        <v>3048.5024154589373</v>
      </c>
      <c r="O58" s="41"/>
      <c r="P58" s="64"/>
    </row>
    <row r="59" spans="1:16">
      <c r="A59" s="47">
        <v>40969</v>
      </c>
      <c r="B59" s="42">
        <v>376.18209408194235</v>
      </c>
      <c r="C59" s="42"/>
      <c r="D59" s="53"/>
      <c r="E59" s="30">
        <v>305.57524975829841</v>
      </c>
      <c r="F59" s="30"/>
      <c r="G59" s="53"/>
      <c r="H59" s="30">
        <v>174.5426294820717</v>
      </c>
      <c r="I59" s="30"/>
      <c r="J59" s="53"/>
      <c r="K59" s="30">
        <v>1925.7165354330709</v>
      </c>
      <c r="L59" s="30"/>
      <c r="M59" s="53"/>
      <c r="N59" s="41">
        <v>2998.5633802816901</v>
      </c>
      <c r="O59" s="41"/>
      <c r="P59" s="64"/>
    </row>
    <row r="60" spans="1:16">
      <c r="A60" s="47">
        <v>41000</v>
      </c>
      <c r="B60" s="42">
        <v>374.02791625124627</v>
      </c>
      <c r="C60" s="42"/>
      <c r="D60" s="53"/>
      <c r="E60" s="30">
        <v>304.1284463185209</v>
      </c>
      <c r="F60" s="30"/>
      <c r="G60" s="53"/>
      <c r="H60" s="30">
        <v>173.48022598870057</v>
      </c>
      <c r="I60" s="30"/>
      <c r="J60" s="53"/>
      <c r="K60" s="30">
        <v>1947.9800796812749</v>
      </c>
      <c r="L60" s="30"/>
      <c r="M60" s="53"/>
      <c r="N60" s="41">
        <v>2985.7746478873241</v>
      </c>
      <c r="O60" s="41"/>
      <c r="P60" s="64"/>
    </row>
    <row r="61" spans="1:16">
      <c r="A61" s="47">
        <v>41030</v>
      </c>
      <c r="B61" s="42">
        <v>367.77929022848809</v>
      </c>
      <c r="C61" s="42"/>
      <c r="D61" s="53"/>
      <c r="E61" s="30">
        <v>302.14150635800456</v>
      </c>
      <c r="F61" s="30"/>
      <c r="G61" s="53"/>
      <c r="H61" s="30">
        <v>176.18380566801619</v>
      </c>
      <c r="I61" s="30"/>
      <c r="J61" s="53"/>
      <c r="K61" s="30">
        <v>2050.1019607843136</v>
      </c>
      <c r="L61" s="30"/>
      <c r="M61" s="53"/>
      <c r="N61" s="41">
        <v>2971.5068493150684</v>
      </c>
      <c r="O61" s="41"/>
      <c r="P61" s="64"/>
    </row>
    <row r="62" spans="1:16">
      <c r="A62" s="47">
        <v>41061</v>
      </c>
      <c r="B62" s="42">
        <v>367.09253731343284</v>
      </c>
      <c r="C62" s="42"/>
      <c r="D62" s="53"/>
      <c r="E62" s="30">
        <v>304.27323850479655</v>
      </c>
      <c r="F62" s="30"/>
      <c r="G62" s="53"/>
      <c r="H62" s="30">
        <v>174.62162162162161</v>
      </c>
      <c r="I62" s="30"/>
      <c r="J62" s="53"/>
      <c r="K62" s="30">
        <v>2000.8828125</v>
      </c>
      <c r="L62" s="30"/>
      <c r="M62" s="53"/>
      <c r="N62" s="41">
        <v>2935.590909090909</v>
      </c>
      <c r="O62" s="41"/>
      <c r="P62" s="64"/>
    </row>
    <row r="63" spans="1:16">
      <c r="A63" s="47">
        <v>41091</v>
      </c>
      <c r="B63" s="42">
        <v>364.20676139147474</v>
      </c>
      <c r="C63" s="42"/>
      <c r="D63" s="53"/>
      <c r="E63" s="30">
        <v>303.43801652892563</v>
      </c>
      <c r="F63" s="30"/>
      <c r="G63" s="53"/>
      <c r="H63" s="30">
        <v>174.3398285268901</v>
      </c>
      <c r="I63" s="30"/>
      <c r="J63" s="53"/>
      <c r="K63" s="30">
        <v>1986.8503937007874</v>
      </c>
      <c r="L63" s="30"/>
      <c r="M63" s="53"/>
      <c r="N63" s="41">
        <v>2892.716894977169</v>
      </c>
      <c r="O63" s="41"/>
      <c r="P63" s="64"/>
    </row>
    <row r="64" spans="1:16">
      <c r="A64" s="47">
        <v>41122</v>
      </c>
      <c r="B64" s="42">
        <v>367.81098466105885</v>
      </c>
      <c r="C64" s="42"/>
      <c r="D64" s="53"/>
      <c r="E64" s="30">
        <v>305.98333333333335</v>
      </c>
      <c r="F64" s="30"/>
      <c r="G64" s="53"/>
      <c r="H64" s="30">
        <v>174.94153846153847</v>
      </c>
      <c r="I64" s="30"/>
      <c r="J64" s="53"/>
      <c r="K64" s="30">
        <v>2047.9842519685039</v>
      </c>
      <c r="L64" s="30"/>
      <c r="M64" s="53"/>
      <c r="N64" s="41">
        <v>2853.0403587443948</v>
      </c>
      <c r="O64" s="41"/>
      <c r="P64" s="64"/>
    </row>
    <row r="65" spans="1:16">
      <c r="A65" s="47">
        <v>41153</v>
      </c>
      <c r="B65" s="42">
        <v>368.70843611248148</v>
      </c>
      <c r="C65" s="42"/>
      <c r="D65" s="53"/>
      <c r="E65" s="30">
        <v>311.37217272104181</v>
      </c>
      <c r="F65" s="30"/>
      <c r="G65" s="53"/>
      <c r="H65" s="30">
        <v>172.80185758513932</v>
      </c>
      <c r="I65" s="30"/>
      <c r="J65" s="53"/>
      <c r="K65" s="30">
        <v>2071.62109375</v>
      </c>
      <c r="L65" s="30"/>
      <c r="M65" s="53"/>
      <c r="N65" s="41">
        <v>2861.1607142857142</v>
      </c>
      <c r="O65" s="41"/>
      <c r="P65" s="64"/>
    </row>
    <row r="66" spans="1:16">
      <c r="A66" s="47">
        <v>41183</v>
      </c>
      <c r="B66" s="42">
        <v>370.46341463414632</v>
      </c>
      <c r="C66" s="42"/>
      <c r="D66" s="53"/>
      <c r="E66" s="30">
        <v>302.60086985613918</v>
      </c>
      <c r="F66" s="30"/>
      <c r="G66" s="53"/>
      <c r="H66" s="30">
        <v>171.03828483920367</v>
      </c>
      <c r="I66" s="30"/>
      <c r="J66" s="53"/>
      <c r="K66" s="30">
        <v>2124.7782101167313</v>
      </c>
      <c r="L66" s="30"/>
      <c r="M66" s="53"/>
      <c r="N66" s="41">
        <v>2875.8333333333335</v>
      </c>
      <c r="O66" s="41"/>
      <c r="P66" s="64"/>
    </row>
    <row r="67" spans="1:16">
      <c r="A67" s="47">
        <v>41214</v>
      </c>
      <c r="B67" s="42">
        <v>386.07213438735175</v>
      </c>
      <c r="C67" s="42"/>
      <c r="D67" s="53"/>
      <c r="E67" s="30">
        <v>306.39946109801281</v>
      </c>
      <c r="F67" s="30"/>
      <c r="G67" s="53"/>
      <c r="H67" s="30">
        <v>164.87583148558758</v>
      </c>
      <c r="I67" s="30"/>
      <c r="J67" s="53"/>
      <c r="K67" s="30">
        <v>2120.3254901960786</v>
      </c>
      <c r="L67" s="30"/>
      <c r="M67" s="53"/>
      <c r="N67" s="41">
        <v>2816.3097345132742</v>
      </c>
      <c r="O67" s="41"/>
      <c r="P67" s="64"/>
    </row>
    <row r="68" spans="1:16" ht="14.45" customHeight="1">
      <c r="A68" s="47">
        <v>41244</v>
      </c>
      <c r="B68" s="42">
        <v>389.22657411998017</v>
      </c>
      <c r="C68" s="42"/>
      <c r="D68" s="53"/>
      <c r="E68" s="30">
        <v>303.55631510416669</v>
      </c>
      <c r="F68" s="30"/>
      <c r="G68" s="53"/>
      <c r="H68" s="30">
        <v>165.33138686131386</v>
      </c>
      <c r="I68" s="30"/>
      <c r="J68" s="53"/>
      <c r="K68" s="30">
        <v>2193.0441767068273</v>
      </c>
      <c r="L68" s="30"/>
      <c r="M68" s="53"/>
      <c r="N68" s="41">
        <v>2865.2600896860986</v>
      </c>
      <c r="O68" s="41"/>
      <c r="P68" s="64"/>
    </row>
    <row r="69" spans="1:16">
      <c r="A69" s="47">
        <v>41275</v>
      </c>
      <c r="B69" s="42">
        <v>406.10712530712533</v>
      </c>
      <c r="C69" s="42"/>
      <c r="D69" s="53"/>
      <c r="E69" s="30">
        <v>304.46475195822455</v>
      </c>
      <c r="F69" s="30"/>
      <c r="G69" s="53"/>
      <c r="H69" s="30">
        <v>162.87209302325581</v>
      </c>
      <c r="I69" s="30"/>
      <c r="J69" s="53"/>
      <c r="K69" s="30">
        <v>2201.8870967741937</v>
      </c>
      <c r="L69" s="30"/>
      <c r="M69" s="53"/>
      <c r="N69" s="41">
        <v>2820.5714285714284</v>
      </c>
      <c r="O69" s="41"/>
      <c r="P69" s="64"/>
    </row>
    <row r="70" spans="1:16" ht="14.45" customHeight="1">
      <c r="A70" s="47">
        <v>41306</v>
      </c>
      <c r="B70" s="42">
        <v>405.35267633816909</v>
      </c>
      <c r="C70" s="42"/>
      <c r="D70" s="53"/>
      <c r="E70" s="30">
        <v>308.52988047808765</v>
      </c>
      <c r="F70" s="30"/>
      <c r="G70" s="53"/>
      <c r="H70" s="30">
        <v>163.25749817117776</v>
      </c>
      <c r="I70" s="30"/>
      <c r="J70" s="53"/>
      <c r="K70" s="30">
        <v>2243.181818181818</v>
      </c>
      <c r="L70" s="30"/>
      <c r="M70" s="53"/>
      <c r="N70" s="41">
        <v>2735.2850877192982</v>
      </c>
      <c r="O70" s="41"/>
      <c r="P70" s="64"/>
    </row>
    <row r="71" spans="1:16">
      <c r="A71" s="47">
        <v>41334</v>
      </c>
      <c r="B71" s="28">
        <v>403.51489985344409</v>
      </c>
      <c r="C71" s="28"/>
      <c r="D71" s="53"/>
      <c r="E71" s="30">
        <v>304.3028894055131</v>
      </c>
      <c r="F71" s="30"/>
      <c r="G71" s="53"/>
      <c r="H71" s="30">
        <v>163.60975609756099</v>
      </c>
      <c r="I71" s="30"/>
      <c r="J71" s="53"/>
      <c r="K71" s="30">
        <v>2224.3966942148759</v>
      </c>
      <c r="L71" s="30"/>
      <c r="M71" s="53"/>
      <c r="N71" s="41">
        <v>2699.844827586207</v>
      </c>
      <c r="O71" s="41"/>
      <c r="P71" s="64"/>
    </row>
    <row r="72" spans="1:16">
      <c r="A72" s="47">
        <v>41365</v>
      </c>
      <c r="B72" s="30">
        <v>413.34555229716523</v>
      </c>
      <c r="C72" s="30"/>
      <c r="D72" s="53"/>
      <c r="E72" s="30">
        <v>305.01512096774195</v>
      </c>
      <c r="F72" s="30"/>
      <c r="G72" s="53"/>
      <c r="H72" s="30">
        <v>163.34146341463415</v>
      </c>
      <c r="I72" s="30"/>
      <c r="J72" s="53"/>
      <c r="K72" s="30">
        <v>2171.8024691358023</v>
      </c>
      <c r="L72" s="30"/>
      <c r="M72" s="53"/>
      <c r="N72" s="41">
        <v>2734.1048034934497</v>
      </c>
      <c r="O72" s="41"/>
      <c r="P72" s="64"/>
    </row>
    <row r="73" spans="1:16">
      <c r="A73" s="47">
        <v>41395</v>
      </c>
      <c r="B73" s="30">
        <v>423.34092058674759</v>
      </c>
      <c r="C73" s="30"/>
      <c r="D73" s="53"/>
      <c r="E73" s="30">
        <v>304.88914626075444</v>
      </c>
      <c r="F73" s="30"/>
      <c r="G73" s="53"/>
      <c r="H73" s="30">
        <v>164.58128078817734</v>
      </c>
      <c r="I73" s="30"/>
      <c r="J73" s="53"/>
      <c r="K73" s="30">
        <v>2199.8000000000002</v>
      </c>
      <c r="L73" s="30"/>
      <c r="M73" s="53"/>
      <c r="N73" s="41">
        <v>2727.2340425531916</v>
      </c>
      <c r="O73" s="41"/>
      <c r="P73" s="64"/>
    </row>
    <row r="74" spans="1:16">
      <c r="A74" s="47">
        <v>41426</v>
      </c>
      <c r="B74" s="43">
        <v>410.33035270740191</v>
      </c>
      <c r="C74" s="43"/>
      <c r="D74" s="53"/>
      <c r="E74" s="30">
        <v>303.08314087759817</v>
      </c>
      <c r="F74" s="30"/>
      <c r="G74" s="53"/>
      <c r="H74" s="30">
        <v>164.09268645908762</v>
      </c>
      <c r="I74" s="30"/>
      <c r="J74" s="53"/>
      <c r="K74" s="30">
        <v>2303.1940928270042</v>
      </c>
      <c r="L74" s="30"/>
      <c r="M74" s="53"/>
      <c r="N74" s="41">
        <v>2789.3421052631579</v>
      </c>
      <c r="O74" s="41"/>
      <c r="P74" s="64"/>
    </row>
    <row r="75" spans="1:16">
      <c r="A75" s="47">
        <v>41456</v>
      </c>
      <c r="B75" s="30">
        <v>406.23280943025543</v>
      </c>
      <c r="C75" s="30"/>
      <c r="D75" s="53"/>
      <c r="E75" s="30">
        <v>302.44379276637341</v>
      </c>
      <c r="F75" s="30"/>
      <c r="G75" s="53"/>
      <c r="H75" s="30">
        <v>165.84108804581246</v>
      </c>
      <c r="I75" s="30"/>
      <c r="J75" s="53"/>
      <c r="K75" s="30">
        <v>2429.7816593886464</v>
      </c>
      <c r="L75" s="30"/>
      <c r="M75" s="53"/>
      <c r="N75" s="41">
        <v>2915.1304347826085</v>
      </c>
      <c r="O75" s="41"/>
      <c r="P75" s="64"/>
    </row>
    <row r="76" spans="1:16" s="10" customFormat="1">
      <c r="A76" s="47">
        <v>41487</v>
      </c>
      <c r="B76" s="29">
        <v>407.6160234489497</v>
      </c>
      <c r="C76" s="29"/>
      <c r="D76" s="53"/>
      <c r="E76" s="29">
        <v>306.92743009320907</v>
      </c>
      <c r="F76" s="29"/>
      <c r="G76" s="53"/>
      <c r="H76" s="29">
        <v>169.07394113424263</v>
      </c>
      <c r="I76" s="29"/>
      <c r="J76" s="53"/>
      <c r="K76" s="29">
        <v>2451.1894273127755</v>
      </c>
      <c r="L76" s="29"/>
      <c r="M76" s="53"/>
      <c r="N76" s="41">
        <v>2903.6883116883118</v>
      </c>
      <c r="O76" s="41"/>
      <c r="P76" s="64"/>
    </row>
    <row r="77" spans="1:16">
      <c r="A77" s="47">
        <v>41518</v>
      </c>
      <c r="B77" s="30">
        <v>400.43008169149448</v>
      </c>
      <c r="C77" s="30"/>
      <c r="D77" s="53"/>
      <c r="E77" s="30">
        <v>312.66826593557232</v>
      </c>
      <c r="F77" s="30"/>
      <c r="G77" s="53"/>
      <c r="H77" s="30">
        <v>170.98687089715537</v>
      </c>
      <c r="I77" s="30"/>
      <c r="J77" s="53"/>
      <c r="K77" s="30">
        <v>2563.4818181818182</v>
      </c>
      <c r="L77" s="30"/>
      <c r="M77" s="53"/>
      <c r="N77" s="41">
        <v>2881.1688311688313</v>
      </c>
      <c r="O77" s="41"/>
      <c r="P77" s="64"/>
    </row>
    <row r="78" spans="1:16">
      <c r="A78" s="47">
        <v>41548</v>
      </c>
      <c r="B78" s="30">
        <v>398.52567121997174</v>
      </c>
      <c r="C78" s="30"/>
      <c r="D78" s="53"/>
      <c r="E78" s="30">
        <v>308.77492497499168</v>
      </c>
      <c r="F78" s="30"/>
      <c r="G78" s="53"/>
      <c r="H78" s="30">
        <v>171.97989949748742</v>
      </c>
      <c r="I78" s="30"/>
      <c r="J78" s="53"/>
      <c r="K78" s="30">
        <v>2540.7305936073058</v>
      </c>
      <c r="L78" s="30"/>
      <c r="M78" s="53"/>
      <c r="N78" s="41">
        <v>2904.413043478261</v>
      </c>
      <c r="O78" s="41"/>
      <c r="P78" s="64"/>
    </row>
    <row r="79" spans="1:16">
      <c r="A79" s="47">
        <v>41579</v>
      </c>
      <c r="B79" s="30">
        <v>390.67329939842665</v>
      </c>
      <c r="C79" s="30"/>
      <c r="D79" s="53"/>
      <c r="E79" s="30">
        <v>310.87357478202551</v>
      </c>
      <c r="F79" s="30"/>
      <c r="G79" s="53"/>
      <c r="H79" s="30">
        <v>172.11962750716333</v>
      </c>
      <c r="I79" s="30"/>
      <c r="J79" s="53"/>
      <c r="K79" s="30">
        <v>2611.0651162790696</v>
      </c>
      <c r="L79" s="30"/>
      <c r="M79" s="53"/>
      <c r="N79" s="41">
        <v>2897.4127659574469</v>
      </c>
      <c r="O79" s="41"/>
      <c r="P79" s="64"/>
    </row>
    <row r="80" spans="1:16">
      <c r="A80" s="47">
        <v>41609</v>
      </c>
      <c r="B80" s="30">
        <v>385.37053979871911</v>
      </c>
      <c r="C80" s="30"/>
      <c r="D80" s="53"/>
      <c r="E80" s="30">
        <v>307.86163522012578</v>
      </c>
      <c r="F80" s="30"/>
      <c r="G80" s="53"/>
      <c r="H80" s="30">
        <v>172.17514124293785</v>
      </c>
      <c r="I80" s="30"/>
      <c r="J80" s="53"/>
      <c r="K80" s="30">
        <v>2563.8130841121497</v>
      </c>
      <c r="L80" s="30"/>
      <c r="M80" s="53"/>
      <c r="N80" s="41">
        <v>2872.9620253164558</v>
      </c>
      <c r="O80" s="41"/>
      <c r="P80" s="64"/>
    </row>
    <row r="81" spans="1:16">
      <c r="A81" s="47">
        <v>41640</v>
      </c>
      <c r="B81" s="30">
        <v>384.66771441400988</v>
      </c>
      <c r="C81" s="30"/>
      <c r="D81" s="53"/>
      <c r="E81" s="30">
        <v>304.12387612387613</v>
      </c>
      <c r="F81" s="30"/>
      <c r="G81" s="53"/>
      <c r="H81" s="30">
        <v>171.91525423728814</v>
      </c>
      <c r="I81" s="30"/>
      <c r="J81" s="53"/>
      <c r="K81" s="30">
        <v>2624.7962085308059</v>
      </c>
      <c r="L81" s="30"/>
      <c r="M81" s="53"/>
      <c r="N81" s="41">
        <v>2872.4201680672268</v>
      </c>
      <c r="O81" s="41"/>
      <c r="P81" s="64"/>
    </row>
    <row r="82" spans="1:16">
      <c r="A82" s="47">
        <v>41671</v>
      </c>
      <c r="B82" s="30">
        <v>377.84645842498901</v>
      </c>
      <c r="C82" s="30"/>
      <c r="D82" s="53"/>
      <c r="E82" s="30">
        <v>307.46826222684706</v>
      </c>
      <c r="F82" s="30"/>
      <c r="G82" s="53"/>
      <c r="H82" s="30">
        <v>165.40730530668503</v>
      </c>
      <c r="I82" s="30"/>
      <c r="J82" s="53"/>
      <c r="K82" s="30">
        <v>2659.2105263157896</v>
      </c>
      <c r="L82" s="30"/>
      <c r="M82" s="53"/>
      <c r="N82" s="41">
        <v>2801.5863453815259</v>
      </c>
      <c r="O82" s="41"/>
      <c r="P82" s="64"/>
    </row>
    <row r="83" spans="1:16">
      <c r="A83" s="47">
        <v>41699</v>
      </c>
      <c r="B83" s="30">
        <v>374.78806228373702</v>
      </c>
      <c r="C83" s="30"/>
      <c r="D83" s="53"/>
      <c r="E83" s="30">
        <v>305.96827634825519</v>
      </c>
      <c r="F83" s="30"/>
      <c r="G83" s="53"/>
      <c r="H83" s="30">
        <v>167.27668252889191</v>
      </c>
      <c r="I83" s="30"/>
      <c r="J83" s="53"/>
      <c r="K83" s="30">
        <v>2712.4230769230771</v>
      </c>
      <c r="L83" s="30"/>
      <c r="M83" s="53"/>
      <c r="N83" s="41">
        <v>2814.0241935483873</v>
      </c>
      <c r="O83" s="41"/>
      <c r="P83" s="64"/>
    </row>
    <row r="84" spans="1:16">
      <c r="A84" s="47">
        <v>41730</v>
      </c>
      <c r="B84" s="30">
        <v>372.04935622317595</v>
      </c>
      <c r="C84" s="30"/>
      <c r="D84" s="53"/>
      <c r="E84" s="30">
        <v>310.16024486856321</v>
      </c>
      <c r="F84" s="30"/>
      <c r="G84" s="53"/>
      <c r="H84" s="30">
        <v>167.44331983805668</v>
      </c>
      <c r="I84" s="30"/>
      <c r="J84" s="53"/>
      <c r="K84" s="30">
        <v>2749.4685990338166</v>
      </c>
      <c r="L84" s="30"/>
      <c r="M84" s="53"/>
      <c r="N84" s="41">
        <v>2800.24</v>
      </c>
      <c r="O84" s="41"/>
      <c r="P84" s="64"/>
    </row>
    <row r="85" spans="1:16">
      <c r="A85" s="47">
        <v>41760</v>
      </c>
      <c r="B85" s="30">
        <v>362.83014861995753</v>
      </c>
      <c r="C85" s="30"/>
      <c r="D85" s="53"/>
      <c r="E85" s="30">
        <v>300.41666666666669</v>
      </c>
      <c r="F85" s="30"/>
      <c r="G85" s="53"/>
      <c r="H85" s="30">
        <v>172.09939556749495</v>
      </c>
      <c r="I85" s="30"/>
      <c r="J85" s="53"/>
      <c r="K85" s="30">
        <v>2770.2535211267605</v>
      </c>
      <c r="L85" s="30"/>
      <c r="M85" s="53"/>
      <c r="N85" s="41">
        <v>2787.7976190476193</v>
      </c>
      <c r="O85" s="41"/>
      <c r="P85" s="64"/>
    </row>
    <row r="86" spans="1:16">
      <c r="A86" s="47">
        <v>41791</v>
      </c>
      <c r="B86" s="30">
        <v>357.09166666666664</v>
      </c>
      <c r="C86" s="30"/>
      <c r="D86" s="53"/>
      <c r="E86" s="30">
        <v>300.23216187433439</v>
      </c>
      <c r="F86" s="30"/>
      <c r="G86" s="53"/>
      <c r="H86" s="30">
        <v>172.03713892709766</v>
      </c>
      <c r="I86" s="30"/>
      <c r="J86" s="53"/>
      <c r="K86" s="30">
        <v>2731.3906976744188</v>
      </c>
      <c r="L86" s="30"/>
      <c r="M86" s="53"/>
      <c r="N86" s="41">
        <v>2779.2629482071711</v>
      </c>
      <c r="O86" s="41"/>
      <c r="P86" s="64"/>
    </row>
    <row r="87" spans="1:16">
      <c r="A87" s="47">
        <v>41821</v>
      </c>
      <c r="B87" s="30">
        <v>364.84740802675583</v>
      </c>
      <c r="C87" s="30"/>
      <c r="D87" s="53"/>
      <c r="E87" s="30">
        <v>305.27156549520765</v>
      </c>
      <c r="F87" s="30"/>
      <c r="G87" s="53"/>
      <c r="H87" s="30">
        <v>172.30790960451978</v>
      </c>
      <c r="I87" s="30"/>
      <c r="J87" s="53"/>
      <c r="K87" s="30">
        <v>2770.2535211267605</v>
      </c>
      <c r="L87" s="30"/>
      <c r="M87" s="53"/>
      <c r="N87" s="41">
        <v>2763.49609375</v>
      </c>
      <c r="O87" s="41"/>
      <c r="P87" s="64"/>
    </row>
    <row r="88" spans="1:16" s="10" customFormat="1">
      <c r="A88" s="47">
        <v>41852</v>
      </c>
      <c r="B88" s="29">
        <v>368.40254237288133</v>
      </c>
      <c r="C88" s="29"/>
      <c r="D88" s="53"/>
      <c r="E88" s="29">
        <v>304.3036984352774</v>
      </c>
      <c r="F88" s="29"/>
      <c r="G88" s="53"/>
      <c r="H88" s="29">
        <v>175.63636363636363</v>
      </c>
      <c r="I88" s="29"/>
      <c r="J88" s="53"/>
      <c r="K88" s="29">
        <v>2805.6822429906542</v>
      </c>
      <c r="L88" s="29"/>
      <c r="M88" s="53"/>
      <c r="N88" s="41">
        <v>2745.3515625</v>
      </c>
      <c r="O88" s="41"/>
      <c r="P88" s="64"/>
    </row>
    <row r="89" spans="1:16">
      <c r="A89" s="47">
        <v>41883</v>
      </c>
      <c r="B89" s="30">
        <v>377.61843790012801</v>
      </c>
      <c r="C89" s="30">
        <v>397.87247612162548</v>
      </c>
      <c r="D89" s="53"/>
      <c r="E89" s="30">
        <v>307.40763413755849</v>
      </c>
      <c r="F89" s="30">
        <v>310.20985187009205</v>
      </c>
      <c r="G89" s="53"/>
      <c r="H89" s="30">
        <v>173.11552888222056</v>
      </c>
      <c r="I89" s="30">
        <v>177.96280632569633</v>
      </c>
      <c r="J89" s="53"/>
      <c r="K89" s="30">
        <v>2842.0563380281692</v>
      </c>
      <c r="L89" s="30">
        <v>3065.7562570424539</v>
      </c>
      <c r="M89" s="53"/>
      <c r="N89" s="41">
        <v>2714.3774319066147</v>
      </c>
      <c r="O89" s="41">
        <v>2700</v>
      </c>
      <c r="P89" s="64"/>
    </row>
    <row r="90" spans="1:16">
      <c r="A90" s="47">
        <v>41913</v>
      </c>
      <c r="B90" s="30">
        <v>385.9878945092953</v>
      </c>
      <c r="C90" s="30">
        <v>385.91738324393452</v>
      </c>
      <c r="D90" s="53"/>
      <c r="E90" s="30">
        <v>302.63891779396459</v>
      </c>
      <c r="F90" s="30">
        <v>304.60926062331311</v>
      </c>
      <c r="G90" s="53"/>
      <c r="H90" s="30">
        <v>174.19613899613898</v>
      </c>
      <c r="I90" s="30">
        <v>178.97682777925112</v>
      </c>
      <c r="J90" s="53"/>
      <c r="K90" s="30">
        <v>2809.8285714285716</v>
      </c>
      <c r="L90" s="30">
        <v>3121.9571023083417</v>
      </c>
      <c r="M90" s="53"/>
      <c r="N90" s="41">
        <v>2683.899613899614</v>
      </c>
      <c r="O90" s="41">
        <v>2700</v>
      </c>
      <c r="P90" s="64"/>
    </row>
    <row r="91" spans="1:16">
      <c r="A91" s="47">
        <v>41944</v>
      </c>
      <c r="B91" s="30">
        <v>386.52686762778507</v>
      </c>
      <c r="C91" s="30">
        <v>392.99245435910132</v>
      </c>
      <c r="D91" s="53"/>
      <c r="E91" s="30">
        <v>299.50308430431801</v>
      </c>
      <c r="F91" s="30">
        <v>305.92909874869036</v>
      </c>
      <c r="G91" s="53"/>
      <c r="H91" s="30">
        <v>172.9044289044289</v>
      </c>
      <c r="I91" s="30">
        <v>177.75489152371756</v>
      </c>
      <c r="J91" s="53"/>
      <c r="K91" s="30">
        <v>2860.625</v>
      </c>
      <c r="L91" s="30">
        <v>3119.6535171007695</v>
      </c>
      <c r="M91" s="53"/>
      <c r="N91" s="41">
        <v>2636.7230769230769</v>
      </c>
      <c r="O91" s="41">
        <v>2700</v>
      </c>
      <c r="P91" s="64"/>
    </row>
    <row r="92" spans="1:16">
      <c r="A92" s="47">
        <v>41974</v>
      </c>
      <c r="B92" s="30">
        <v>386.21532364597095</v>
      </c>
      <c r="C92" s="30">
        <v>397.33541104891691</v>
      </c>
      <c r="D92" s="53"/>
      <c r="E92" s="30">
        <v>298.39457133399537</v>
      </c>
      <c r="F92" s="30">
        <v>303.97445428197028</v>
      </c>
      <c r="G92" s="53"/>
      <c r="H92" s="30">
        <v>169.88914198936979</v>
      </c>
      <c r="I92" s="30">
        <v>177.24606578238911</v>
      </c>
      <c r="J92" s="53"/>
      <c r="K92" s="30">
        <v>2874.1730769230771</v>
      </c>
      <c r="L92" s="30">
        <v>3046.0801107185894</v>
      </c>
      <c r="M92" s="53"/>
      <c r="N92" s="41">
        <v>2638.7159533073932</v>
      </c>
      <c r="O92" s="41">
        <v>2700</v>
      </c>
      <c r="P92" s="64"/>
    </row>
    <row r="93" spans="1:16">
      <c r="A93" s="47">
        <v>42005</v>
      </c>
      <c r="B93" s="30">
        <v>394.1933272394881</v>
      </c>
      <c r="C93" s="30">
        <v>402.63290493577398</v>
      </c>
      <c r="D93" s="53"/>
      <c r="E93" s="30">
        <v>302.18842530282637</v>
      </c>
      <c r="F93" s="30">
        <v>303.48167532871418</v>
      </c>
      <c r="G93" s="53"/>
      <c r="H93" s="30">
        <v>167.41978021978022</v>
      </c>
      <c r="I93" s="30">
        <v>175.14050574842619</v>
      </c>
      <c r="J93" s="53"/>
      <c r="K93" s="30">
        <v>2911.5</v>
      </c>
      <c r="L93" s="30">
        <v>3116.0792972731479</v>
      </c>
      <c r="M93" s="53"/>
      <c r="N93" s="41">
        <v>2627.6858237547895</v>
      </c>
      <c r="O93" s="41">
        <v>2700</v>
      </c>
      <c r="P93" s="64"/>
    </row>
    <row r="94" spans="1:16">
      <c r="A94" s="47">
        <v>42036</v>
      </c>
      <c r="B94" s="30">
        <v>399.33914639743</v>
      </c>
      <c r="C94" s="30">
        <v>398.56124065878799</v>
      </c>
      <c r="D94" s="53"/>
      <c r="E94" s="30">
        <v>298.56769596199524</v>
      </c>
      <c r="F94" s="30">
        <v>305.17348584488195</v>
      </c>
      <c r="G94" s="53"/>
      <c r="H94" s="30">
        <v>158.98998569384835</v>
      </c>
      <c r="I94" s="30">
        <v>168.34563728850046</v>
      </c>
      <c r="J94" s="53"/>
      <c r="K94" s="30">
        <v>2952.4111675126906</v>
      </c>
      <c r="L94" s="30">
        <v>3117.0707972619457</v>
      </c>
      <c r="M94" s="53"/>
      <c r="N94" s="41">
        <v>2630.7368421052633</v>
      </c>
      <c r="O94" s="41">
        <v>2700</v>
      </c>
      <c r="P94" s="64"/>
    </row>
    <row r="95" spans="1:16">
      <c r="A95" s="47">
        <v>42064</v>
      </c>
      <c r="B95" s="30">
        <v>411.67213114754099</v>
      </c>
      <c r="C95" s="30">
        <v>399.04533764947143</v>
      </c>
      <c r="D95" s="53"/>
      <c r="E95" s="30">
        <v>300.27651643510677</v>
      </c>
      <c r="F95" s="30">
        <v>303.98010678434537</v>
      </c>
      <c r="G95" s="53"/>
      <c r="H95" s="30">
        <v>161.42608695652174</v>
      </c>
      <c r="I95" s="30">
        <v>169.49361513722229</v>
      </c>
      <c r="J95" s="53"/>
      <c r="K95" s="30">
        <v>2954.6954314720811</v>
      </c>
      <c r="L95" s="30">
        <v>3184.9535915794445</v>
      </c>
      <c r="M95" s="53"/>
      <c r="N95" s="41">
        <v>2621.3619402985073</v>
      </c>
      <c r="O95" s="41">
        <v>2700</v>
      </c>
      <c r="P95" s="64"/>
    </row>
    <row r="96" spans="1:16">
      <c r="A96" s="47">
        <v>42095</v>
      </c>
      <c r="B96" s="30">
        <v>411.40714285714284</v>
      </c>
      <c r="C96" s="30">
        <v>401.8065803631257</v>
      </c>
      <c r="D96" s="53"/>
      <c r="E96" s="30">
        <v>303.92323439099283</v>
      </c>
      <c r="F96" s="30">
        <v>306.17097936857948</v>
      </c>
      <c r="G96" s="53"/>
      <c r="H96" s="30">
        <v>162.20431557653404</v>
      </c>
      <c r="I96" s="30">
        <v>169.14436933415149</v>
      </c>
      <c r="J96" s="53"/>
      <c r="K96" s="30">
        <v>2901.0456852791876</v>
      </c>
      <c r="L96" s="30">
        <v>3241.8040457615625</v>
      </c>
      <c r="M96" s="53"/>
      <c r="N96" s="41">
        <v>2630.1123595505619</v>
      </c>
      <c r="O96" s="41">
        <v>2700</v>
      </c>
      <c r="P96" s="64"/>
    </row>
    <row r="97" spans="1:16">
      <c r="A97" s="47">
        <v>42125</v>
      </c>
      <c r="B97" s="30">
        <v>411.88735177865613</v>
      </c>
      <c r="C97" s="30">
        <v>403.7601016732122</v>
      </c>
      <c r="D97" s="53"/>
      <c r="E97" s="30">
        <v>303.47787610619469</v>
      </c>
      <c r="F97" s="30">
        <v>301.26928304829687</v>
      </c>
      <c r="G97" s="53"/>
      <c r="H97" s="30">
        <v>159.97372060857538</v>
      </c>
      <c r="I97" s="30">
        <v>173.09875109264007</v>
      </c>
      <c r="J97" s="53"/>
      <c r="K97" s="30">
        <v>2966.2460732984291</v>
      </c>
      <c r="L97" s="30">
        <v>3240.6870262887301</v>
      </c>
      <c r="M97" s="53"/>
      <c r="N97" s="41">
        <v>2648.5692883895131</v>
      </c>
      <c r="O97" s="41">
        <v>2700</v>
      </c>
      <c r="P97" s="64"/>
    </row>
    <row r="98" spans="1:16">
      <c r="A98" s="47">
        <v>42156</v>
      </c>
      <c r="B98" s="30">
        <v>418.8406512086828</v>
      </c>
      <c r="C98" s="30">
        <v>393.05940608646927</v>
      </c>
      <c r="D98" s="53"/>
      <c r="E98" s="30">
        <v>303.16121495327104</v>
      </c>
      <c r="F98" s="30">
        <v>301.39526461716849</v>
      </c>
      <c r="G98" s="53"/>
      <c r="H98" s="30">
        <v>160.46370683579985</v>
      </c>
      <c r="I98" s="30">
        <v>172.05550322455281</v>
      </c>
      <c r="J98" s="53"/>
      <c r="K98" s="30">
        <v>2935.4594594594596</v>
      </c>
      <c r="L98" s="30">
        <v>3161.6875151083323</v>
      </c>
      <c r="M98" s="53"/>
      <c r="N98" s="41">
        <v>2689.709923664122</v>
      </c>
      <c r="O98" s="41">
        <v>2700</v>
      </c>
      <c r="P98" s="64"/>
    </row>
    <row r="99" spans="1:16">
      <c r="A99" s="47">
        <v>42186</v>
      </c>
      <c r="B99" s="30">
        <v>425.43652784746615</v>
      </c>
      <c r="C99" s="30">
        <v>393.97120838483607</v>
      </c>
      <c r="D99" s="53"/>
      <c r="E99" s="30">
        <v>306.05503669112744</v>
      </c>
      <c r="F99" s="30">
        <v>303.28480326988381</v>
      </c>
      <c r="G99" s="53"/>
      <c r="H99" s="30">
        <v>163.6113537117904</v>
      </c>
      <c r="I99" s="30">
        <v>172.46685363630218</v>
      </c>
      <c r="J99" s="53"/>
      <c r="K99" s="30">
        <v>2919.0213903743315</v>
      </c>
      <c r="L99" s="30">
        <v>3189.4132579146167</v>
      </c>
      <c r="M99" s="53"/>
      <c r="N99" s="41">
        <v>2624.695652173913</v>
      </c>
      <c r="O99" s="41">
        <v>2700</v>
      </c>
      <c r="P99" s="64"/>
    </row>
    <row r="100" spans="1:16">
      <c r="A100" s="47">
        <v>42217</v>
      </c>
      <c r="B100" s="30">
        <v>422.56403817177301</v>
      </c>
      <c r="C100" s="30">
        <v>396.61640956835623</v>
      </c>
      <c r="D100" s="53"/>
      <c r="E100" s="30">
        <v>307.87437686939182</v>
      </c>
      <c r="F100" s="30">
        <v>304.4309139675031</v>
      </c>
      <c r="G100" s="53"/>
      <c r="H100" s="30">
        <v>167.53467561521254</v>
      </c>
      <c r="I100" s="30">
        <v>175.54504327886426</v>
      </c>
      <c r="J100" s="53"/>
      <c r="K100" s="30">
        <v>2925.6125654450261</v>
      </c>
      <c r="L100" s="30">
        <v>3213.7329392302508</v>
      </c>
      <c r="M100" s="53"/>
      <c r="N100" s="41">
        <v>2643.623188405797</v>
      </c>
      <c r="O100" s="41">
        <v>2700</v>
      </c>
      <c r="P100" s="64"/>
    </row>
    <row r="101" spans="1:16">
      <c r="A101" s="47">
        <v>42248</v>
      </c>
      <c r="B101" s="30">
        <v>424.23891129032256</v>
      </c>
      <c r="C101" s="30">
        <v>390.84283065890514</v>
      </c>
      <c r="D101" s="53"/>
      <c r="E101" s="30">
        <v>309.02083333333331</v>
      </c>
      <c r="F101" s="30">
        <v>310.12513089898277</v>
      </c>
      <c r="G101" s="53"/>
      <c r="H101" s="30">
        <v>171.80778395552025</v>
      </c>
      <c r="I101" s="30">
        <v>178.36755645311393</v>
      </c>
      <c r="J101" s="53"/>
      <c r="K101" s="30">
        <v>2941.7460317460318</v>
      </c>
      <c r="L101" s="30">
        <v>3328.8141397755862</v>
      </c>
      <c r="M101" s="53"/>
      <c r="N101" s="41">
        <v>2641.2661870503598</v>
      </c>
      <c r="O101" s="41">
        <v>2700</v>
      </c>
      <c r="P101" s="64"/>
    </row>
    <row r="102" spans="1:16">
      <c r="A102" s="47">
        <v>42278</v>
      </c>
      <c r="B102" s="30">
        <v>437.72629887520088</v>
      </c>
      <c r="C102" s="30">
        <v>389.26428479844526</v>
      </c>
      <c r="D102" s="53"/>
      <c r="E102" s="30">
        <v>306.03708523096941</v>
      </c>
      <c r="F102" s="30">
        <v>304.52894749456016</v>
      </c>
      <c r="G102" s="53"/>
      <c r="H102" s="30">
        <v>168.91569992266048</v>
      </c>
      <c r="I102" s="30">
        <v>179.41283719933026</v>
      </c>
      <c r="J102" s="53"/>
      <c r="K102" s="30">
        <v>2927.3947368421054</v>
      </c>
      <c r="L102" s="30">
        <v>3377.6786065815936</v>
      </c>
      <c r="M102" s="53"/>
      <c r="N102" s="41">
        <v>2649.4623655913979</v>
      </c>
      <c r="O102" s="41">
        <v>2700</v>
      </c>
      <c r="P102" s="64"/>
    </row>
    <row r="103" spans="1:16">
      <c r="A103" s="47">
        <v>42309</v>
      </c>
      <c r="B103" s="49"/>
      <c r="C103" s="30">
        <v>387.63941828574434</v>
      </c>
      <c r="D103" s="53">
        <v>422.02867471407052</v>
      </c>
      <c r="E103" s="49"/>
      <c r="F103" s="30">
        <v>305.85296413212927</v>
      </c>
      <c r="G103" s="53">
        <v>304.80841702634149</v>
      </c>
      <c r="H103" s="49"/>
      <c r="I103" s="30">
        <v>178.34501290643408</v>
      </c>
      <c r="J103" s="53">
        <v>171.17871571570703</v>
      </c>
      <c r="K103" s="49"/>
      <c r="L103" s="30">
        <v>3368.2432459784832</v>
      </c>
      <c r="M103" s="53">
        <v>3000</v>
      </c>
      <c r="N103" s="40"/>
      <c r="O103" s="41">
        <v>2700</v>
      </c>
      <c r="P103" s="128">
        <v>2638</v>
      </c>
    </row>
    <row r="104" spans="1:16">
      <c r="A104" s="47">
        <v>42339</v>
      </c>
      <c r="B104" s="49"/>
      <c r="C104" s="30">
        <v>384.24754595948792</v>
      </c>
      <c r="D104" s="53">
        <v>421.26802765858247</v>
      </c>
      <c r="E104" s="49"/>
      <c r="F104" s="30">
        <v>303.90228077897137</v>
      </c>
      <c r="G104" s="53">
        <v>302.64664066441503</v>
      </c>
      <c r="H104" s="49"/>
      <c r="I104" s="30">
        <v>178.0514822395528</v>
      </c>
      <c r="J104" s="53">
        <v>169.37160772945708</v>
      </c>
      <c r="K104" s="49"/>
      <c r="L104" s="30">
        <v>3287.7369611235595</v>
      </c>
      <c r="M104" s="53">
        <v>3000</v>
      </c>
      <c r="N104" s="40"/>
      <c r="O104" s="41">
        <v>2700</v>
      </c>
      <c r="P104" s="128">
        <v>2636</v>
      </c>
    </row>
    <row r="105" spans="1:16">
      <c r="A105" s="47">
        <v>42370</v>
      </c>
      <c r="B105" s="49"/>
      <c r="C105" s="30">
        <v>388.48706683770371</v>
      </c>
      <c r="D105" s="53">
        <v>418.81304079658901</v>
      </c>
      <c r="E105" s="49"/>
      <c r="F105" s="30">
        <v>303.41325685141146</v>
      </c>
      <c r="G105" s="53">
        <v>303.76225470244839</v>
      </c>
      <c r="H105" s="49"/>
      <c r="I105" s="30">
        <v>176.1986327131753</v>
      </c>
      <c r="J105" s="53">
        <v>168.64136083915255</v>
      </c>
      <c r="K105" s="49"/>
      <c r="L105" s="30">
        <v>3350.9966191242743</v>
      </c>
      <c r="M105" s="53">
        <v>3000</v>
      </c>
      <c r="N105" s="40"/>
      <c r="O105" s="41">
        <v>2700</v>
      </c>
      <c r="P105" s="128">
        <v>2634</v>
      </c>
    </row>
    <row r="106" spans="1:16">
      <c r="A106" s="47">
        <v>42401</v>
      </c>
      <c r="B106" s="49"/>
      <c r="C106" s="30">
        <v>383.24312710082523</v>
      </c>
      <c r="D106" s="53">
        <v>416.3648235934611</v>
      </c>
      <c r="E106" s="49"/>
      <c r="F106" s="30">
        <v>305.10862702769953</v>
      </c>
      <c r="G106" s="53">
        <v>303.04775324133124</v>
      </c>
      <c r="H106" s="49"/>
      <c r="I106" s="30">
        <v>169.49295472063309</v>
      </c>
      <c r="J106" s="53">
        <v>162.85613471648207</v>
      </c>
      <c r="K106" s="49"/>
      <c r="L106" s="30">
        <v>3345.4365481737213</v>
      </c>
      <c r="M106" s="53">
        <v>3000</v>
      </c>
      <c r="N106" s="40"/>
      <c r="O106" s="41">
        <v>2700</v>
      </c>
      <c r="P106" s="128">
        <v>2632</v>
      </c>
    </row>
    <row r="107" spans="1:16">
      <c r="A107" s="47">
        <v>42430</v>
      </c>
      <c r="B107" s="49"/>
      <c r="C107" s="30">
        <v>382.26429344431068</v>
      </c>
      <c r="D107" s="53">
        <v>416.10864259379321</v>
      </c>
      <c r="E107" s="49"/>
      <c r="F107" s="30">
        <v>303.91862242614064</v>
      </c>
      <c r="G107" s="53">
        <v>302.6071589606251</v>
      </c>
      <c r="H107" s="49"/>
      <c r="I107" s="30">
        <v>170.63297277735421</v>
      </c>
      <c r="J107" s="53">
        <v>164.83190185395387</v>
      </c>
      <c r="K107" s="49"/>
      <c r="L107" s="30">
        <v>3406.9504872470561</v>
      </c>
      <c r="M107" s="53">
        <v>3000</v>
      </c>
      <c r="N107" s="40"/>
      <c r="O107" s="41">
        <v>2700</v>
      </c>
      <c r="P107" s="128">
        <v>2630</v>
      </c>
    </row>
    <row r="108" spans="1:16">
      <c r="A108" s="47">
        <v>42461</v>
      </c>
      <c r="B108" s="49"/>
      <c r="C108" s="30">
        <v>384.33933254481758</v>
      </c>
      <c r="D108" s="53">
        <v>414.29304236212391</v>
      </c>
      <c r="E108" s="49"/>
      <c r="F108" s="30">
        <v>306.11269390381045</v>
      </c>
      <c r="G108" s="53">
        <v>305.38011637450677</v>
      </c>
      <c r="H108" s="49"/>
      <c r="I108" s="30">
        <v>170.18760366839345</v>
      </c>
      <c r="J108" s="53">
        <v>165.05705321263116</v>
      </c>
      <c r="K108" s="49"/>
      <c r="L108" s="30">
        <v>3457.6097061519235</v>
      </c>
      <c r="M108" s="53">
        <v>3000</v>
      </c>
      <c r="N108" s="40"/>
      <c r="O108" s="41">
        <v>2700</v>
      </c>
      <c r="P108" s="128">
        <v>2628</v>
      </c>
    </row>
    <row r="109" spans="1:16">
      <c r="A109" s="47">
        <v>42491</v>
      </c>
      <c r="B109" s="49"/>
      <c r="C109" s="30">
        <v>383.99388473377161</v>
      </c>
      <c r="D109" s="53">
        <v>412.88805002879542</v>
      </c>
      <c r="E109" s="49"/>
      <c r="F109" s="30">
        <v>301.2140300457034</v>
      </c>
      <c r="G109" s="53">
        <v>302.35457073951113</v>
      </c>
      <c r="H109" s="49"/>
      <c r="I109" s="30">
        <v>174.03686910328568</v>
      </c>
      <c r="J109" s="53">
        <v>165.55571656294896</v>
      </c>
      <c r="K109" s="49"/>
      <c r="L109" s="30">
        <v>3450.474117754417</v>
      </c>
      <c r="M109" s="53">
        <v>3000</v>
      </c>
      <c r="N109" s="40"/>
      <c r="O109" s="41">
        <v>2700</v>
      </c>
      <c r="P109" s="128">
        <v>2626</v>
      </c>
    </row>
    <row r="110" spans="1:16">
      <c r="A110" s="47">
        <v>42522</v>
      </c>
      <c r="B110" s="49"/>
      <c r="C110" s="30">
        <v>379.8531655863876</v>
      </c>
      <c r="D110" s="53">
        <v>412.19270213301047</v>
      </c>
      <c r="E110" s="49"/>
      <c r="F110" s="30">
        <v>301.34288630453619</v>
      </c>
      <c r="G110" s="53">
        <v>302.11661632814571</v>
      </c>
      <c r="H110" s="49"/>
      <c r="I110" s="30">
        <v>172.88301925350765</v>
      </c>
      <c r="J110" s="53">
        <v>165.7638884990161</v>
      </c>
      <c r="K110" s="49"/>
      <c r="L110" s="30">
        <v>3365.623888538129</v>
      </c>
      <c r="M110" s="53">
        <v>3000</v>
      </c>
      <c r="N110" s="40"/>
      <c r="O110" s="41">
        <v>2700</v>
      </c>
      <c r="P110" s="128">
        <v>2624</v>
      </c>
    </row>
    <row r="111" spans="1:16">
      <c r="A111" s="47">
        <v>42552</v>
      </c>
      <c r="B111" s="49"/>
      <c r="C111" s="30">
        <v>386.26161400567406</v>
      </c>
      <c r="D111" s="53">
        <v>410.91424175619397</v>
      </c>
      <c r="E111" s="49"/>
      <c r="F111" s="30">
        <v>303.23515008353309</v>
      </c>
      <c r="G111" s="53">
        <v>304.07243741226171</v>
      </c>
      <c r="H111" s="49"/>
      <c r="I111" s="30">
        <v>173.12949022197472</v>
      </c>
      <c r="J111" s="53">
        <v>167.35535594626779</v>
      </c>
      <c r="K111" s="49"/>
      <c r="L111" s="30">
        <v>3387.662083031199</v>
      </c>
      <c r="M111" s="53">
        <v>3000</v>
      </c>
      <c r="N111" s="40"/>
      <c r="O111" s="41">
        <v>2700</v>
      </c>
      <c r="P111" s="128">
        <v>2622</v>
      </c>
    </row>
    <row r="112" spans="1:16">
      <c r="A112" s="47">
        <v>42583</v>
      </c>
      <c r="B112" s="49"/>
      <c r="C112" s="30">
        <v>389.44202542078602</v>
      </c>
      <c r="D112" s="53">
        <v>410.14425454768451</v>
      </c>
      <c r="E112" s="49"/>
      <c r="F112" s="30">
        <v>304.38384412521771</v>
      </c>
      <c r="G112" s="53">
        <v>305.35398745374641</v>
      </c>
      <c r="H112" s="49"/>
      <c r="I112" s="30">
        <v>176.01896942019127</v>
      </c>
      <c r="J112" s="53">
        <v>170.55175000406084</v>
      </c>
      <c r="K112" s="49"/>
      <c r="L112" s="30">
        <v>3406.4528351424669</v>
      </c>
      <c r="M112" s="53">
        <v>3000</v>
      </c>
      <c r="N112" s="40"/>
      <c r="O112" s="41">
        <v>2700</v>
      </c>
      <c r="P112" s="128">
        <v>2620</v>
      </c>
    </row>
    <row r="113" spans="1:16">
      <c r="A113" s="47">
        <v>42614</v>
      </c>
      <c r="B113" s="49"/>
      <c r="C113" s="30">
        <v>388.55894937120144</v>
      </c>
      <c r="D113" s="53">
        <v>409.60609848349338</v>
      </c>
      <c r="E113" s="49"/>
      <c r="F113" s="30">
        <v>310.08050999515751</v>
      </c>
      <c r="G113" s="53">
        <v>308.54035867240123</v>
      </c>
      <c r="H113" s="49"/>
      <c r="I113" s="30">
        <v>178.67486070565369</v>
      </c>
      <c r="J113" s="53">
        <v>171.82268002857651</v>
      </c>
      <c r="K113" s="49"/>
      <c r="L113" s="30">
        <v>3516.1593018897847</v>
      </c>
      <c r="M113" s="53">
        <v>3000</v>
      </c>
      <c r="N113" s="40"/>
      <c r="O113" s="41">
        <v>2700</v>
      </c>
      <c r="P113" s="128">
        <v>2618</v>
      </c>
    </row>
    <row r="114" spans="1:16">
      <c r="A114" s="47">
        <v>42644</v>
      </c>
      <c r="B114" s="49"/>
      <c r="C114" s="30">
        <v>390.28854168413756</v>
      </c>
      <c r="D114" s="53">
        <v>408.39304839202669</v>
      </c>
      <c r="E114" s="49"/>
      <c r="F114" s="30">
        <v>304.48664811641248</v>
      </c>
      <c r="G114" s="53">
        <v>303.53494261419178</v>
      </c>
      <c r="H114" s="49"/>
      <c r="I114" s="30">
        <v>179.58445838972847</v>
      </c>
      <c r="J114" s="53">
        <v>172.58696304581755</v>
      </c>
      <c r="K114" s="49"/>
      <c r="L114" s="30">
        <v>3559.7989299735409</v>
      </c>
      <c r="M114" s="53">
        <v>3000</v>
      </c>
      <c r="N114" s="40"/>
      <c r="O114" s="41">
        <v>2700</v>
      </c>
      <c r="P114" s="128">
        <v>2616</v>
      </c>
    </row>
    <row r="115" spans="1:16">
      <c r="A115" s="47">
        <v>42675</v>
      </c>
      <c r="B115" s="49"/>
      <c r="C115" s="30">
        <v>393.09155520540708</v>
      </c>
      <c r="D115" s="53">
        <v>407.69090903469089</v>
      </c>
      <c r="E115" s="49"/>
      <c r="F115" s="30">
        <v>305.81286549587827</v>
      </c>
      <c r="G115" s="53">
        <v>303.19836570894927</v>
      </c>
      <c r="H115" s="49"/>
      <c r="I115" s="30">
        <v>178.38565477865291</v>
      </c>
      <c r="J115" s="53">
        <v>171.18990145266235</v>
      </c>
      <c r="K115" s="49"/>
      <c r="L115" s="30">
        <v>3545.2844453245843</v>
      </c>
      <c r="M115" s="53">
        <v>3000</v>
      </c>
      <c r="N115" s="40"/>
      <c r="O115" s="41">
        <v>2700</v>
      </c>
      <c r="P115" s="128">
        <v>2614</v>
      </c>
    </row>
    <row r="116" spans="1:16">
      <c r="A116" s="47">
        <v>42705</v>
      </c>
      <c r="B116" s="49"/>
      <c r="C116" s="30">
        <v>395.05147117241859</v>
      </c>
      <c r="D116" s="53">
        <v>406.97448620301259</v>
      </c>
      <c r="E116" s="49"/>
      <c r="F116" s="30">
        <v>303.86426838494566</v>
      </c>
      <c r="G116" s="53">
        <v>301.30094261131768</v>
      </c>
      <c r="H116" s="49"/>
      <c r="I116" s="30">
        <v>177.9550903967955</v>
      </c>
      <c r="J116" s="53">
        <v>169.38130079181153</v>
      </c>
      <c r="K116" s="49"/>
      <c r="L116" s="30">
        <v>3459.8406872873352</v>
      </c>
      <c r="M116" s="53">
        <v>3000</v>
      </c>
      <c r="N116" s="40"/>
      <c r="O116" s="41">
        <v>2700</v>
      </c>
      <c r="P116" s="128">
        <v>2612</v>
      </c>
    </row>
    <row r="117" spans="1:16">
      <c r="A117" s="47">
        <v>42736</v>
      </c>
      <c r="B117" s="49"/>
      <c r="C117" s="30">
        <v>398.74399206056211</v>
      </c>
      <c r="D117" s="53">
        <v>405.87974434721104</v>
      </c>
      <c r="E117" s="49"/>
      <c r="F117" s="30">
        <v>303.37722215710119</v>
      </c>
      <c r="G117" s="53">
        <v>302.52031153852391</v>
      </c>
      <c r="H117" s="49"/>
      <c r="I117" s="30">
        <v>175.95449896655285</v>
      </c>
      <c r="J117" s="53">
        <v>168.6497604160586</v>
      </c>
      <c r="K117" s="49"/>
      <c r="L117" s="30">
        <v>3518.300572491376</v>
      </c>
      <c r="M117" s="53">
        <v>3000</v>
      </c>
      <c r="N117" s="40"/>
      <c r="O117" s="41">
        <v>2700</v>
      </c>
      <c r="P117" s="128">
        <v>2610</v>
      </c>
    </row>
    <row r="118" spans="1:16">
      <c r="A118" s="47">
        <v>42767</v>
      </c>
      <c r="B118" s="49"/>
      <c r="C118" s="30">
        <v>393.53733874818863</v>
      </c>
      <c r="D118" s="53">
        <v>405.08151517498715</v>
      </c>
      <c r="E118" s="49"/>
      <c r="F118" s="30">
        <v>305.07446713781837</v>
      </c>
      <c r="G118" s="53">
        <v>301.91665009652502</v>
      </c>
      <c r="H118" s="49"/>
      <c r="I118" s="30">
        <v>169.11872181646859</v>
      </c>
      <c r="J118" s="53">
        <v>162.86341341640377</v>
      </c>
      <c r="K118" s="49"/>
      <c r="L118" s="30">
        <v>3508.0745888261663</v>
      </c>
      <c r="M118" s="53">
        <v>3000</v>
      </c>
      <c r="N118" s="40"/>
      <c r="O118" s="41">
        <v>2700</v>
      </c>
      <c r="P118" s="128">
        <v>2608</v>
      </c>
    </row>
    <row r="119" spans="1:16">
      <c r="A119" s="47">
        <v>42795</v>
      </c>
      <c r="B119" s="49"/>
      <c r="C119" s="30">
        <v>394.27180601702673</v>
      </c>
      <c r="D119" s="53">
        <v>404.16651107536939</v>
      </c>
      <c r="E119" s="49"/>
      <c r="F119" s="30">
        <v>303.88623979881368</v>
      </c>
      <c r="G119" s="53">
        <v>301.69091881975061</v>
      </c>
      <c r="H119" s="49"/>
      <c r="I119" s="30">
        <v>170.15795278816452</v>
      </c>
      <c r="J119" s="53">
        <v>164.83820925171247</v>
      </c>
      <c r="K119" s="49"/>
      <c r="L119" s="30">
        <v>3565.0527420648286</v>
      </c>
      <c r="M119" s="53">
        <v>3000</v>
      </c>
      <c r="N119" s="40"/>
      <c r="O119" s="41">
        <v>2700</v>
      </c>
      <c r="P119" s="128">
        <v>2606</v>
      </c>
    </row>
    <row r="120" spans="1:16">
      <c r="A120" s="47">
        <v>42826</v>
      </c>
      <c r="B120" s="49"/>
      <c r="C120" s="30">
        <v>395.23524549082293</v>
      </c>
      <c r="D120" s="53">
        <v>403.07601913359395</v>
      </c>
      <c r="E120" s="49"/>
      <c r="F120" s="30">
        <v>306.08199607204796</v>
      </c>
      <c r="G120" s="53">
        <v>304.41029954496969</v>
      </c>
      <c r="H120" s="49"/>
      <c r="I120" s="30">
        <v>169.64883128069403</v>
      </c>
      <c r="J120" s="53">
        <v>165.06251892311698</v>
      </c>
      <c r="K120" s="49"/>
      <c r="L120" s="30">
        <v>3611.3026729276407</v>
      </c>
      <c r="M120" s="53">
        <v>3000</v>
      </c>
      <c r="N120" s="40"/>
      <c r="O120" s="41">
        <v>2700</v>
      </c>
      <c r="P120" s="128">
        <v>2604</v>
      </c>
    </row>
    <row r="121" spans="1:16">
      <c r="A121" s="47">
        <v>42856</v>
      </c>
      <c r="B121" s="49"/>
      <c r="C121" s="30">
        <v>395.09670525747566</v>
      </c>
      <c r="D121" s="53">
        <v>402.23177881513971</v>
      </c>
      <c r="E121" s="49"/>
      <c r="F121" s="30">
        <v>301.18492935336599</v>
      </c>
      <c r="G121" s="53">
        <v>301.43691428525852</v>
      </c>
      <c r="H121" s="49"/>
      <c r="I121" s="30">
        <v>173.46482800314595</v>
      </c>
      <c r="J121" s="53">
        <v>165.56045290466358</v>
      </c>
      <c r="K121" s="49"/>
      <c r="L121" s="30">
        <v>3599.8807664043534</v>
      </c>
      <c r="M121" s="53">
        <v>3000</v>
      </c>
      <c r="N121" s="40"/>
      <c r="O121" s="41">
        <v>2700</v>
      </c>
      <c r="P121" s="128">
        <v>2602</v>
      </c>
    </row>
    <row r="122" spans="1:16">
      <c r="A122" s="47">
        <v>42887</v>
      </c>
      <c r="B122" s="49"/>
      <c r="C122" s="30">
        <v>387.02353589272133</v>
      </c>
      <c r="D122" s="53">
        <v>401.23652820783479</v>
      </c>
      <c r="E122" s="49"/>
      <c r="F122" s="30">
        <v>301.3152996560371</v>
      </c>
      <c r="G122" s="53">
        <v>301.3512244466105</v>
      </c>
      <c r="H122" s="49"/>
      <c r="I122" s="30">
        <v>172.30249567828159</v>
      </c>
      <c r="J122" s="53">
        <v>165.76799280217958</v>
      </c>
      <c r="K122" s="49"/>
      <c r="L122" s="30">
        <v>3510.8637594905867</v>
      </c>
      <c r="M122" s="53">
        <v>3000</v>
      </c>
      <c r="N122" s="40"/>
      <c r="O122" s="41">
        <v>2700</v>
      </c>
      <c r="P122" s="128">
        <v>2600</v>
      </c>
    </row>
    <row r="123" spans="1:16">
      <c r="A123" s="47">
        <v>42917</v>
      </c>
      <c r="B123" s="49"/>
      <c r="C123" s="30">
        <v>389.14064186777995</v>
      </c>
      <c r="D123" s="53">
        <v>401.13910846271062</v>
      </c>
      <c r="E123" s="49"/>
      <c r="F123" s="30">
        <v>303.20899870656274</v>
      </c>
      <c r="G123" s="53">
        <v>303.39538382261071</v>
      </c>
      <c r="H123" s="49"/>
      <c r="I123" s="30">
        <v>172.56857183095724</v>
      </c>
      <c r="J123" s="53">
        <v>167.35891255292179</v>
      </c>
      <c r="K123" s="49"/>
      <c r="L123" s="30">
        <v>3528.8513828709392</v>
      </c>
      <c r="M123" s="53">
        <v>3000</v>
      </c>
      <c r="N123" s="40"/>
      <c r="O123" s="41">
        <v>2700</v>
      </c>
      <c r="P123" s="128">
        <v>2598</v>
      </c>
    </row>
    <row r="124" spans="1:16">
      <c r="A124" s="47">
        <v>42948</v>
      </c>
      <c r="B124" s="49"/>
      <c r="C124" s="30">
        <v>392.25961469311233</v>
      </c>
      <c r="D124" s="53">
        <v>401.20604339621559</v>
      </c>
      <c r="E124" s="49"/>
      <c r="F124" s="30">
        <v>304.35905334581344</v>
      </c>
      <c r="G124" s="53">
        <v>304.75029955637871</v>
      </c>
      <c r="H124" s="49"/>
      <c r="I124" s="30">
        <v>175.503484646093</v>
      </c>
      <c r="J124" s="53">
        <v>170.55483200126898</v>
      </c>
      <c r="K124" s="49"/>
      <c r="L124" s="30">
        <v>3543.7045295877297</v>
      </c>
      <c r="M124" s="53">
        <v>3000</v>
      </c>
      <c r="N124" s="40"/>
      <c r="O124" s="41">
        <v>2700</v>
      </c>
      <c r="P124" s="128">
        <v>2596</v>
      </c>
    </row>
    <row r="125" spans="1:16">
      <c r="A125" s="47">
        <v>42979</v>
      </c>
      <c r="B125" s="49"/>
      <c r="C125" s="30">
        <v>388.19177817963748</v>
      </c>
      <c r="D125" s="53">
        <v>401.15796987767186</v>
      </c>
      <c r="E125" s="49"/>
      <c r="F125" s="30">
        <v>310.05700902447563</v>
      </c>
      <c r="G125" s="53">
        <v>308.01513432976975</v>
      </c>
      <c r="H125" s="49"/>
      <c r="I125" s="30">
        <v>178.22155247917573</v>
      </c>
      <c r="J125" s="53">
        <v>171.82535075033888</v>
      </c>
      <c r="K125" s="49"/>
      <c r="L125" s="30">
        <v>3649.5832061762862</v>
      </c>
      <c r="M125" s="53">
        <v>3000</v>
      </c>
      <c r="N125" s="40"/>
      <c r="O125" s="41">
        <v>2700</v>
      </c>
      <c r="P125" s="128">
        <v>2594</v>
      </c>
    </row>
    <row r="126" spans="1:16">
      <c r="A126" s="47">
        <v>43009</v>
      </c>
      <c r="B126" s="49"/>
      <c r="C126" s="30">
        <v>386.95738355605005</v>
      </c>
      <c r="D126" s="53">
        <v>401.11770065046403</v>
      </c>
      <c r="E126" s="49"/>
      <c r="F126" s="30">
        <v>304.46436984859423</v>
      </c>
      <c r="G126" s="53">
        <v>303.06722884679311</v>
      </c>
      <c r="H126" s="49"/>
      <c r="I126" s="30">
        <v>179.20153310521928</v>
      </c>
      <c r="J126" s="53">
        <v>172.58927737456293</v>
      </c>
      <c r="K126" s="49"/>
      <c r="L126" s="30">
        <v>3689.50179671777</v>
      </c>
      <c r="M126" s="53">
        <v>3000</v>
      </c>
      <c r="N126" s="40"/>
      <c r="O126" s="41">
        <v>2700</v>
      </c>
      <c r="P126" s="128">
        <v>2592</v>
      </c>
    </row>
    <row r="127" spans="1:16">
      <c r="A127" s="47">
        <v>43040</v>
      </c>
      <c r="B127" s="49"/>
      <c r="C127" s="30">
        <v>387.94641729634077</v>
      </c>
      <c r="D127" s="53">
        <v>401.17015082595555</v>
      </c>
      <c r="E127" s="49"/>
      <c r="F127" s="30">
        <v>305.79174631643247</v>
      </c>
      <c r="G127" s="53">
        <v>302.80131788438814</v>
      </c>
      <c r="H127" s="49"/>
      <c r="I127" s="30">
        <v>178.07880071603097</v>
      </c>
      <c r="J127" s="53">
        <v>171.19190694706359</v>
      </c>
      <c r="K127" s="49"/>
      <c r="L127" s="30">
        <v>3671.3700499366901</v>
      </c>
      <c r="M127" s="53">
        <v>3000</v>
      </c>
      <c r="N127" s="40"/>
      <c r="O127" s="41">
        <v>2700</v>
      </c>
      <c r="P127" s="128">
        <v>2590</v>
      </c>
    </row>
    <row r="128" spans="1:16">
      <c r="A128" s="47">
        <v>43070</v>
      </c>
      <c r="B128" s="49"/>
      <c r="C128" s="30">
        <v>386.61963073560554</v>
      </c>
      <c r="D128" s="53">
        <v>401.13050820328641</v>
      </c>
      <c r="E128" s="49"/>
      <c r="F128" s="30">
        <v>303.84424798910061</v>
      </c>
      <c r="G128" s="53">
        <v>300.97348226602406</v>
      </c>
      <c r="H128" s="49"/>
      <c r="I128" s="30">
        <v>177.7297339019143</v>
      </c>
      <c r="J128" s="53">
        <v>169.38303866410016</v>
      </c>
      <c r="K128" s="49"/>
      <c r="L128" s="30">
        <v>3582.4099110019497</v>
      </c>
      <c r="M128" s="53">
        <v>3000</v>
      </c>
      <c r="N128" s="40"/>
      <c r="O128" s="41">
        <v>2700</v>
      </c>
      <c r="P128" s="128">
        <v>2588</v>
      </c>
    </row>
    <row r="129" spans="1:16">
      <c r="A129" s="47">
        <v>43101</v>
      </c>
      <c r="B129" s="49"/>
      <c r="C129" s="30">
        <v>390.98705196826467</v>
      </c>
      <c r="D129" s="53">
        <v>401.12671753747361</v>
      </c>
      <c r="E129" s="49"/>
      <c r="F129" s="30">
        <v>303.35824337760732</v>
      </c>
      <c r="G129" s="53">
        <v>302.2447785409837</v>
      </c>
      <c r="H129" s="49"/>
      <c r="I129" s="30">
        <v>175.81660209012972</v>
      </c>
      <c r="J129" s="53">
        <v>168.65126637892229</v>
      </c>
      <c r="K129" s="49"/>
      <c r="L129" s="30">
        <v>3637.4514830828048</v>
      </c>
      <c r="M129" s="53">
        <v>3000</v>
      </c>
      <c r="N129" s="40"/>
      <c r="O129" s="41">
        <v>2700</v>
      </c>
      <c r="P129" s="128">
        <v>2586</v>
      </c>
    </row>
    <row r="130" spans="1:16">
      <c r="A130" s="47">
        <v>43132</v>
      </c>
      <c r="B130" s="49"/>
      <c r="C130" s="30">
        <v>386.52494339501447</v>
      </c>
      <c r="D130" s="53">
        <v>401.16543603720879</v>
      </c>
      <c r="E130" s="49"/>
      <c r="F130" s="30">
        <v>305.05647578171011</v>
      </c>
      <c r="G130" s="53">
        <v>301.68835217379825</v>
      </c>
      <c r="H130" s="49"/>
      <c r="I130" s="30">
        <v>169.07015158702538</v>
      </c>
      <c r="J130" s="53">
        <v>162.86471841686995</v>
      </c>
      <c r="K130" s="49"/>
      <c r="L130" s="30">
        <v>3623.9025190725242</v>
      </c>
      <c r="M130" s="53">
        <v>3000</v>
      </c>
      <c r="N130" s="40"/>
      <c r="O130" s="41">
        <v>2700</v>
      </c>
      <c r="P130" s="128">
        <v>2584</v>
      </c>
    </row>
    <row r="131" spans="1:16">
      <c r="A131" s="47">
        <v>43160</v>
      </c>
      <c r="B131" s="49"/>
      <c r="C131" s="30">
        <v>385.74867728735893</v>
      </c>
      <c r="D131" s="53">
        <v>401.13764804412466</v>
      </c>
      <c r="E131" s="49"/>
      <c r="F131" s="30">
        <v>303.86918449266403</v>
      </c>
      <c r="G131" s="53">
        <v>301.5074849836522</v>
      </c>
      <c r="H131" s="49"/>
      <c r="I131" s="30">
        <v>170.19550545156608</v>
      </c>
      <c r="J131" s="53">
        <v>164.83934010709928</v>
      </c>
      <c r="K131" s="49"/>
      <c r="L131" s="30">
        <v>3677.6503660239046</v>
      </c>
      <c r="M131" s="53">
        <v>3000</v>
      </c>
      <c r="N131" s="40"/>
      <c r="O131" s="41">
        <v>2700</v>
      </c>
      <c r="P131" s="128">
        <v>2582</v>
      </c>
    </row>
    <row r="132" spans="1:16">
      <c r="A132" s="47">
        <v>43191</v>
      </c>
      <c r="B132" s="49"/>
      <c r="C132" s="30">
        <v>388.24450927830941</v>
      </c>
      <c r="D132" s="53">
        <v>401.14699817622375</v>
      </c>
      <c r="E132" s="49"/>
      <c r="F132" s="30">
        <v>306.06582811527431</v>
      </c>
      <c r="G132" s="53">
        <v>304.26567117645664</v>
      </c>
      <c r="H132" s="49"/>
      <c r="I132" s="30">
        <v>169.76409544059317</v>
      </c>
      <c r="J132" s="53">
        <v>165.06349887212005</v>
      </c>
      <c r="K132" s="49"/>
      <c r="L132" s="30">
        <v>3720.7600800855148</v>
      </c>
      <c r="M132" s="53">
        <v>3000</v>
      </c>
      <c r="N132" s="40"/>
      <c r="O132" s="41">
        <v>2700</v>
      </c>
      <c r="P132" s="128">
        <v>2580</v>
      </c>
    </row>
    <row r="133" spans="1:16">
      <c r="A133" s="47">
        <v>43221</v>
      </c>
      <c r="B133" s="49"/>
      <c r="C133" s="30">
        <v>388.9686049781393</v>
      </c>
      <c r="D133" s="53">
        <v>401.16860461924352</v>
      </c>
      <c r="E133" s="49"/>
      <c r="F133" s="30">
        <v>301.16960257916787</v>
      </c>
      <c r="G133" s="53">
        <v>301.32761015308063</v>
      </c>
      <c r="H133" s="49"/>
      <c r="I133" s="30">
        <v>173.64635051907464</v>
      </c>
      <c r="J133" s="53">
        <v>165.56130208490347</v>
      </c>
      <c r="K133" s="49"/>
      <c r="L133" s="30">
        <v>3706.2855337560977</v>
      </c>
      <c r="M133" s="53">
        <v>3000</v>
      </c>
      <c r="N133" s="40"/>
      <c r="O133" s="41">
        <v>2700</v>
      </c>
      <c r="P133" s="128">
        <v>2578</v>
      </c>
    </row>
    <row r="134" spans="1:16">
      <c r="A134" s="47">
        <v>43252</v>
      </c>
      <c r="B134" s="49"/>
      <c r="C134" s="30">
        <v>382.92111494324934</v>
      </c>
      <c r="D134" s="53">
        <v>401.14790705811572</v>
      </c>
      <c r="E134" s="49"/>
      <c r="F134" s="30">
        <v>301.30077029956936</v>
      </c>
      <c r="G134" s="53">
        <v>301.27209754216472</v>
      </c>
      <c r="H134" s="49"/>
      <c r="I134" s="30">
        <v>172.53734474038257</v>
      </c>
      <c r="J134" s="53">
        <v>165.76872866402294</v>
      </c>
      <c r="K134" s="49"/>
      <c r="L134" s="30">
        <v>3614.3010216107168</v>
      </c>
      <c r="M134" s="53">
        <v>3000</v>
      </c>
      <c r="N134" s="40"/>
      <c r="O134" s="41">
        <v>2700</v>
      </c>
      <c r="P134" s="128">
        <v>2576</v>
      </c>
    </row>
    <row r="135" spans="1:16">
      <c r="A135" s="48">
        <v>43282</v>
      </c>
      <c r="B135" s="49"/>
      <c r="C135" s="30">
        <v>388.2927532160582</v>
      </c>
      <c r="D135" s="53">
        <v>401.15971938577445</v>
      </c>
      <c r="E135" s="49"/>
      <c r="F135" s="30">
        <v>303.19522527996702</v>
      </c>
      <c r="G135" s="53">
        <v>303.34095400632589</v>
      </c>
      <c r="H135" s="49"/>
      <c r="I135" s="30">
        <v>172.84212991047627</v>
      </c>
      <c r="J135" s="53">
        <v>167.35955021808061</v>
      </c>
      <c r="K135" s="49"/>
      <c r="L135" s="30">
        <v>3629.4039000296839</v>
      </c>
      <c r="M135" s="53">
        <v>3000</v>
      </c>
      <c r="N135" s="40"/>
      <c r="O135" s="41">
        <v>2700</v>
      </c>
      <c r="P135" s="128">
        <v>2574</v>
      </c>
    </row>
    <row r="136" spans="1:16">
      <c r="A136" s="48">
        <v>43313</v>
      </c>
      <c r="B136" s="49"/>
      <c r="C136" s="30">
        <v>391.44652705271619</v>
      </c>
      <c r="D136" s="53">
        <v>401.16765889399556</v>
      </c>
      <c r="E136" s="49"/>
      <c r="F136" s="30">
        <v>304.34599651975174</v>
      </c>
      <c r="G136" s="53">
        <v>304.71739822326111</v>
      </c>
      <c r="H136" s="49"/>
      <c r="I136" s="30">
        <v>175.80017168230756</v>
      </c>
      <c r="J136" s="53">
        <v>170.55538457354655</v>
      </c>
      <c r="K136" s="49"/>
      <c r="L136" s="30">
        <v>3641.4527539676164</v>
      </c>
      <c r="M136" s="53">
        <v>3000</v>
      </c>
      <c r="N136" s="40"/>
      <c r="O136" s="41">
        <v>2700</v>
      </c>
      <c r="P136" s="128">
        <v>2572</v>
      </c>
    </row>
    <row r="137" spans="1:16">
      <c r="A137" s="48">
        <v>43344</v>
      </c>
      <c r="B137" s="49"/>
      <c r="C137" s="30">
        <v>389.12905899991136</v>
      </c>
      <c r="D137" s="53">
        <v>401.15231935286965</v>
      </c>
      <c r="E137" s="49"/>
      <c r="F137" s="30">
        <v>310.04463151582735</v>
      </c>
      <c r="G137" s="53">
        <v>308.00063184149303</v>
      </c>
      <c r="H137" s="49"/>
      <c r="I137" s="30">
        <v>178.5264803468695</v>
      </c>
      <c r="J137" s="53">
        <v>171.82582958490858</v>
      </c>
      <c r="K137" s="49"/>
      <c r="L137" s="30">
        <v>3744.6053462420232</v>
      </c>
      <c r="M137" s="53">
        <v>3000</v>
      </c>
      <c r="N137" s="40"/>
      <c r="O137" s="41">
        <v>2700</v>
      </c>
      <c r="P137" s="128">
        <v>2570</v>
      </c>
    </row>
    <row r="138" spans="1:16">
      <c r="A138" s="48">
        <v>43374</v>
      </c>
      <c r="B138" s="49"/>
      <c r="C138" s="30">
        <v>390.41537766725685</v>
      </c>
      <c r="D138" s="53">
        <v>401.16232820221705</v>
      </c>
      <c r="E138" s="49"/>
      <c r="F138" s="30">
        <v>304.45263631399598</v>
      </c>
      <c r="G138" s="53">
        <v>303.06767056717302</v>
      </c>
      <c r="H138" s="49"/>
      <c r="I138" s="30">
        <v>179.50171601279908</v>
      </c>
      <c r="J138" s="53">
        <v>172.58969231131317</v>
      </c>
      <c r="K138" s="49"/>
      <c r="L138" s="30">
        <v>3781.8738797909277</v>
      </c>
      <c r="M138" s="53">
        <v>3000</v>
      </c>
      <c r="N138" s="40"/>
      <c r="O138" s="41">
        <v>2700</v>
      </c>
      <c r="P138" s="128">
        <v>2568</v>
      </c>
    </row>
    <row r="139" spans="1:16">
      <c r="A139" s="48">
        <v>43405</v>
      </c>
      <c r="B139" s="49"/>
      <c r="C139" s="30">
        <v>391.85935742207045</v>
      </c>
      <c r="D139" s="53">
        <v>401.16287765074355</v>
      </c>
      <c r="E139" s="49"/>
      <c r="F139" s="30">
        <v>305.78062325135681</v>
      </c>
      <c r="G139" s="53">
        <v>302.81387533049895</v>
      </c>
      <c r="H139" s="49"/>
      <c r="I139" s="30">
        <v>178.36314617756551</v>
      </c>
      <c r="J139" s="53">
        <v>171.19226651280425</v>
      </c>
      <c r="K139" s="49"/>
      <c r="L139" s="30">
        <v>3761.1659830252465</v>
      </c>
      <c r="M139" s="53">
        <v>3000</v>
      </c>
      <c r="N139" s="40"/>
      <c r="O139" s="41">
        <v>2700</v>
      </c>
      <c r="P139" s="128">
        <v>2566</v>
      </c>
    </row>
    <row r="140" spans="1:16">
      <c r="A140" s="48">
        <v>43435</v>
      </c>
      <c r="B140" s="49"/>
      <c r="C140" s="30">
        <v>392.23960132066196</v>
      </c>
      <c r="D140" s="53">
        <v>401.15307164188738</v>
      </c>
      <c r="E140" s="49"/>
      <c r="F140" s="30">
        <v>303.8337036321858</v>
      </c>
      <c r="G140" s="53">
        <v>300.99554964946066</v>
      </c>
      <c r="H140" s="49"/>
      <c r="I140" s="30">
        <v>177.98867632962219</v>
      </c>
      <c r="J140" s="53">
        <v>169.38335024778559</v>
      </c>
      <c r="K140" s="49"/>
      <c r="L140" s="30">
        <v>3669.7015399333709</v>
      </c>
      <c r="M140" s="53">
        <v>3000</v>
      </c>
      <c r="N140" s="40"/>
      <c r="O140" s="41">
        <v>2700</v>
      </c>
      <c r="P140" s="128">
        <v>2564</v>
      </c>
    </row>
    <row r="141" spans="1:16">
      <c r="A141" s="48">
        <v>43466</v>
      </c>
      <c r="B141" s="49"/>
      <c r="C141" s="30">
        <v>396.28900821097625</v>
      </c>
      <c r="D141" s="53">
        <v>401.16092464004265</v>
      </c>
      <c r="E141" s="49"/>
      <c r="F141" s="30">
        <v>303.34824761996396</v>
      </c>
      <c r="G141" s="53">
        <v>302.27409383153775</v>
      </c>
      <c r="H141" s="49"/>
      <c r="I141" s="30">
        <v>176.04168833601207</v>
      </c>
      <c r="J141" s="53">
        <v>168.65153638349182</v>
      </c>
      <c r="K141" s="49"/>
      <c r="L141" s="30">
        <v>3722.3086499879728</v>
      </c>
      <c r="M141" s="53">
        <v>3000</v>
      </c>
      <c r="N141" s="40"/>
      <c r="O141" s="41">
        <v>2700</v>
      </c>
      <c r="P141" s="128">
        <v>2562</v>
      </c>
    </row>
    <row r="142" spans="1:16">
      <c r="A142" s="48">
        <v>43497</v>
      </c>
      <c r="B142" s="49"/>
      <c r="C142" s="30">
        <v>390.69546966392346</v>
      </c>
      <c r="D142" s="53">
        <v>401.1585015957117</v>
      </c>
      <c r="E142" s="49"/>
      <c r="F142" s="30">
        <v>305.04700008094699</v>
      </c>
      <c r="G142" s="53">
        <v>301.72311297950284</v>
      </c>
      <c r="H142" s="49"/>
      <c r="I142" s="30">
        <v>169.25445332839752</v>
      </c>
      <c r="J142" s="53">
        <v>162.86495239082615</v>
      </c>
      <c r="K142" s="49"/>
      <c r="L142" s="30">
        <v>3706.3931182665046</v>
      </c>
      <c r="M142" s="53">
        <v>3000</v>
      </c>
      <c r="N142" s="40"/>
      <c r="O142" s="41">
        <v>2700</v>
      </c>
      <c r="P142" s="128">
        <v>2560</v>
      </c>
    </row>
    <row r="143" spans="1:16">
      <c r="A143" s="48">
        <v>43525</v>
      </c>
      <c r="B143" s="49"/>
      <c r="C143" s="30">
        <v>390.99756067364467</v>
      </c>
      <c r="D143" s="53">
        <v>401.15352744494407</v>
      </c>
      <c r="E143" s="49"/>
      <c r="F143" s="30">
        <v>303.86020179138654</v>
      </c>
      <c r="G143" s="53">
        <v>301.54603578874452</v>
      </c>
      <c r="H143" s="49"/>
      <c r="I143" s="30">
        <v>170.33409808448846</v>
      </c>
      <c r="J143" s="53">
        <v>164.83954285852781</v>
      </c>
      <c r="K143" s="49"/>
      <c r="L143" s="30">
        <v>3757.8403983282651</v>
      </c>
      <c r="M143" s="53">
        <v>3000</v>
      </c>
      <c r="N143" s="40"/>
      <c r="O143" s="41">
        <v>2700</v>
      </c>
      <c r="P143" s="128">
        <v>2558</v>
      </c>
    </row>
    <row r="144" spans="1:16">
      <c r="A144" s="48">
        <v>43556</v>
      </c>
      <c r="B144" s="49"/>
      <c r="C144" s="30">
        <v>392.22562225039616</v>
      </c>
      <c r="D144" s="53">
        <v>401.1594905972832</v>
      </c>
      <c r="E144" s="49"/>
      <c r="F144" s="30">
        <v>306.05731276382352</v>
      </c>
      <c r="G144" s="53">
        <v>304.30654423008707</v>
      </c>
      <c r="H144" s="49"/>
      <c r="I144" s="30">
        <v>169.85445553893874</v>
      </c>
      <c r="J144" s="53">
        <v>165.06367456749416</v>
      </c>
      <c r="K144" s="49"/>
      <c r="L144" s="30">
        <v>3798.7137056356569</v>
      </c>
      <c r="M144" s="53">
        <v>3000</v>
      </c>
      <c r="N144" s="40"/>
      <c r="O144" s="41">
        <v>2700</v>
      </c>
      <c r="P144" s="128">
        <v>2556</v>
      </c>
    </row>
    <row r="145" spans="1:16">
      <c r="A145" s="48">
        <v>43586</v>
      </c>
      <c r="B145" s="49"/>
      <c r="C145" s="30">
        <v>391.61513038039061</v>
      </c>
      <c r="D145" s="53">
        <v>401.15648775613846</v>
      </c>
      <c r="E145" s="49"/>
      <c r="F145" s="30">
        <v>301.16153026237913</v>
      </c>
      <c r="G145" s="53">
        <v>301.36962930129221</v>
      </c>
      <c r="H145" s="49"/>
      <c r="I145" s="30">
        <v>173.68832266968781</v>
      </c>
      <c r="J145" s="53">
        <v>165.56145433470368</v>
      </c>
      <c r="K145" s="49"/>
      <c r="L145" s="30">
        <v>3782.0651233358526</v>
      </c>
      <c r="M145" s="53">
        <v>3000</v>
      </c>
      <c r="N145" s="40"/>
      <c r="O145" s="41">
        <v>2700</v>
      </c>
      <c r="P145" s="128">
        <v>2554</v>
      </c>
    </row>
    <row r="146" spans="1:16">
      <c r="A146" s="48">
        <v>43617</v>
      </c>
      <c r="B146" s="49"/>
      <c r="C146" s="30">
        <v>384.7186693480549</v>
      </c>
      <c r="D146" s="53">
        <v>401.15473119924519</v>
      </c>
      <c r="E146" s="49"/>
      <c r="F146" s="30">
        <v>301.29311796734157</v>
      </c>
      <c r="G146" s="53">
        <v>301.31428787976427</v>
      </c>
      <c r="H146" s="49"/>
      <c r="I146" s="30">
        <v>172.53286658762303</v>
      </c>
      <c r="J146" s="53">
        <v>165.76886059693115</v>
      </c>
      <c r="K146" s="49"/>
      <c r="L146" s="30">
        <v>3687.9672065552818</v>
      </c>
      <c r="M146" s="53">
        <v>3000</v>
      </c>
      <c r="N146" s="40"/>
      <c r="O146" s="41">
        <v>2700</v>
      </c>
      <c r="P146" s="128">
        <v>2552</v>
      </c>
    </row>
    <row r="147" spans="1:16">
      <c r="A147" s="48">
        <v>43647</v>
      </c>
      <c r="B147" s="49"/>
      <c r="C147" s="30">
        <v>387.81086384461224</v>
      </c>
      <c r="D147" s="53">
        <v>401.15885327865851</v>
      </c>
      <c r="E147" s="49"/>
      <c r="F147" s="30">
        <v>303.18797108144423</v>
      </c>
      <c r="G147" s="53">
        <v>303.38252259024097</v>
      </c>
      <c r="H147" s="49"/>
      <c r="I147" s="30">
        <v>172.7950494458693</v>
      </c>
      <c r="J147" s="53">
        <v>167.35966454527343</v>
      </c>
      <c r="K147" s="49"/>
      <c r="L147" s="30">
        <v>3701.01562073682</v>
      </c>
      <c r="M147" s="53">
        <v>3000</v>
      </c>
      <c r="N147" s="40"/>
      <c r="O147" s="41">
        <v>2700</v>
      </c>
      <c r="P147" s="128">
        <v>2550</v>
      </c>
    </row>
    <row r="148" spans="1:16">
      <c r="A148" s="48">
        <v>43678</v>
      </c>
      <c r="B148" s="49"/>
      <c r="C148" s="30">
        <v>390.74366123555927</v>
      </c>
      <c r="D148" s="53">
        <v>401.1561350037166</v>
      </c>
      <c r="E148" s="49"/>
      <c r="F148" s="30">
        <v>304.33911974092905</v>
      </c>
      <c r="G148" s="53">
        <v>304.75772161853143</v>
      </c>
      <c r="H148" s="49"/>
      <c r="I148" s="30">
        <v>175.71598874273221</v>
      </c>
      <c r="J148" s="53">
        <v>170.55548364440915</v>
      </c>
      <c r="K148" s="49"/>
      <c r="L148" s="30">
        <v>3711.0673070559296</v>
      </c>
      <c r="M148" s="53">
        <v>3000</v>
      </c>
      <c r="N148" s="40"/>
      <c r="O148" s="41">
        <v>2700</v>
      </c>
      <c r="P148" s="128">
        <v>2548</v>
      </c>
    </row>
    <row r="149" spans="1:16">
      <c r="A149" s="48">
        <v>43709</v>
      </c>
      <c r="B149" s="49"/>
      <c r="C149" s="30">
        <v>387.71631927716243</v>
      </c>
      <c r="D149" s="53">
        <v>401.15609155932987</v>
      </c>
      <c r="E149" s="49"/>
      <c r="F149" s="30">
        <v>310.03811252040322</v>
      </c>
      <c r="G149" s="53">
        <v>308.03921340881988</v>
      </c>
      <c r="H149" s="49"/>
      <c r="I149" s="30">
        <v>178.41188034064908</v>
      </c>
      <c r="J149" s="53">
        <v>171.82591543531365</v>
      </c>
      <c r="K149" s="49"/>
      <c r="L149" s="30">
        <v>3812.2784303940512</v>
      </c>
      <c r="M149" s="53">
        <v>3000</v>
      </c>
      <c r="N149" s="40"/>
      <c r="O149" s="41">
        <v>2700</v>
      </c>
      <c r="P149" s="128">
        <v>2546</v>
      </c>
    </row>
    <row r="150" spans="1:16">
      <c r="A150" s="48">
        <v>43739</v>
      </c>
      <c r="B150" s="49"/>
      <c r="C150" s="30">
        <v>387.02073429874071</v>
      </c>
      <c r="D150" s="53">
        <v>401.15854326624276</v>
      </c>
      <c r="E150" s="49"/>
      <c r="F150" s="30">
        <v>304.44645648730153</v>
      </c>
      <c r="G150" s="53">
        <v>303.10413955605958</v>
      </c>
      <c r="H150" s="49"/>
      <c r="I150" s="30">
        <v>179.36401138510047</v>
      </c>
      <c r="J150" s="53">
        <v>172.58976670545749</v>
      </c>
      <c r="K150" s="49"/>
      <c r="L150" s="30">
        <v>3847.6596403177205</v>
      </c>
      <c r="M150" s="53">
        <v>3000</v>
      </c>
      <c r="N150" s="40"/>
      <c r="O150" s="41">
        <v>2700</v>
      </c>
      <c r="P150" s="128">
        <v>2544</v>
      </c>
    </row>
    <row r="151" spans="1:16">
      <c r="A151" s="48">
        <v>43770</v>
      </c>
      <c r="B151" s="49"/>
      <c r="C151" s="30">
        <v>388.54258009724691</v>
      </c>
      <c r="D151" s="53">
        <v>401.15633511716624</v>
      </c>
      <c r="E151" s="49"/>
      <c r="F151" s="30">
        <v>305.77476494720281</v>
      </c>
      <c r="G151" s="53">
        <v>302.84797852171266</v>
      </c>
      <c r="H151" s="49"/>
      <c r="I151" s="30">
        <v>178.20983971219081</v>
      </c>
      <c r="J151" s="53">
        <v>171.19233097946235</v>
      </c>
      <c r="K151" s="49"/>
      <c r="L151" s="30">
        <v>3825.1170551880896</v>
      </c>
      <c r="M151" s="53">
        <v>3000</v>
      </c>
      <c r="N151" s="40"/>
      <c r="O151" s="41">
        <v>2700</v>
      </c>
      <c r="P151" s="128">
        <v>2542</v>
      </c>
    </row>
    <row r="152" spans="1:16">
      <c r="A152" s="48">
        <v>43800</v>
      </c>
      <c r="B152" s="49"/>
      <c r="C152" s="30">
        <v>388.31850789998623</v>
      </c>
      <c r="D152" s="53">
        <v>401.15698272540533</v>
      </c>
      <c r="E152" s="49"/>
      <c r="F152" s="30">
        <v>303.82815012247465</v>
      </c>
      <c r="G152" s="53">
        <v>301.02712277248156</v>
      </c>
      <c r="H152" s="49"/>
      <c r="I152" s="30">
        <v>177.82717694122633</v>
      </c>
      <c r="J152" s="53">
        <v>169.38340611172546</v>
      </c>
      <c r="K152" s="49"/>
      <c r="L152" s="30">
        <v>3731.8690910573191</v>
      </c>
      <c r="M152" s="53">
        <v>3000</v>
      </c>
      <c r="N152" s="40"/>
      <c r="O152" s="41">
        <v>2700</v>
      </c>
      <c r="P152" s="128">
        <v>2540</v>
      </c>
    </row>
    <row r="153" spans="1:16">
      <c r="A153" s="48">
        <v>43831</v>
      </c>
      <c r="B153" s="49"/>
      <c r="C153" s="30">
        <v>392.31664672938376</v>
      </c>
      <c r="D153" s="53">
        <v>401.15817600361117</v>
      </c>
      <c r="E153" s="49"/>
      <c r="F153" s="30">
        <v>303.34298304692351</v>
      </c>
      <c r="G153" s="53">
        <v>302.30304808745149</v>
      </c>
      <c r="H153" s="49"/>
      <c r="I153" s="30">
        <v>175.87915413439052</v>
      </c>
      <c r="J153" s="53">
        <v>168.65158479269854</v>
      </c>
      <c r="K153" s="49"/>
      <c r="L153" s="30">
        <v>3782.7424204008826</v>
      </c>
      <c r="M153" s="53">
        <v>3000</v>
      </c>
      <c r="N153" s="40"/>
      <c r="O153" s="41">
        <v>2700</v>
      </c>
      <c r="P153" s="128">
        <v>2538</v>
      </c>
    </row>
    <row r="154" spans="1:16">
      <c r="A154" s="48">
        <v>43862</v>
      </c>
      <c r="B154" s="49"/>
      <c r="C154" s="30">
        <v>387.8910800471308</v>
      </c>
      <c r="D154" s="53">
        <v>401.15654139133056</v>
      </c>
      <c r="E154" s="49"/>
      <c r="F154" s="30">
        <v>305.04200941184945</v>
      </c>
      <c r="G154" s="53">
        <v>301.74942421257657</v>
      </c>
      <c r="H154" s="49"/>
      <c r="I154" s="30">
        <v>169.09760283439689</v>
      </c>
      <c r="J154" s="53">
        <v>162.86499434009252</v>
      </c>
      <c r="K154" s="49"/>
      <c r="L154" s="30">
        <v>3765.1414610963284</v>
      </c>
      <c r="M154" s="53">
        <v>3000</v>
      </c>
      <c r="N154" s="40"/>
      <c r="O154" s="41">
        <v>2700</v>
      </c>
      <c r="P154" s="128">
        <v>2536</v>
      </c>
    </row>
    <row r="155" spans="1:16">
      <c r="A155" s="48">
        <v>43891</v>
      </c>
      <c r="B155" s="49"/>
      <c r="C155" s="30">
        <v>387.60984608922411</v>
      </c>
      <c r="D155" s="53">
        <v>401.15735348545735</v>
      </c>
      <c r="E155" s="49"/>
      <c r="F155" s="30">
        <v>303.8554707756233</v>
      </c>
      <c r="G155" s="53">
        <v>301.56973124893659</v>
      </c>
      <c r="H155" s="49"/>
      <c r="I155" s="30">
        <v>170.18898587058928</v>
      </c>
      <c r="J155" s="53">
        <v>164.8395792098971</v>
      </c>
      <c r="K155" s="49"/>
      <c r="L155" s="30">
        <v>3814.9503181904424</v>
      </c>
      <c r="M155" s="53">
        <v>3000</v>
      </c>
      <c r="N155" s="40"/>
      <c r="O155" s="41">
        <v>2700</v>
      </c>
      <c r="P155" s="128">
        <v>2534</v>
      </c>
    </row>
    <row r="156" spans="1:16">
      <c r="A156" s="48">
        <v>43922</v>
      </c>
      <c r="B156" s="49"/>
      <c r="C156" s="30">
        <v>389.61942225611057</v>
      </c>
      <c r="D156" s="53">
        <v>401.15775539837358</v>
      </c>
      <c r="E156" s="49"/>
      <c r="F156" s="30">
        <v>306.05282789221326</v>
      </c>
      <c r="G156" s="53">
        <v>304.3276939642364</v>
      </c>
      <c r="H156" s="49"/>
      <c r="I156" s="30">
        <v>169.72623293264874</v>
      </c>
      <c r="J156" s="53">
        <v>165.06370606797469</v>
      </c>
      <c r="K156" s="49"/>
      <c r="L156" s="30">
        <v>3854.2308962415609</v>
      </c>
      <c r="M156" s="53">
        <v>3000</v>
      </c>
      <c r="N156" s="40"/>
      <c r="O156" s="41">
        <v>2700</v>
      </c>
      <c r="P156" s="128">
        <v>2532</v>
      </c>
    </row>
    <row r="157" spans="1:16">
      <c r="A157" s="48">
        <v>43952</v>
      </c>
      <c r="B157" s="49"/>
      <c r="C157" s="30">
        <v>390.43009342819676</v>
      </c>
      <c r="D157" s="53">
        <v>401.15667754557825</v>
      </c>
      <c r="E157" s="49"/>
      <c r="F157" s="30">
        <v>301.15727872859287</v>
      </c>
      <c r="G157" s="53">
        <v>301.38833674102921</v>
      </c>
      <c r="H157" s="49"/>
      <c r="I157" s="30">
        <v>173.58105532200412</v>
      </c>
      <c r="J157" s="53">
        <v>165.56148163161967</v>
      </c>
      <c r="K157" s="49"/>
      <c r="L157" s="30">
        <v>3836.0340040523797</v>
      </c>
      <c r="M157" s="53">
        <v>3000</v>
      </c>
      <c r="N157" s="40"/>
      <c r="O157" s="41">
        <v>2700</v>
      </c>
      <c r="P157" s="128">
        <v>2530</v>
      </c>
    </row>
    <row r="158" spans="1:16">
      <c r="A158" s="48">
        <v>43983</v>
      </c>
      <c r="B158" s="49"/>
      <c r="C158" s="30">
        <v>383.7884943770207</v>
      </c>
      <c r="D158" s="53">
        <v>401.15743127789699</v>
      </c>
      <c r="E158" s="49"/>
      <c r="F158" s="30">
        <v>301.28908763133501</v>
      </c>
      <c r="G158" s="53">
        <v>301.33068022379501</v>
      </c>
      <c r="H158" s="49"/>
      <c r="I158" s="30">
        <v>172.4494351568955</v>
      </c>
      <c r="J158" s="53">
        <v>165.76888425122499</v>
      </c>
      <c r="K158" s="49"/>
      <c r="L158" s="30">
        <v>3740.4309579448377</v>
      </c>
      <c r="M158" s="53">
        <v>3000</v>
      </c>
      <c r="N158" s="40"/>
      <c r="O158" s="41">
        <v>2700</v>
      </c>
      <c r="P158" s="128">
        <v>2528</v>
      </c>
    </row>
    <row r="159" spans="1:16">
      <c r="A159" s="48">
        <v>44013</v>
      </c>
      <c r="B159" s="49"/>
      <c r="C159" s="30">
        <v>388.29468427670218</v>
      </c>
      <c r="D159" s="53">
        <v>401.15742067535695</v>
      </c>
      <c r="E159" s="49"/>
      <c r="F159" s="30">
        <v>303.18415043479234</v>
      </c>
      <c r="G159" s="53">
        <v>303.39674446207636</v>
      </c>
      <c r="H159" s="49"/>
      <c r="I159" s="30">
        <v>172.73710078936659</v>
      </c>
      <c r="J159" s="53">
        <v>167.35968504303287</v>
      </c>
      <c r="K159" s="49"/>
      <c r="L159" s="30">
        <v>3752.0162191061363</v>
      </c>
      <c r="M159" s="53">
        <v>3000</v>
      </c>
      <c r="N159" s="40"/>
      <c r="O159" s="41">
        <v>2700</v>
      </c>
      <c r="P159" s="128">
        <v>2526</v>
      </c>
    </row>
    <row r="160" spans="1:16">
      <c r="A160" s="48">
        <v>44044</v>
      </c>
      <c r="B160" s="49"/>
      <c r="C160" s="30">
        <v>391.6551224199045</v>
      </c>
      <c r="D160" s="53">
        <v>401.15680326437217</v>
      </c>
      <c r="E160" s="49"/>
      <c r="F160" s="30">
        <v>304.33549787396441</v>
      </c>
      <c r="G160" s="53">
        <v>304.76992949134757</v>
      </c>
      <c r="H160" s="49"/>
      <c r="I160" s="30">
        <v>175.68393879915459</v>
      </c>
      <c r="J160" s="53">
        <v>170.55550140685619</v>
      </c>
      <c r="K160" s="49"/>
      <c r="L160" s="30">
        <v>3760.6455580413535</v>
      </c>
      <c r="M160" s="53">
        <v>3000</v>
      </c>
      <c r="N160" s="40"/>
      <c r="O160" s="41">
        <v>2700</v>
      </c>
      <c r="P160" s="128">
        <v>2524</v>
      </c>
    </row>
    <row r="161" spans="1:16">
      <c r="A161" s="48">
        <v>44075</v>
      </c>
      <c r="B161" s="49"/>
      <c r="C161" s="30">
        <v>388.70509848990048</v>
      </c>
      <c r="D161" s="53">
        <v>401.1574113878342</v>
      </c>
      <c r="E161" s="49"/>
      <c r="F161" s="30">
        <v>310.03467909106394</v>
      </c>
      <c r="G161" s="53">
        <v>308.04957031989011</v>
      </c>
      <c r="H161" s="49"/>
      <c r="I161" s="30">
        <v>178.40499065137658</v>
      </c>
      <c r="J161" s="53">
        <v>171.82593082746058</v>
      </c>
      <c r="K161" s="49"/>
      <c r="L161" s="30">
        <v>3860.4740016101828</v>
      </c>
      <c r="M161" s="53">
        <v>3000</v>
      </c>
      <c r="N161" s="40"/>
      <c r="O161" s="41">
        <v>2700</v>
      </c>
      <c r="P161" s="128">
        <v>2522</v>
      </c>
    </row>
    <row r="162" spans="1:16">
      <c r="A162" s="48">
        <v>44105</v>
      </c>
      <c r="B162" s="49"/>
      <c r="C162" s="30">
        <v>389.41424463445759</v>
      </c>
      <c r="D162" s="53">
        <v>401.15722889841607</v>
      </c>
      <c r="E162" s="49"/>
      <c r="F162" s="30">
        <v>304.44320169160011</v>
      </c>
      <c r="G162" s="53">
        <v>303.11281100090378</v>
      </c>
      <c r="H162" s="49"/>
      <c r="I162" s="30">
        <v>179.3805380741957</v>
      </c>
      <c r="J162" s="53">
        <v>172.58978004360773</v>
      </c>
      <c r="K162" s="49"/>
      <c r="L162" s="30">
        <v>3894.5110930955143</v>
      </c>
      <c r="M162" s="53">
        <v>3000</v>
      </c>
      <c r="N162" s="40"/>
      <c r="O162" s="41">
        <v>2700</v>
      </c>
      <c r="P162" s="128">
        <v>2520</v>
      </c>
    </row>
    <row r="163" spans="1:16">
      <c r="A163" s="48">
        <v>44136</v>
      </c>
      <c r="B163" s="49"/>
      <c r="C163" s="30">
        <v>390.78149795392568</v>
      </c>
      <c r="D163" s="53">
        <v>401.15693730998754</v>
      </c>
      <c r="E163" s="49"/>
      <c r="F163" s="30">
        <v>305.77167949123111</v>
      </c>
      <c r="G163" s="53">
        <v>302.85512892841041</v>
      </c>
      <c r="H163" s="49"/>
      <c r="I163" s="30">
        <v>178.24721990182917</v>
      </c>
      <c r="J163" s="53">
        <v>171.19234253771037</v>
      </c>
      <c r="K163" s="49"/>
      <c r="L163" s="30">
        <v>3870.6618754278202</v>
      </c>
      <c r="M163" s="53">
        <v>3000</v>
      </c>
      <c r="N163" s="40"/>
      <c r="O163" s="41">
        <v>2700</v>
      </c>
      <c r="P163" s="128">
        <v>2518</v>
      </c>
    </row>
    <row r="164" spans="1:16">
      <c r="A164" s="48">
        <v>44166</v>
      </c>
      <c r="B164" s="49"/>
      <c r="C164" s="30">
        <v>390.47782861828421</v>
      </c>
      <c r="D164" s="53">
        <v>401.15737483680641</v>
      </c>
      <c r="E164" s="49"/>
      <c r="F164" s="30">
        <v>303.82522519586593</v>
      </c>
      <c r="G164" s="53">
        <v>301.03291263682809</v>
      </c>
      <c r="H164" s="49"/>
      <c r="I164" s="30">
        <v>177.88222024686158</v>
      </c>
      <c r="J164" s="53">
        <v>169.38341612758933</v>
      </c>
      <c r="K164" s="49"/>
      <c r="L164" s="30">
        <v>3776.1437192210919</v>
      </c>
      <c r="M164" s="53">
        <v>3000</v>
      </c>
      <c r="N164" s="40"/>
      <c r="O164" s="41">
        <v>2700</v>
      </c>
      <c r="P164" s="128">
        <v>2516</v>
      </c>
    </row>
    <row r="165" spans="1:16">
      <c r="A165" s="48">
        <v>44197</v>
      </c>
      <c r="B165" s="49"/>
      <c r="C165" s="30">
        <v>394.73702765783065</v>
      </c>
      <c r="D165" s="53">
        <v>401.15714869709052</v>
      </c>
      <c r="E165" s="49"/>
      <c r="F165" s="30">
        <v>303.34021029769457</v>
      </c>
      <c r="G165" s="53">
        <v>302.30763193180184</v>
      </c>
      <c r="H165" s="49"/>
      <c r="I165" s="30">
        <v>175.94821787495223</v>
      </c>
      <c r="J165" s="53">
        <v>168.65159347200088</v>
      </c>
      <c r="K165" s="49"/>
      <c r="L165" s="30">
        <v>3825.7822806686881</v>
      </c>
      <c r="M165" s="53">
        <v>3000</v>
      </c>
      <c r="N165" s="40"/>
      <c r="O165" s="41">
        <v>2700</v>
      </c>
      <c r="P165" s="128">
        <v>2514</v>
      </c>
    </row>
    <row r="166" spans="1:16">
      <c r="A166" s="48">
        <v>44228</v>
      </c>
      <c r="B166" s="49"/>
      <c r="C166" s="30">
        <v>389.34273903442079</v>
      </c>
      <c r="D166" s="53">
        <v>401.15705516303893</v>
      </c>
      <c r="E166" s="49"/>
      <c r="F166" s="30">
        <v>305.03938092255208</v>
      </c>
      <c r="G166" s="53">
        <v>301.75294895265819</v>
      </c>
      <c r="H166" s="49"/>
      <c r="I166" s="30">
        <v>169.17675954019458</v>
      </c>
      <c r="J166" s="53">
        <v>162.86500186119008</v>
      </c>
      <c r="K166" s="49"/>
      <c r="L166" s="30">
        <v>3806.9809897089699</v>
      </c>
      <c r="M166" s="53">
        <v>3000</v>
      </c>
      <c r="N166" s="40"/>
      <c r="O166" s="41">
        <v>2700</v>
      </c>
      <c r="P166" s="128">
        <v>2512</v>
      </c>
    </row>
    <row r="167" spans="1:16">
      <c r="A167" s="48">
        <v>44256</v>
      </c>
      <c r="B167" s="49"/>
      <c r="C167" s="30">
        <v>389.2056180828323</v>
      </c>
      <c r="D167" s="53">
        <v>401.15733510803921</v>
      </c>
      <c r="E167" s="49"/>
      <c r="F167" s="30">
        <v>303.85297904073639</v>
      </c>
      <c r="G167" s="53">
        <v>301.57233494250653</v>
      </c>
      <c r="H167" s="49"/>
      <c r="I167" s="30">
        <v>170.27419041506803</v>
      </c>
      <c r="J167" s="53">
        <v>164.83958572734588</v>
      </c>
      <c r="K167" s="49"/>
      <c r="L167" s="30">
        <v>3855.6229910020102</v>
      </c>
      <c r="M167" s="53">
        <v>3000</v>
      </c>
      <c r="N167" s="40"/>
      <c r="O167" s="41">
        <v>2700</v>
      </c>
      <c r="P167" s="128">
        <v>2510</v>
      </c>
    </row>
    <row r="168" spans="1:16">
      <c r="A168" s="48">
        <v>44287</v>
      </c>
      <c r="B168" s="49"/>
      <c r="C168" s="30">
        <v>390.88042998032114</v>
      </c>
      <c r="D168" s="53">
        <v>401.1571267119798</v>
      </c>
      <c r="E168" s="49"/>
      <c r="F168" s="30">
        <v>306.05046579671114</v>
      </c>
      <c r="G168" s="53">
        <v>304.3295050106251</v>
      </c>
      <c r="H168" s="49"/>
      <c r="I168" s="30">
        <v>169.81349174801855</v>
      </c>
      <c r="J168" s="53">
        <v>165.06371171570603</v>
      </c>
      <c r="K168" s="49"/>
      <c r="L168" s="30">
        <v>3893.769255503501</v>
      </c>
      <c r="M168" s="53">
        <v>3000</v>
      </c>
      <c r="N168" s="40"/>
      <c r="O168" s="41">
        <v>2700</v>
      </c>
      <c r="P168" s="128">
        <v>2508</v>
      </c>
    </row>
    <row r="169" spans="1:16">
      <c r="A169" s="48">
        <v>44317</v>
      </c>
      <c r="B169" s="49"/>
      <c r="C169" s="30">
        <v>390.42776334191768</v>
      </c>
      <c r="D169" s="53">
        <v>401.15713618369125</v>
      </c>
      <c r="E169" s="49"/>
      <c r="F169" s="30">
        <v>301.15503952762879</v>
      </c>
      <c r="G169" s="53">
        <v>301.38947339925403</v>
      </c>
      <c r="H169" s="49"/>
      <c r="I169" s="30">
        <v>173.66658819304877</v>
      </c>
      <c r="J169" s="53">
        <v>165.56148652569257</v>
      </c>
      <c r="K169" s="49"/>
      <c r="L169" s="30">
        <v>3874.4696844505866</v>
      </c>
      <c r="M169" s="53">
        <v>3000</v>
      </c>
      <c r="N169" s="40"/>
      <c r="O169" s="41">
        <v>2700</v>
      </c>
      <c r="P169" s="128">
        <v>2506</v>
      </c>
    </row>
    <row r="170" spans="1:16">
      <c r="A170" s="48">
        <v>44348</v>
      </c>
      <c r="B170" s="49"/>
      <c r="C170" s="30">
        <v>383.73828071394337</v>
      </c>
      <c r="D170" s="53">
        <v>401.15729249905144</v>
      </c>
      <c r="E170" s="49"/>
      <c r="F170" s="30">
        <v>301.28696493098136</v>
      </c>
      <c r="G170" s="53">
        <v>301.3312504057821</v>
      </c>
      <c r="H170" s="49"/>
      <c r="I170" s="30">
        <v>172.52981795562772</v>
      </c>
      <c r="J170" s="53">
        <v>165.768888492211</v>
      </c>
      <c r="K170" s="49"/>
      <c r="L170" s="30">
        <v>3777.7947119106011</v>
      </c>
      <c r="M170" s="53">
        <v>3000</v>
      </c>
      <c r="N170" s="40"/>
      <c r="O170" s="41">
        <v>2700</v>
      </c>
      <c r="P170" s="128">
        <v>2504</v>
      </c>
    </row>
    <row r="171" spans="1:16">
      <c r="A171" s="48">
        <v>44378</v>
      </c>
      <c r="B171" s="49"/>
      <c r="C171" s="30">
        <v>387.52244924684123</v>
      </c>
      <c r="D171" s="53">
        <v>401.15712754016693</v>
      </c>
      <c r="E171" s="49"/>
      <c r="F171" s="30">
        <v>303.18213817378336</v>
      </c>
      <c r="G171" s="53">
        <v>303.39684576609318</v>
      </c>
      <c r="H171" s="49"/>
      <c r="I171" s="30">
        <v>172.80938521495059</v>
      </c>
      <c r="J171" s="53">
        <v>167.35968871808279</v>
      </c>
      <c r="K171" s="49"/>
      <c r="L171" s="30">
        <v>3788.3379414211972</v>
      </c>
      <c r="M171" s="53">
        <v>3000</v>
      </c>
      <c r="N171" s="40"/>
      <c r="O171" s="41">
        <v>2700</v>
      </c>
      <c r="P171" s="128">
        <v>2502</v>
      </c>
    </row>
    <row r="172" spans="1:16">
      <c r="A172" s="48">
        <v>44409</v>
      </c>
      <c r="B172" s="49"/>
      <c r="C172" s="30">
        <v>390.33499263212417</v>
      </c>
      <c r="D172" s="53">
        <v>401.15718050053255</v>
      </c>
      <c r="E172" s="49"/>
      <c r="F172" s="30">
        <v>304.33359030638837</v>
      </c>
      <c r="G172" s="53">
        <v>304.7696493995067</v>
      </c>
      <c r="H172" s="49"/>
      <c r="I172" s="30">
        <v>175.74574584743073</v>
      </c>
      <c r="J172" s="53">
        <v>170.55550459149109</v>
      </c>
      <c r="K172" s="49"/>
      <c r="L172" s="30">
        <v>3795.9543097567525</v>
      </c>
      <c r="M172" s="53">
        <v>3000</v>
      </c>
      <c r="N172" s="40"/>
      <c r="O172" s="41">
        <v>2700</v>
      </c>
      <c r="P172" s="128">
        <v>2500</v>
      </c>
    </row>
    <row r="173" spans="1:16">
      <c r="A173" s="48">
        <v>44440</v>
      </c>
      <c r="B173" s="49"/>
      <c r="C173" s="30">
        <v>387.59898455777511</v>
      </c>
      <c r="D173" s="53">
        <v>401.15725251227616</v>
      </c>
      <c r="E173" s="49"/>
      <c r="F173" s="30">
        <v>310.03287076995605</v>
      </c>
      <c r="G173" s="53">
        <v>308.04898653832555</v>
      </c>
      <c r="H173" s="49"/>
      <c r="I173" s="30">
        <v>178.45457174896254</v>
      </c>
      <c r="J173" s="53">
        <v>171.82593358712359</v>
      </c>
      <c r="K173" s="49"/>
      <c r="L173" s="30">
        <v>3894.7980332980396</v>
      </c>
      <c r="M173" s="53">
        <v>3000</v>
      </c>
      <c r="N173" s="40"/>
      <c r="O173" s="41">
        <v>2700</v>
      </c>
      <c r="P173" s="128">
        <v>2498</v>
      </c>
    </row>
    <row r="174" spans="1:16">
      <c r="A174" s="48">
        <v>44470</v>
      </c>
      <c r="B174" s="49"/>
      <c r="C174" s="30">
        <v>387.44600391108651</v>
      </c>
      <c r="D174" s="53">
        <v>401.15713656956052</v>
      </c>
      <c r="E174" s="49"/>
      <c r="F174" s="30">
        <v>304.4414874533889</v>
      </c>
      <c r="G174" s="53">
        <v>303.1119919207494</v>
      </c>
      <c r="H174" s="49"/>
      <c r="I174" s="30">
        <v>179.41679930745312</v>
      </c>
      <c r="J174" s="53">
        <v>172.589782435009</v>
      </c>
      <c r="K174" s="49"/>
      <c r="L174" s="30">
        <v>3927.8778674523428</v>
      </c>
      <c r="M174" s="53">
        <v>3000</v>
      </c>
      <c r="N174" s="40"/>
      <c r="O174" s="41">
        <v>2700</v>
      </c>
      <c r="P174" s="128">
        <v>2496</v>
      </c>
    </row>
    <row r="175" spans="1:16">
      <c r="A175" s="48">
        <v>44501</v>
      </c>
      <c r="B175" s="49"/>
      <c r="C175" s="30">
        <v>388.85768212608372</v>
      </c>
      <c r="D175" s="53">
        <v>401.15719991742736</v>
      </c>
      <c r="E175" s="49"/>
      <c r="F175" s="30">
        <v>305.77005444099422</v>
      </c>
      <c r="G175" s="53">
        <v>302.85413416535522</v>
      </c>
      <c r="H175" s="49"/>
      <c r="I175" s="30">
        <v>178.26971133395114</v>
      </c>
      <c r="J175" s="53">
        <v>171.1923446099924</v>
      </c>
      <c r="K175" s="49"/>
      <c r="L175" s="30">
        <v>3903.0980892474627</v>
      </c>
      <c r="M175" s="53">
        <v>3000</v>
      </c>
      <c r="N175" s="40"/>
      <c r="O175" s="41">
        <v>2700</v>
      </c>
      <c r="P175" s="128">
        <v>2494</v>
      </c>
    </row>
    <row r="176" spans="1:16">
      <c r="A176" s="48">
        <v>44531</v>
      </c>
      <c r="B176" s="49"/>
      <c r="C176" s="30">
        <v>388.97881061298546</v>
      </c>
      <c r="D176" s="53">
        <v>401.15722150632701</v>
      </c>
      <c r="E176" s="49"/>
      <c r="F176" s="30">
        <v>303.82368469335285</v>
      </c>
      <c r="G176" s="53">
        <v>301.03179362538509</v>
      </c>
      <c r="H176" s="49"/>
      <c r="I176" s="30">
        <v>177.89109703972636</v>
      </c>
      <c r="J176" s="53">
        <v>169.38341792333679</v>
      </c>
      <c r="K176" s="49"/>
      <c r="L176" s="30">
        <v>3807.6753247548545</v>
      </c>
      <c r="M176" s="53">
        <v>3000</v>
      </c>
      <c r="N176" s="40"/>
      <c r="O176" s="41">
        <v>2700</v>
      </c>
      <c r="P176" s="128">
        <v>2492</v>
      </c>
    </row>
    <row r="177" spans="1:16">
      <c r="A177" s="48">
        <v>44562</v>
      </c>
      <c r="B177" s="49"/>
      <c r="C177" s="30">
        <v>392.93963421033362</v>
      </c>
      <c r="D177" s="53">
        <v>401.15714893028502</v>
      </c>
      <c r="E177" s="49"/>
      <c r="F177" s="30">
        <v>303.3387499440766</v>
      </c>
      <c r="G177" s="53">
        <v>302.30643255496028</v>
      </c>
      <c r="H177" s="49"/>
      <c r="I177" s="30">
        <v>175.94418188714081</v>
      </c>
      <c r="J177" s="53">
        <v>168.65159502811582</v>
      </c>
      <c r="K177" s="49"/>
      <c r="L177" s="30">
        <v>3856.4345063897649</v>
      </c>
      <c r="M177" s="53">
        <v>3000</v>
      </c>
      <c r="N177" s="40"/>
      <c r="O177" s="41">
        <v>2700</v>
      </c>
      <c r="P177" s="128">
        <v>2490</v>
      </c>
    </row>
    <row r="178" spans="1:16">
      <c r="A178" s="48">
        <v>44593</v>
      </c>
      <c r="B178" s="49"/>
      <c r="C178" s="30">
        <v>388.20909652554838</v>
      </c>
      <c r="D178" s="53">
        <v>401.1572061189392</v>
      </c>
      <c r="E178" s="49"/>
      <c r="F178" s="30">
        <v>305.03799654786172</v>
      </c>
      <c r="G178" s="53">
        <v>301.7517061865716</v>
      </c>
      <c r="H178" s="49"/>
      <c r="I178" s="30">
        <v>169.16098683644893</v>
      </c>
      <c r="J178" s="53">
        <v>162.8650032096501</v>
      </c>
      <c r="K178" s="49"/>
      <c r="L178" s="30">
        <v>3836.7783604977744</v>
      </c>
      <c r="M178" s="53">
        <v>3000</v>
      </c>
      <c r="N178" s="40"/>
      <c r="O178" s="41">
        <v>2700</v>
      </c>
      <c r="P178" s="128">
        <v>2488</v>
      </c>
    </row>
    <row r="179" spans="1:16">
      <c r="A179" s="48">
        <v>44621</v>
      </c>
      <c r="B179" s="49"/>
      <c r="C179" s="30">
        <v>388.24366006819542</v>
      </c>
      <c r="D179" s="53">
        <v>401.15720154350299</v>
      </c>
      <c r="E179" s="49"/>
      <c r="F179" s="30">
        <v>303.85166669196025</v>
      </c>
      <c r="G179" s="53">
        <v>301.57107950372142</v>
      </c>
      <c r="H179" s="49"/>
      <c r="I179" s="30">
        <v>170.248247784048</v>
      </c>
      <c r="J179" s="53">
        <v>164.83958689586137</v>
      </c>
      <c r="K179" s="49"/>
      <c r="L179" s="30">
        <v>3884.589347768559</v>
      </c>
      <c r="M179" s="53">
        <v>3000</v>
      </c>
      <c r="N179" s="40"/>
      <c r="O179" s="41">
        <v>2700</v>
      </c>
      <c r="P179" s="128">
        <v>2486</v>
      </c>
    </row>
    <row r="180" spans="1:16">
      <c r="A180" s="48">
        <v>44652</v>
      </c>
      <c r="B180" s="49"/>
      <c r="C180" s="30">
        <v>389.9546964669434</v>
      </c>
      <c r="D180" s="53">
        <v>401.15716180832129</v>
      </c>
      <c r="E180" s="49"/>
      <c r="F180" s="30">
        <v>306.04922172650225</v>
      </c>
      <c r="G180" s="53">
        <v>304.32826199406122</v>
      </c>
      <c r="H180" s="49"/>
      <c r="I180" s="30">
        <v>169.77924426586179</v>
      </c>
      <c r="J180" s="53">
        <v>165.06371272828963</v>
      </c>
      <c r="K180" s="49"/>
      <c r="L180" s="30">
        <v>3921.9277742625536</v>
      </c>
      <c r="M180" s="53">
        <v>3000</v>
      </c>
      <c r="N180" s="40"/>
      <c r="O180" s="41">
        <v>2700</v>
      </c>
      <c r="P180" s="128">
        <v>2484</v>
      </c>
    </row>
    <row r="181" spans="1:16">
      <c r="A181" s="48">
        <v>44682</v>
      </c>
      <c r="B181" s="49"/>
      <c r="C181" s="30">
        <v>390.47794815239911</v>
      </c>
      <c r="D181" s="53">
        <v>401.15720616765134</v>
      </c>
      <c r="E181" s="49"/>
      <c r="F181" s="30">
        <v>301.15386018360624</v>
      </c>
      <c r="G181" s="53">
        <v>301.38826289562633</v>
      </c>
      <c r="H181" s="49"/>
      <c r="I181" s="30">
        <v>173.62610094493405</v>
      </c>
      <c r="J181" s="53">
        <v>165.56148740315248</v>
      </c>
      <c r="K181" s="49"/>
      <c r="L181" s="30">
        <v>3901.8428948648002</v>
      </c>
      <c r="M181" s="53">
        <v>3000</v>
      </c>
      <c r="N181" s="40"/>
      <c r="O181" s="41">
        <v>2700</v>
      </c>
      <c r="P181" s="128">
        <v>2482</v>
      </c>
    </row>
    <row r="182" spans="1:16">
      <c r="A182" s="48">
        <v>44713</v>
      </c>
      <c r="B182" s="49"/>
      <c r="C182" s="30">
        <v>383.83653377267035</v>
      </c>
      <c r="D182" s="53">
        <v>401.15719070003388</v>
      </c>
      <c r="E182" s="49"/>
      <c r="F182" s="30">
        <v>301.28584694558663</v>
      </c>
      <c r="G182" s="53">
        <v>301.33008809165335</v>
      </c>
      <c r="H182" s="49"/>
      <c r="I182" s="30">
        <v>172.48525621006593</v>
      </c>
      <c r="J182" s="53">
        <v>165.76888925257876</v>
      </c>
      <c r="K182" s="49"/>
      <c r="L182" s="30">
        <v>3804.4045153165389</v>
      </c>
      <c r="M182" s="53">
        <v>3000</v>
      </c>
      <c r="N182" s="40"/>
      <c r="O182" s="41">
        <v>2700</v>
      </c>
      <c r="P182" s="128">
        <v>2480</v>
      </c>
    </row>
    <row r="183" spans="1:16">
      <c r="A183" s="48">
        <v>44743</v>
      </c>
      <c r="B183" s="49"/>
      <c r="C183" s="30">
        <v>387.85655157695436</v>
      </c>
      <c r="D183" s="53">
        <v>401.15717287687227</v>
      </c>
      <c r="E183" s="49"/>
      <c r="F183" s="30">
        <v>303.18107835466446</v>
      </c>
      <c r="G183" s="53">
        <v>303.39574346144724</v>
      </c>
      <c r="H183" s="49"/>
      <c r="I183" s="30">
        <v>172.76291704654147</v>
      </c>
      <c r="J183" s="53">
        <v>167.35968937698368</v>
      </c>
      <c r="K183" s="49"/>
      <c r="L183" s="30">
        <v>3814.2056283526135</v>
      </c>
      <c r="M183" s="53">
        <v>3000</v>
      </c>
      <c r="N183" s="40"/>
      <c r="O183" s="41">
        <v>2700</v>
      </c>
      <c r="P183" s="128">
        <v>2478</v>
      </c>
    </row>
    <row r="184" spans="1:16">
      <c r="A184" s="48">
        <v>44774</v>
      </c>
      <c r="B184" s="49"/>
      <c r="C184" s="30">
        <v>391.22159150534895</v>
      </c>
      <c r="D184" s="53">
        <v>401.15720345909159</v>
      </c>
      <c r="E184" s="49"/>
      <c r="F184" s="30">
        <v>304.33258562728429</v>
      </c>
      <c r="G184" s="53">
        <v>304.76861558872071</v>
      </c>
      <c r="H184" s="49"/>
      <c r="I184" s="30">
        <v>175.6994508641879</v>
      </c>
      <c r="J184" s="53">
        <v>170.55550516246529</v>
      </c>
      <c r="K184" s="49"/>
      <c r="L184" s="30">
        <v>3821.1005769791727</v>
      </c>
      <c r="M184" s="53">
        <v>3000</v>
      </c>
      <c r="N184" s="40"/>
      <c r="O184" s="41">
        <v>2700</v>
      </c>
      <c r="P184" s="128">
        <v>2476</v>
      </c>
    </row>
    <row r="185" spans="1:16">
      <c r="A185" s="48">
        <v>44805</v>
      </c>
      <c r="B185" s="49"/>
      <c r="C185" s="30">
        <v>388.21562147679197</v>
      </c>
      <c r="D185" s="53">
        <v>401.15718576787015</v>
      </c>
      <c r="E185" s="49"/>
      <c r="F185" s="30">
        <v>310.03191836205531</v>
      </c>
      <c r="G185" s="53">
        <v>308.04802685226383</v>
      </c>
      <c r="H185" s="49"/>
      <c r="I185" s="30">
        <v>178.41035975812713</v>
      </c>
      <c r="J185" s="53">
        <v>171.82593408190445</v>
      </c>
      <c r="K185" s="49"/>
      <c r="L185" s="30">
        <v>3919.2430003682643</v>
      </c>
      <c r="M185" s="53">
        <v>3000</v>
      </c>
      <c r="N185" s="40"/>
      <c r="O185" s="41">
        <v>2700</v>
      </c>
      <c r="P185" s="128">
        <v>2474</v>
      </c>
    </row>
    <row r="186" spans="1:16">
      <c r="A186" s="48">
        <v>44835</v>
      </c>
      <c r="B186" s="49"/>
      <c r="C186" s="30">
        <v>388.47657202405816</v>
      </c>
      <c r="D186" s="53">
        <v>401.15718091633647</v>
      </c>
      <c r="E186" s="49"/>
      <c r="F186" s="30">
        <v>304.4405845971379</v>
      </c>
      <c r="G186" s="53">
        <v>303.11110957862218</v>
      </c>
      <c r="H186" s="49"/>
      <c r="I186" s="30">
        <v>179.37634265505588</v>
      </c>
      <c r="J186" s="53">
        <v>172.5897828637641</v>
      </c>
      <c r="K186" s="49"/>
      <c r="L186" s="30">
        <v>3951.641092816129</v>
      </c>
      <c r="M186" s="53">
        <v>3000</v>
      </c>
      <c r="N186" s="40"/>
      <c r="O186" s="41">
        <v>2700</v>
      </c>
      <c r="P186" s="128">
        <v>2472</v>
      </c>
    </row>
    <row r="187" spans="1:16">
      <c r="A187" s="48">
        <v>44866</v>
      </c>
      <c r="B187" s="49"/>
      <c r="C187" s="30">
        <v>389.97754640916878</v>
      </c>
      <c r="D187" s="53">
        <v>401.15719972994413</v>
      </c>
      <c r="E187" s="49"/>
      <c r="F187" s="30">
        <v>305.7691985583316</v>
      </c>
      <c r="G187" s="53">
        <v>302.85333037588441</v>
      </c>
      <c r="H187" s="49"/>
      <c r="I187" s="30">
        <v>178.23439353075281</v>
      </c>
      <c r="J187" s="53">
        <v>171.19234498153253</v>
      </c>
      <c r="K187" s="49"/>
      <c r="L187" s="30">
        <v>3926.198585888259</v>
      </c>
      <c r="M187" s="53">
        <v>3000</v>
      </c>
      <c r="N187" s="40"/>
      <c r="O187" s="41">
        <v>2700</v>
      </c>
      <c r="P187" s="128">
        <v>2470</v>
      </c>
    </row>
    <row r="188" spans="1:16">
      <c r="A188" s="48">
        <v>44896</v>
      </c>
      <c r="B188" s="49"/>
      <c r="C188" s="30">
        <v>389.57544546893718</v>
      </c>
      <c r="D188" s="53">
        <v>401.15718413549143</v>
      </c>
      <c r="E188" s="49"/>
      <c r="F188" s="30">
        <v>303.82287334034805</v>
      </c>
      <c r="G188" s="53">
        <v>301.03106794788766</v>
      </c>
      <c r="H188" s="49"/>
      <c r="I188" s="30">
        <v>177.86197865327196</v>
      </c>
      <c r="J188" s="53">
        <v>169.38341824529695</v>
      </c>
      <c r="K188" s="49"/>
      <c r="L188" s="30">
        <v>3830.1315754061093</v>
      </c>
      <c r="M188" s="53">
        <v>3000</v>
      </c>
      <c r="N188" s="40"/>
      <c r="O188" s="41">
        <v>2700</v>
      </c>
      <c r="P188" s="128">
        <v>2468</v>
      </c>
    </row>
    <row r="189" spans="1:16">
      <c r="A189" s="48">
        <v>44927</v>
      </c>
      <c r="B189" s="49"/>
      <c r="C189" s="30">
        <v>393.75484122333188</v>
      </c>
      <c r="D189" s="53">
        <v>401.15718594976357</v>
      </c>
      <c r="E189" s="49"/>
      <c r="F189" s="30">
        <v>303.33798080395127</v>
      </c>
      <c r="G189" s="53">
        <v>302.30578322148909</v>
      </c>
      <c r="H189" s="49"/>
      <c r="I189" s="30">
        <v>175.92198308743903</v>
      </c>
      <c r="J189" s="53">
        <v>168.65159530711216</v>
      </c>
      <c r="K189" s="49"/>
      <c r="L189" s="30">
        <v>3878.264478322983</v>
      </c>
      <c r="M189" s="53">
        <v>3000</v>
      </c>
      <c r="N189" s="40"/>
      <c r="O189" s="41">
        <v>2700</v>
      </c>
      <c r="P189" s="128">
        <v>2466</v>
      </c>
    </row>
    <row r="190" spans="1:16">
      <c r="A190" s="48">
        <v>44958</v>
      </c>
      <c r="B190" s="49"/>
      <c r="C190" s="30">
        <v>388.66532048489216</v>
      </c>
      <c r="D190" s="53">
        <v>401.15719606408902</v>
      </c>
      <c r="E190" s="49"/>
      <c r="F190" s="30">
        <v>305.03726742437425</v>
      </c>
      <c r="G190" s="53">
        <v>301.7511303866666</v>
      </c>
      <c r="H190" s="49"/>
      <c r="I190" s="30">
        <v>169.14608524917909</v>
      </c>
      <c r="J190" s="53">
        <v>162.86500345141593</v>
      </c>
      <c r="K190" s="49"/>
      <c r="L190" s="30">
        <v>3857.9995198981514</v>
      </c>
      <c r="M190" s="53">
        <v>3000</v>
      </c>
      <c r="N190" s="40"/>
      <c r="O190" s="41">
        <v>2700</v>
      </c>
      <c r="P190" s="128">
        <v>2464</v>
      </c>
    </row>
    <row r="191" spans="1:16">
      <c r="A191" s="48">
        <v>44986</v>
      </c>
      <c r="B191" s="49"/>
      <c r="C191" s="30">
        <v>388.35576779872014</v>
      </c>
      <c r="D191" s="53">
        <v>401.15718419580941</v>
      </c>
      <c r="E191" s="49"/>
      <c r="F191" s="30">
        <v>303.85097550313463</v>
      </c>
      <c r="G191" s="53">
        <v>301.57057363376055</v>
      </c>
      <c r="H191" s="49"/>
      <c r="I191" s="30">
        <v>170.24069010215004</v>
      </c>
      <c r="J191" s="53">
        <v>164.8395871053649</v>
      </c>
      <c r="K191" s="49"/>
      <c r="L191" s="30">
        <v>3905.2186737096945</v>
      </c>
      <c r="M191" s="53">
        <v>3000</v>
      </c>
      <c r="N191" s="40"/>
      <c r="O191" s="41">
        <v>2700</v>
      </c>
      <c r="P191" s="128">
        <v>2462</v>
      </c>
    </row>
    <row r="192" spans="1:16">
      <c r="A192" s="48">
        <v>45017</v>
      </c>
      <c r="B192" s="49"/>
      <c r="C192" s="30">
        <v>390.16991035336758</v>
      </c>
      <c r="D192" s="53">
        <v>401.15718869185679</v>
      </c>
      <c r="E192" s="49"/>
      <c r="F192" s="30">
        <v>306.04856649868304</v>
      </c>
      <c r="G192" s="53">
        <v>304.32782187344355</v>
      </c>
      <c r="H192" s="49"/>
      <c r="I192" s="30">
        <v>169.77877007980149</v>
      </c>
      <c r="J192" s="53">
        <v>165.06371290983606</v>
      </c>
      <c r="K192" s="49"/>
      <c r="L192" s="30">
        <v>3941.981772291429</v>
      </c>
      <c r="M192" s="53">
        <v>3000</v>
      </c>
      <c r="N192" s="40"/>
      <c r="O192" s="41">
        <v>2700</v>
      </c>
      <c r="P192" s="128">
        <v>2460</v>
      </c>
    </row>
    <row r="193" spans="1:16">
      <c r="A193" s="48">
        <v>45047</v>
      </c>
      <c r="B193" s="49"/>
      <c r="C193" s="30">
        <v>390.04064207136895</v>
      </c>
      <c r="D193" s="53">
        <v>401.15719308672112</v>
      </c>
      <c r="E193" s="49"/>
      <c r="F193" s="30">
        <v>301.15323904582277</v>
      </c>
      <c r="G193" s="53">
        <v>301.38788395219342</v>
      </c>
      <c r="H193" s="49"/>
      <c r="I193" s="30">
        <v>173.63217708818016</v>
      </c>
      <c r="J193" s="53">
        <v>165.56148756047256</v>
      </c>
      <c r="K193" s="49"/>
      <c r="L193" s="30">
        <v>3921.3376102078846</v>
      </c>
      <c r="M193" s="53">
        <v>3000</v>
      </c>
      <c r="N193" s="40"/>
      <c r="O193" s="41">
        <v>2700</v>
      </c>
      <c r="P193" s="128">
        <v>2458</v>
      </c>
    </row>
    <row r="194" spans="1:16">
      <c r="A194" s="48">
        <v>45078</v>
      </c>
      <c r="B194" s="33"/>
      <c r="C194" s="29">
        <v>383.27753735636838</v>
      </c>
      <c r="D194" s="53">
        <v>401.15718503762747</v>
      </c>
      <c r="E194" s="33"/>
      <c r="F194" s="29">
        <v>301.28525812421071</v>
      </c>
      <c r="G194" s="53">
        <v>301.32976551887231</v>
      </c>
      <c r="H194" s="33"/>
      <c r="I194" s="29">
        <v>172.49711959952688</v>
      </c>
      <c r="J194" s="53">
        <v>165.76888938890534</v>
      </c>
      <c r="K194" s="33"/>
      <c r="L194" s="29">
        <v>3823.3555457175926</v>
      </c>
      <c r="M194" s="53">
        <v>3000</v>
      </c>
      <c r="N194" s="40"/>
      <c r="O194" s="41">
        <v>2700</v>
      </c>
      <c r="P194" s="128">
        <v>2456</v>
      </c>
    </row>
    <row r="195" spans="1:16">
      <c r="A195" s="44">
        <v>45138</v>
      </c>
      <c r="C195" s="29">
        <v>387.3491325976226</v>
      </c>
      <c r="D195" s="54">
        <v>401.15718995323925</v>
      </c>
      <c r="F195" s="29">
        <v>303.18052016834582</v>
      </c>
      <c r="G195" s="54">
        <v>303.39547234989237</v>
      </c>
      <c r="I195" s="29">
        <v>172.77962379682566</v>
      </c>
      <c r="J195" s="54">
        <v>167.35968949511823</v>
      </c>
      <c r="L195" s="29">
        <v>3832.6281365524605</v>
      </c>
      <c r="M195" s="54">
        <v>3000</v>
      </c>
      <c r="N195" s="40"/>
      <c r="O195" s="40">
        <v>2700</v>
      </c>
      <c r="P195" s="128">
        <v>2454</v>
      </c>
    </row>
    <row r="196" spans="1:16">
      <c r="A196" s="44">
        <v>45169</v>
      </c>
      <c r="C196" s="29">
        <v>390.25132047607707</v>
      </c>
      <c r="D196" s="54">
        <v>401.15719099831705</v>
      </c>
      <c r="F196" s="29">
        <v>304.33205648214948</v>
      </c>
      <c r="G196" s="54">
        <v>304.76839103436771</v>
      </c>
      <c r="I196" s="29">
        <v>175.71992935106172</v>
      </c>
      <c r="J196" s="54">
        <v>170.55550526483546</v>
      </c>
      <c r="L196" s="29">
        <v>3839.0093028474275</v>
      </c>
      <c r="M196" s="54">
        <v>3000</v>
      </c>
      <c r="N196" s="40"/>
      <c r="O196" s="40">
        <v>2700</v>
      </c>
      <c r="P196" s="128">
        <v>2452</v>
      </c>
    </row>
    <row r="197" spans="1:16">
      <c r="A197" s="44">
        <v>45199</v>
      </c>
      <c r="C197" s="29">
        <v>387.44369634998299</v>
      </c>
      <c r="D197" s="54">
        <v>401.15718612244319</v>
      </c>
      <c r="F197" s="29">
        <v>310.03141674715664</v>
      </c>
      <c r="G197" s="54">
        <v>308.04784404405831</v>
      </c>
      <c r="I197" s="29">
        <v>178.43346519704417</v>
      </c>
      <c r="J197" s="54">
        <v>171.82593417061386</v>
      </c>
      <c r="L197" s="29">
        <v>3936.6522726967178</v>
      </c>
      <c r="M197" s="54">
        <v>3000</v>
      </c>
      <c r="N197" s="40"/>
      <c r="O197" s="40">
        <v>2700</v>
      </c>
      <c r="P197" s="128">
        <v>2450</v>
      </c>
    </row>
    <row r="198" spans="1:16">
      <c r="A198" s="44">
        <v>45230</v>
      </c>
      <c r="C198" s="29">
        <v>387.61227583586577</v>
      </c>
      <c r="D198" s="54">
        <v>401.15719035467259</v>
      </c>
      <c r="F198" s="29">
        <v>304.44010908013877</v>
      </c>
      <c r="G198" s="54">
        <v>303.11096386768946</v>
      </c>
      <c r="I198" s="29">
        <v>179.4009106904463</v>
      </c>
      <c r="J198" s="54">
        <v>172.58978294063573</v>
      </c>
      <c r="L198" s="29">
        <v>3968.56484078323</v>
      </c>
      <c r="M198" s="54">
        <v>3000</v>
      </c>
      <c r="N198" s="40"/>
      <c r="O198" s="40">
        <v>2700</v>
      </c>
      <c r="P198" s="128">
        <v>2448</v>
      </c>
    </row>
    <row r="199" spans="1:16">
      <c r="A199" s="44">
        <v>45260</v>
      </c>
      <c r="C199" s="29">
        <v>388.94246525721769</v>
      </c>
      <c r="D199" s="54">
        <v>401.15718970725493</v>
      </c>
      <c r="F199" s="29">
        <v>305.76874778141683</v>
      </c>
      <c r="G199" s="54">
        <v>302.85321732862616</v>
      </c>
      <c r="I199" s="29">
        <v>178.2592904555008</v>
      </c>
      <c r="J199" s="54">
        <v>171.19234504814608</v>
      </c>
      <c r="L199" s="29">
        <v>3942.6503502038677</v>
      </c>
      <c r="M199" s="54">
        <v>3000</v>
      </c>
      <c r="N199" s="40"/>
      <c r="O199" s="40">
        <v>2700</v>
      </c>
      <c r="P199" s="128">
        <v>2446</v>
      </c>
    </row>
    <row r="200" spans="1:16">
      <c r="A200" s="44">
        <v>45291</v>
      </c>
      <c r="C200" s="29">
        <v>389.00754410057192</v>
      </c>
      <c r="D200" s="54">
        <v>401.15718713539616</v>
      </c>
      <c r="F200" s="29">
        <v>303.82244601634642</v>
      </c>
      <c r="G200" s="54">
        <v>301.03098338507675</v>
      </c>
      <c r="I200" s="29">
        <v>177.88614623493316</v>
      </c>
      <c r="J200" s="54">
        <v>169.3834183030213</v>
      </c>
      <c r="L200" s="29">
        <v>3846.1245191454323</v>
      </c>
      <c r="M200" s="54">
        <v>3000</v>
      </c>
      <c r="N200" s="40"/>
      <c r="O200" s="40">
        <v>2700</v>
      </c>
      <c r="P200" s="128">
        <v>2444</v>
      </c>
    </row>
    <row r="201" spans="1:16">
      <c r="A201" s="44">
        <v>45322</v>
      </c>
      <c r="C201" s="29">
        <v>393.0959814811194</v>
      </c>
      <c r="D201" s="54">
        <v>401.15719030110427</v>
      </c>
      <c r="F201" s="29">
        <v>303.33757571266028</v>
      </c>
      <c r="G201" s="54">
        <v>302.30572324532233</v>
      </c>
      <c r="I201" s="29">
        <v>175.94447651147391</v>
      </c>
      <c r="J201" s="54">
        <v>168.65159535713352</v>
      </c>
      <c r="L201" s="29">
        <v>3893.8113974583666</v>
      </c>
      <c r="M201" s="54">
        <v>3000</v>
      </c>
      <c r="N201" s="40"/>
      <c r="O201" s="40">
        <v>2700</v>
      </c>
      <c r="P201" s="128">
        <v>2442</v>
      </c>
    </row>
    <row r="202" spans="1:16">
      <c r="A202" s="44">
        <v>45351</v>
      </c>
      <c r="C202" s="29">
        <v>388.12569740990222</v>
      </c>
      <c r="D202" s="54">
        <v>401.15718900473138</v>
      </c>
      <c r="F202" s="29">
        <v>305.03688340907576</v>
      </c>
      <c r="G202" s="54">
        <v>301.75109139757956</v>
      </c>
      <c r="I202" s="29">
        <v>169.16610322498923</v>
      </c>
      <c r="J202" s="54">
        <v>162.86500349476219</v>
      </c>
      <c r="L202" s="29">
        <v>3873.1128535371518</v>
      </c>
      <c r="M202" s="54">
        <v>3000</v>
      </c>
      <c r="N202" s="40"/>
      <c r="O202" s="40">
        <v>2700</v>
      </c>
      <c r="P202" s="128">
        <v>2440</v>
      </c>
    </row>
    <row r="203" spans="1:16">
      <c r="A203" s="44">
        <v>45382</v>
      </c>
      <c r="C203" s="29">
        <v>388.20569968310673</v>
      </c>
      <c r="D203" s="54">
        <v>401.15718792877419</v>
      </c>
      <c r="F203" s="29">
        <v>303.85061146729191</v>
      </c>
      <c r="G203" s="54">
        <v>301.57055233865191</v>
      </c>
      <c r="I203" s="29">
        <v>170.25759663011669</v>
      </c>
      <c r="J203" s="54">
        <v>164.83958714292686</v>
      </c>
      <c r="L203" s="29">
        <v>3919.9105140476231</v>
      </c>
      <c r="M203" s="54">
        <v>3000</v>
      </c>
      <c r="N203" s="40"/>
      <c r="O203" s="40">
        <v>2700</v>
      </c>
      <c r="P203" s="128">
        <v>2438</v>
      </c>
    </row>
    <row r="204" spans="1:16">
      <c r="A204" s="44">
        <v>45412</v>
      </c>
      <c r="C204" s="29">
        <v>389.89769908629341</v>
      </c>
      <c r="D204" s="54">
        <v>401.15719004437432</v>
      </c>
      <c r="F204" s="29">
        <v>306.04822140280982</v>
      </c>
      <c r="G204" s="54">
        <v>304.32781528679629</v>
      </c>
      <c r="I204" s="29">
        <v>169.79210773091273</v>
      </c>
      <c r="J204" s="54">
        <v>165.06371294238556</v>
      </c>
      <c r="L204" s="29">
        <v>3956.263874286331</v>
      </c>
      <c r="M204" s="54">
        <v>3000</v>
      </c>
      <c r="N204" s="40"/>
      <c r="O204" s="40">
        <v>2700</v>
      </c>
      <c r="P204" s="128">
        <v>2436</v>
      </c>
    </row>
    <row r="205" spans="1:16">
      <c r="A205" s="44">
        <v>45443</v>
      </c>
      <c r="C205" s="29">
        <v>390.1287570074843</v>
      </c>
      <c r="D205" s="54">
        <v>401.1571886852646</v>
      </c>
      <c r="F205" s="29">
        <v>301.15291190451484</v>
      </c>
      <c r="G205" s="54">
        <v>301.38788939142529</v>
      </c>
      <c r="I205" s="29">
        <v>173.64167195112415</v>
      </c>
      <c r="J205" s="54">
        <v>165.56148758867852</v>
      </c>
      <c r="L205" s="29">
        <v>3935.2214009856939</v>
      </c>
      <c r="M205" s="54">
        <v>3000</v>
      </c>
      <c r="N205" s="40"/>
      <c r="O205" s="40">
        <v>2700</v>
      </c>
      <c r="P205" s="128">
        <v>2434</v>
      </c>
    </row>
    <row r="206" spans="1:16" s="10" customFormat="1">
      <c r="A206" s="44">
        <v>45473</v>
      </c>
      <c r="B206" s="8"/>
      <c r="C206" s="29">
        <v>383.55410674473518</v>
      </c>
      <c r="D206" s="54">
        <v>401.15718847420675</v>
      </c>
      <c r="F206" s="29">
        <v>301.28494800333226</v>
      </c>
      <c r="G206" s="54">
        <v>301.32978059509929</v>
      </c>
      <c r="I206" s="29">
        <v>172.5026783384935</v>
      </c>
      <c r="J206" s="54">
        <v>165.76888941334738</v>
      </c>
      <c r="L206" s="29">
        <v>3836.8521337149891</v>
      </c>
      <c r="M206" s="54">
        <v>3000</v>
      </c>
      <c r="N206" s="40"/>
      <c r="O206" s="40">
        <v>2700</v>
      </c>
      <c r="P206" s="128">
        <v>2432</v>
      </c>
    </row>
    <row r="207" spans="1:16">
      <c r="A207" s="44">
        <v>45504</v>
      </c>
      <c r="D207" s="54">
        <v>401.1571897366872</v>
      </c>
      <c r="F207" s="29"/>
      <c r="G207" s="54">
        <v>303.3954949551453</v>
      </c>
      <c r="I207" s="29"/>
      <c r="J207" s="54">
        <v>167.3596895162986</v>
      </c>
      <c r="L207" s="29"/>
      <c r="M207" s="54">
        <v>3000</v>
      </c>
      <c r="P207" s="128">
        <v>2430</v>
      </c>
    </row>
    <row r="208" spans="1:16">
      <c r="A208" s="44">
        <v>45535</v>
      </c>
      <c r="D208" s="54">
        <v>401.15718859203503</v>
      </c>
      <c r="F208" s="29"/>
      <c r="G208" s="54">
        <v>304.76841932616844</v>
      </c>
      <c r="I208" s="29"/>
      <c r="J208" s="54">
        <v>170.55550528318943</v>
      </c>
      <c r="M208" s="54">
        <v>3000</v>
      </c>
      <c r="P208" s="128">
        <v>2428</v>
      </c>
    </row>
    <row r="209" spans="1:16">
      <c r="A209" s="44">
        <v>45565</v>
      </c>
      <c r="D209" s="54">
        <v>401.15718880839063</v>
      </c>
      <c r="F209" s="29"/>
      <c r="G209" s="54">
        <v>308.04787642813767</v>
      </c>
      <c r="I209" s="29"/>
      <c r="J209" s="54">
        <v>171.82593418651859</v>
      </c>
      <c r="M209" s="54">
        <v>3000</v>
      </c>
      <c r="P209" s="128">
        <v>2426</v>
      </c>
    </row>
    <row r="210" spans="1:16">
      <c r="A210" s="44">
        <v>45596</v>
      </c>
      <c r="D210" s="54">
        <v>401.15718946064504</v>
      </c>
      <c r="G210" s="54">
        <v>303.11099897951237</v>
      </c>
      <c r="I210" s="29"/>
      <c r="J210" s="54">
        <v>172.58978295441807</v>
      </c>
      <c r="M210" s="54">
        <v>3000</v>
      </c>
      <c r="P210" s="128">
        <v>2424</v>
      </c>
    </row>
    <row r="211" spans="1:16">
      <c r="A211" s="44">
        <v>45626</v>
      </c>
      <c r="D211" s="54">
        <v>401.15718861797114</v>
      </c>
      <c r="G211" s="54">
        <v>302.85325401428565</v>
      </c>
      <c r="I211" s="29"/>
      <c r="J211" s="54">
        <v>171.19234506008925</v>
      </c>
      <c r="M211" s="54">
        <v>3000</v>
      </c>
      <c r="P211" s="128">
        <v>2422</v>
      </c>
    </row>
    <row r="212" spans="1:16">
      <c r="A212" s="44">
        <v>45657</v>
      </c>
      <c r="D212" s="54">
        <v>401.1571889886842</v>
      </c>
      <c r="G212" s="54">
        <v>301.03102068202156</v>
      </c>
      <c r="I212" s="29"/>
      <c r="J212" s="54">
        <v>169.38341831337073</v>
      </c>
      <c r="M212" s="54">
        <v>3000</v>
      </c>
      <c r="P212" s="128">
        <v>2420</v>
      </c>
    </row>
    <row r="213" spans="1:16">
      <c r="A213" s="44">
        <v>45688</v>
      </c>
      <c r="D213" s="54">
        <v>401.15718924966012</v>
      </c>
      <c r="G213" s="54">
        <v>302.30576036329836</v>
      </c>
      <c r="J213" s="54">
        <v>168.65159536610187</v>
      </c>
      <c r="M213" s="54">
        <v>3000</v>
      </c>
      <c r="P213" s="128">
        <v>2418</v>
      </c>
    </row>
    <row r="214" spans="1:16">
      <c r="A214" s="44">
        <v>45716</v>
      </c>
      <c r="D214" s="54">
        <v>401.1571886943197</v>
      </c>
      <c r="G214" s="54">
        <v>301.75112770008894</v>
      </c>
      <c r="J214" s="54">
        <v>162.86500350253377</v>
      </c>
      <c r="M214" s="54">
        <v>3000</v>
      </c>
      <c r="P214" s="128">
        <v>2416</v>
      </c>
    </row>
    <row r="215" spans="1:16">
      <c r="A215" s="44">
        <v>45747</v>
      </c>
      <c r="D215" s="54">
        <v>401.15718906851259</v>
      </c>
      <c r="G215" s="54">
        <v>301.57058732516555</v>
      </c>
      <c r="J215" s="54">
        <v>164.83958714966136</v>
      </c>
      <c r="M215" s="54">
        <v>3000</v>
      </c>
      <c r="P215" s="128">
        <v>2414</v>
      </c>
    </row>
    <row r="216" spans="1:16">
      <c r="A216" s="44">
        <v>45777</v>
      </c>
      <c r="D216" s="54">
        <v>401.15718910662906</v>
      </c>
      <c r="G216" s="54">
        <v>304.32784857589814</v>
      </c>
      <c r="J216" s="54">
        <v>165.06371294822137</v>
      </c>
      <c r="M216" s="54">
        <v>3000</v>
      </c>
      <c r="P216" s="128">
        <v>2412</v>
      </c>
    </row>
    <row r="217" spans="1:16">
      <c r="A217" s="44">
        <v>45808</v>
      </c>
      <c r="D217" s="54">
        <v>401.15718878026797</v>
      </c>
      <c r="G217" s="54">
        <v>301.38792070501512</v>
      </c>
      <c r="J217" s="54">
        <v>165.56148759373556</v>
      </c>
      <c r="M217" s="54">
        <v>3000</v>
      </c>
      <c r="P217" s="128">
        <v>2410</v>
      </c>
    </row>
    <row r="218" spans="1:16" ht="15" thickBot="1">
      <c r="A218" s="45">
        <v>45838</v>
      </c>
      <c r="B218" s="50"/>
      <c r="C218" s="50"/>
      <c r="D218" s="55">
        <v>401.15718908904239</v>
      </c>
      <c r="E218" s="51"/>
      <c r="F218" s="51"/>
      <c r="G218" s="55">
        <v>301.32980974373805</v>
      </c>
      <c r="H218" s="51"/>
      <c r="I218" s="51"/>
      <c r="J218" s="55">
        <v>165.76888941772961</v>
      </c>
      <c r="K218" s="51"/>
      <c r="L218" s="51"/>
      <c r="M218" s="130">
        <v>3000</v>
      </c>
      <c r="N218" s="51"/>
      <c r="O218" s="51"/>
      <c r="P218" s="129">
        <v>2408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21"/>
  <dimension ref="A1:AJ218"/>
  <sheetViews>
    <sheetView workbookViewId="0">
      <pane xSplit="1" ySplit="1" topLeftCell="T2" activePane="bottomRight" state="frozen"/>
      <selection pane="topRight" activeCell="B1" sqref="B1"/>
      <selection pane="bottomLeft" activeCell="A2" sqref="A2"/>
      <selection pane="bottomRight" activeCell="X16" sqref="X16"/>
    </sheetView>
  </sheetViews>
  <sheetFormatPr defaultRowHeight="14.25"/>
  <cols>
    <col min="1" max="1" width="8.75" style="14"/>
    <col min="2" max="3" width="15.625" style="4" customWidth="1"/>
    <col min="4" max="16" width="15.625" customWidth="1"/>
    <col min="21" max="22" width="12.625" bestFit="1" customWidth="1"/>
    <col min="23" max="23" width="12.625" customWidth="1"/>
    <col min="25" max="25" width="18.75" bestFit="1" customWidth="1"/>
    <col min="26" max="26" width="18.75" customWidth="1"/>
    <col min="27" max="28" width="12.625" bestFit="1" customWidth="1"/>
    <col min="29" max="29" width="12.625" customWidth="1"/>
    <col min="31" max="31" width="9.5" bestFit="1" customWidth="1"/>
    <col min="32" max="32" width="9.5" customWidth="1"/>
    <col min="33" max="33" width="12.625" bestFit="1" customWidth="1"/>
  </cols>
  <sheetData>
    <row r="1" spans="1:36" s="72" customFormat="1" ht="42.75">
      <c r="A1" s="62" t="s">
        <v>0</v>
      </c>
      <c r="B1" s="69" t="s">
        <v>13</v>
      </c>
      <c r="C1" s="71" t="s">
        <v>51</v>
      </c>
      <c r="D1" s="71" t="s">
        <v>56</v>
      </c>
      <c r="E1" s="69" t="s">
        <v>14</v>
      </c>
      <c r="F1" s="71" t="s">
        <v>51</v>
      </c>
      <c r="G1" s="71" t="s">
        <v>56</v>
      </c>
      <c r="H1" s="69" t="s">
        <v>15</v>
      </c>
      <c r="I1" s="71" t="s">
        <v>51</v>
      </c>
      <c r="J1" s="71" t="s">
        <v>56</v>
      </c>
      <c r="K1" s="69" t="s">
        <v>16</v>
      </c>
      <c r="L1" s="71" t="s">
        <v>51</v>
      </c>
      <c r="M1" s="71" t="s">
        <v>56</v>
      </c>
      <c r="N1" s="69" t="s">
        <v>17</v>
      </c>
      <c r="O1" s="71" t="s">
        <v>51</v>
      </c>
      <c r="P1" s="71" t="s">
        <v>56</v>
      </c>
      <c r="R1" s="117" t="s">
        <v>68</v>
      </c>
      <c r="S1" s="71" t="s">
        <v>13</v>
      </c>
      <c r="T1" s="71" t="s">
        <v>51</v>
      </c>
      <c r="U1" s="71" t="s">
        <v>56</v>
      </c>
      <c r="V1" s="71" t="s">
        <v>69</v>
      </c>
      <c r="W1" s="71" t="s">
        <v>51</v>
      </c>
      <c r="X1" s="71" t="s">
        <v>56</v>
      </c>
      <c r="Y1" s="71" t="s">
        <v>15</v>
      </c>
      <c r="Z1" s="71" t="s">
        <v>51</v>
      </c>
      <c r="AA1" s="71" t="s">
        <v>56</v>
      </c>
      <c r="AB1" s="71" t="s">
        <v>16</v>
      </c>
      <c r="AC1" s="71" t="s">
        <v>51</v>
      </c>
      <c r="AD1" s="71" t="s">
        <v>56</v>
      </c>
      <c r="AE1" s="71" t="s">
        <v>17</v>
      </c>
      <c r="AF1" s="71" t="s">
        <v>51</v>
      </c>
      <c r="AG1" s="71" t="s">
        <v>56</v>
      </c>
      <c r="AH1" s="72" t="s">
        <v>70</v>
      </c>
      <c r="AI1" s="71" t="s">
        <v>51</v>
      </c>
      <c r="AJ1" s="71" t="s">
        <v>56</v>
      </c>
    </row>
    <row r="2" spans="1:36">
      <c r="A2" s="47">
        <v>39234</v>
      </c>
      <c r="B2" s="26"/>
      <c r="C2" s="26"/>
      <c r="D2" s="22"/>
      <c r="E2" s="25"/>
      <c r="F2" s="25"/>
      <c r="G2" s="22"/>
      <c r="H2" s="25"/>
      <c r="I2" s="25"/>
      <c r="J2" s="22"/>
      <c r="K2" s="25"/>
      <c r="L2" s="25"/>
      <c r="M2" s="22"/>
      <c r="N2" s="25"/>
      <c r="O2" s="25"/>
      <c r="P2" s="34"/>
      <c r="R2" s="118" t="s">
        <v>61</v>
      </c>
      <c r="S2" s="119">
        <f>MAX(B3:B14)</f>
        <v>1768</v>
      </c>
      <c r="T2" s="119"/>
      <c r="U2" s="118"/>
      <c r="V2" s="119">
        <f>MAX(E3:E14)</f>
        <v>3852</v>
      </c>
      <c r="W2" s="119"/>
      <c r="X2" s="118"/>
      <c r="Y2" s="119">
        <f>MAX(H3:H14)</f>
        <v>182</v>
      </c>
      <c r="Z2" s="119"/>
      <c r="AA2" s="118"/>
      <c r="AB2" s="119">
        <f>MAX(K3:K14)</f>
        <v>125</v>
      </c>
      <c r="AC2" s="119"/>
      <c r="AD2" s="118"/>
      <c r="AE2" s="119"/>
      <c r="AF2" s="119"/>
      <c r="AG2" s="118"/>
      <c r="AH2" s="118">
        <f>S2+V2+Y2+AB2+AE2</f>
        <v>5927</v>
      </c>
      <c r="AI2" s="118"/>
      <c r="AJ2" s="118"/>
    </row>
    <row r="3" spans="1:36">
      <c r="A3" s="47">
        <v>39264</v>
      </c>
      <c r="B3" s="42">
        <v>1597</v>
      </c>
      <c r="C3" s="42"/>
      <c r="D3" s="39"/>
      <c r="E3" s="30">
        <v>3706</v>
      </c>
      <c r="F3" s="30"/>
      <c r="G3" s="39"/>
      <c r="H3" s="49"/>
      <c r="I3" s="49"/>
      <c r="J3" s="39"/>
      <c r="K3" s="30">
        <v>91</v>
      </c>
      <c r="L3" s="49"/>
      <c r="M3" s="32"/>
      <c r="N3" s="49"/>
      <c r="O3" s="49"/>
      <c r="P3" s="52"/>
      <c r="R3" s="118" t="s">
        <v>62</v>
      </c>
      <c r="S3" s="119">
        <f>MAX(B15:B26)</f>
        <v>1843</v>
      </c>
      <c r="T3" s="119"/>
      <c r="U3" s="118"/>
      <c r="V3" s="119">
        <f>MAX(E15:E26)</f>
        <v>3318</v>
      </c>
      <c r="W3" s="119"/>
      <c r="X3" s="118"/>
      <c r="Y3" s="119">
        <f>MAX(H15:H26)</f>
        <v>1024</v>
      </c>
      <c r="Z3" s="119"/>
      <c r="AA3" s="118"/>
      <c r="AB3" s="119">
        <f>MAX(K15:K26)</f>
        <v>137</v>
      </c>
      <c r="AC3" s="119"/>
      <c r="AD3" s="118"/>
      <c r="AE3" s="119"/>
      <c r="AF3" s="119"/>
      <c r="AG3" s="118"/>
      <c r="AH3" s="118">
        <f t="shared" ref="AH3:AH9" si="0">S3+V3+Y3+AB3+AE3</f>
        <v>6322</v>
      </c>
      <c r="AI3" s="118"/>
      <c r="AJ3" s="118"/>
    </row>
    <row r="4" spans="1:36">
      <c r="A4" s="47">
        <v>39295</v>
      </c>
      <c r="B4" s="42">
        <v>1588</v>
      </c>
      <c r="C4" s="42"/>
      <c r="D4" s="39"/>
      <c r="E4" s="30">
        <v>3730</v>
      </c>
      <c r="F4" s="30"/>
      <c r="G4" s="39"/>
      <c r="H4" s="49"/>
      <c r="I4" s="49"/>
      <c r="J4" s="39"/>
      <c r="K4" s="30">
        <v>96</v>
      </c>
      <c r="L4" s="49"/>
      <c r="M4" s="32"/>
      <c r="N4" s="49"/>
      <c r="O4" s="49"/>
      <c r="P4" s="52"/>
      <c r="R4" s="118" t="s">
        <v>63</v>
      </c>
      <c r="S4" s="119">
        <f>MAX(B27:B38)</f>
        <v>1724</v>
      </c>
      <c r="T4" s="119"/>
      <c r="U4" s="118"/>
      <c r="V4" s="119">
        <f>MAX(E27:E38)</f>
        <v>3651</v>
      </c>
      <c r="W4" s="119"/>
      <c r="X4" s="118"/>
      <c r="Y4" s="119">
        <f>MAX(H27:H38)</f>
        <v>1129</v>
      </c>
      <c r="Z4" s="119"/>
      <c r="AA4" s="118"/>
      <c r="AB4" s="119">
        <f>MAX(K27:K38)</f>
        <v>167</v>
      </c>
      <c r="AC4" s="119"/>
      <c r="AD4" s="118"/>
      <c r="AE4" s="119"/>
      <c r="AF4" s="119"/>
      <c r="AG4" s="118"/>
      <c r="AH4" s="118">
        <f t="shared" si="0"/>
        <v>6671</v>
      </c>
      <c r="AI4" s="118"/>
      <c r="AJ4" s="118"/>
    </row>
    <row r="5" spans="1:36">
      <c r="A5" s="47">
        <v>39326</v>
      </c>
      <c r="B5" s="42">
        <v>1571</v>
      </c>
      <c r="C5" s="42"/>
      <c r="D5" s="39"/>
      <c r="E5" s="30">
        <v>3742</v>
      </c>
      <c r="F5" s="30"/>
      <c r="G5" s="39"/>
      <c r="H5" s="49"/>
      <c r="I5" s="49"/>
      <c r="J5" s="39"/>
      <c r="K5" s="30">
        <v>102</v>
      </c>
      <c r="L5" s="49"/>
      <c r="M5" s="32"/>
      <c r="N5" s="49"/>
      <c r="O5" s="49"/>
      <c r="P5" s="52"/>
      <c r="R5" s="118" t="s">
        <v>64</v>
      </c>
      <c r="S5" s="119">
        <f>MAX(B39:B50)</f>
        <v>1965</v>
      </c>
      <c r="T5" s="119"/>
      <c r="U5" s="118"/>
      <c r="V5" s="119">
        <f>MAX(E39:E50)</f>
        <v>3603</v>
      </c>
      <c r="W5" s="119"/>
      <c r="X5" s="118"/>
      <c r="Y5" s="119">
        <f>MAX(H39:H50)</f>
        <v>1474</v>
      </c>
      <c r="Z5" s="119"/>
      <c r="AA5" s="118"/>
      <c r="AB5" s="119">
        <f>MAX(K39:K50)</f>
        <v>173</v>
      </c>
      <c r="AC5" s="119"/>
      <c r="AD5" s="118"/>
      <c r="AE5" s="119">
        <f>MAX(N39:N50)</f>
        <v>253</v>
      </c>
      <c r="AF5" s="119"/>
      <c r="AG5" s="118"/>
      <c r="AH5" s="118">
        <f t="shared" si="0"/>
        <v>7468</v>
      </c>
      <c r="AI5" s="118"/>
      <c r="AJ5" s="118"/>
    </row>
    <row r="6" spans="1:36">
      <c r="A6" s="47">
        <v>39356</v>
      </c>
      <c r="B6" s="42">
        <v>1598</v>
      </c>
      <c r="C6" s="42"/>
      <c r="D6" s="39"/>
      <c r="E6" s="30">
        <v>3797</v>
      </c>
      <c r="F6" s="30"/>
      <c r="G6" s="39"/>
      <c r="H6" s="49"/>
      <c r="I6" s="49"/>
      <c r="J6" s="39"/>
      <c r="K6" s="30">
        <v>100</v>
      </c>
      <c r="L6" s="49"/>
      <c r="M6" s="32"/>
      <c r="N6" s="49"/>
      <c r="O6" s="49"/>
      <c r="P6" s="52"/>
      <c r="R6" s="118" t="s">
        <v>65</v>
      </c>
      <c r="S6" s="119">
        <f>MAX(B51:B62)</f>
        <v>2088</v>
      </c>
      <c r="T6" s="119"/>
      <c r="U6" s="118"/>
      <c r="V6" s="119">
        <f>MAX(E51:E62)</f>
        <v>3583</v>
      </c>
      <c r="W6" s="119"/>
      <c r="X6" s="118"/>
      <c r="Y6" s="119">
        <f>MAX(H51:H62)</f>
        <v>1364</v>
      </c>
      <c r="Z6" s="119"/>
      <c r="AA6" s="118"/>
      <c r="AB6" s="119">
        <f>MAX(K51:K62)</f>
        <v>202</v>
      </c>
      <c r="AC6" s="119"/>
      <c r="AD6" s="118"/>
      <c r="AE6" s="119">
        <f>MAX(N51:N62)</f>
        <v>264</v>
      </c>
      <c r="AF6" s="119"/>
      <c r="AG6" s="118"/>
      <c r="AH6" s="118">
        <f t="shared" si="0"/>
        <v>7501</v>
      </c>
      <c r="AI6" s="118"/>
      <c r="AJ6" s="118"/>
    </row>
    <row r="7" spans="1:36">
      <c r="A7" s="47">
        <v>39387</v>
      </c>
      <c r="B7" s="42">
        <v>1632</v>
      </c>
      <c r="C7" s="42"/>
      <c r="D7" s="39"/>
      <c r="E7" s="30">
        <v>3811</v>
      </c>
      <c r="F7" s="30"/>
      <c r="G7" s="39"/>
      <c r="H7" s="49"/>
      <c r="I7" s="49"/>
      <c r="J7" s="39"/>
      <c r="K7" s="30">
        <v>101</v>
      </c>
      <c r="L7" s="49"/>
      <c r="M7" s="32"/>
      <c r="N7" s="49"/>
      <c r="O7" s="49"/>
      <c r="P7" s="52"/>
      <c r="R7" s="118" t="s">
        <v>66</v>
      </c>
      <c r="S7" s="119">
        <f>MAX(B63:B74)</f>
        <v>2317</v>
      </c>
      <c r="T7" s="119"/>
      <c r="U7" s="118"/>
      <c r="V7" s="119">
        <f>MAX(E63:E74)</f>
        <v>3404</v>
      </c>
      <c r="W7" s="119"/>
      <c r="X7" s="118"/>
      <c r="Y7" s="119">
        <f>MAX(H63:H74)</f>
        <v>1295</v>
      </c>
      <c r="Z7" s="119"/>
      <c r="AA7" s="118"/>
      <c r="AB7" s="119">
        <f>MAX(K63:K74)</f>
        <v>211</v>
      </c>
      <c r="AC7" s="119"/>
      <c r="AD7" s="118"/>
      <c r="AE7" s="119">
        <f>MAX(N63:N74)</f>
        <v>260</v>
      </c>
      <c r="AF7" s="119"/>
      <c r="AG7" s="118"/>
      <c r="AH7" s="118">
        <f t="shared" si="0"/>
        <v>7487</v>
      </c>
      <c r="AI7" s="118"/>
      <c r="AJ7" s="118"/>
    </row>
    <row r="8" spans="1:36">
      <c r="A8" s="47">
        <v>39417</v>
      </c>
      <c r="B8" s="42">
        <v>1607</v>
      </c>
      <c r="C8" s="42"/>
      <c r="D8" s="39"/>
      <c r="E8" s="30">
        <v>3852</v>
      </c>
      <c r="F8" s="30"/>
      <c r="G8" s="39"/>
      <c r="H8" s="30"/>
      <c r="I8" s="30"/>
      <c r="J8" s="39"/>
      <c r="K8" s="30">
        <v>110</v>
      </c>
      <c r="L8" s="49"/>
      <c r="M8" s="32"/>
      <c r="N8" s="49"/>
      <c r="O8" s="49"/>
      <c r="P8" s="52"/>
      <c r="R8" s="118" t="s">
        <v>67</v>
      </c>
      <c r="S8" s="119">
        <f>MAX(B75:B86)</f>
        <v>2375</v>
      </c>
      <c r="T8" s="119"/>
      <c r="U8" s="118"/>
      <c r="V8" s="119">
        <f>MAX(E75:E86)</f>
        <v>3400</v>
      </c>
      <c r="W8" s="119"/>
      <c r="X8" s="118"/>
      <c r="Y8" s="119">
        <f>MAX(H75:H86)</f>
        <v>1408</v>
      </c>
      <c r="Z8" s="119"/>
      <c r="AA8" s="118"/>
      <c r="AB8" s="119">
        <f>MAX(K75:K86)</f>
        <v>228</v>
      </c>
      <c r="AC8" s="119"/>
      <c r="AD8" s="118"/>
      <c r="AE8" s="119">
        <f>MAX(N75:N86)</f>
        <v>285</v>
      </c>
      <c r="AF8" s="119"/>
      <c r="AG8" s="118"/>
      <c r="AH8" s="118">
        <f t="shared" si="0"/>
        <v>7696</v>
      </c>
      <c r="AI8" s="118"/>
      <c r="AJ8" s="118"/>
    </row>
    <row r="9" spans="1:36">
      <c r="A9" s="47">
        <v>39448</v>
      </c>
      <c r="B9" s="42">
        <v>1657</v>
      </c>
      <c r="C9" s="42"/>
      <c r="D9" s="39"/>
      <c r="E9" s="30">
        <v>3760</v>
      </c>
      <c r="F9" s="30"/>
      <c r="G9" s="39"/>
      <c r="H9" s="30">
        <v>5</v>
      </c>
      <c r="I9" s="30"/>
      <c r="J9" s="39"/>
      <c r="K9" s="30">
        <v>112</v>
      </c>
      <c r="L9" s="49"/>
      <c r="M9" s="32"/>
      <c r="N9" s="49"/>
      <c r="O9" s="49"/>
      <c r="P9" s="52"/>
      <c r="R9" s="118" t="s">
        <v>3</v>
      </c>
      <c r="S9" s="119">
        <f>MAX(B87:B98)</f>
        <v>2446</v>
      </c>
      <c r="T9" s="119">
        <f>MAX(C87:C98)</f>
        <v>2434</v>
      </c>
      <c r="U9" s="119">
        <f>S9</f>
        <v>2446</v>
      </c>
      <c r="V9" s="119">
        <f>MAX(E87:E98)</f>
        <v>3327</v>
      </c>
      <c r="W9" s="119">
        <f>MAX(F87:F98)</f>
        <v>3217</v>
      </c>
      <c r="X9" s="119">
        <f>V9</f>
        <v>3327</v>
      </c>
      <c r="Y9" s="119">
        <f>MAX(H87:H98)</f>
        <v>1348</v>
      </c>
      <c r="Z9" s="119">
        <f>MAX(I87:I98)</f>
        <v>1348</v>
      </c>
      <c r="AA9" s="119">
        <f>Y9</f>
        <v>1348</v>
      </c>
      <c r="AB9" s="119">
        <f>MAX(K87:K98)</f>
        <v>234</v>
      </c>
      <c r="AC9" s="119">
        <f>MAX(L87:L98)</f>
        <v>248</v>
      </c>
      <c r="AD9" s="119">
        <f>AB9</f>
        <v>234</v>
      </c>
      <c r="AE9" s="119">
        <f>MAX(N87:N98)</f>
        <v>287</v>
      </c>
      <c r="AF9" s="119">
        <f>MAX(O87:O98)</f>
        <v>302</v>
      </c>
      <c r="AG9" s="119">
        <f>AE9</f>
        <v>287</v>
      </c>
      <c r="AH9" s="118">
        <f t="shared" si="0"/>
        <v>7642</v>
      </c>
      <c r="AI9" s="118">
        <f t="shared" ref="AI9:AI18" si="1">T9+W9+Z9+AC9+AF9</f>
        <v>7549</v>
      </c>
      <c r="AJ9" s="118">
        <f t="shared" ref="AJ9:AJ19" si="2">U9+X9+AA9+AD9+AG9</f>
        <v>7642</v>
      </c>
    </row>
    <row r="10" spans="1:36">
      <c r="A10" s="47">
        <v>39479</v>
      </c>
      <c r="B10" s="42">
        <v>1672</v>
      </c>
      <c r="C10" s="42"/>
      <c r="D10" s="39"/>
      <c r="E10" s="30">
        <v>3686</v>
      </c>
      <c r="F10" s="30"/>
      <c r="G10" s="39"/>
      <c r="H10" s="30">
        <v>15</v>
      </c>
      <c r="I10" s="30"/>
      <c r="J10" s="39"/>
      <c r="K10" s="30">
        <v>110</v>
      </c>
      <c r="L10" s="49"/>
      <c r="M10" s="32"/>
      <c r="N10" s="49"/>
      <c r="O10" s="49"/>
      <c r="P10" s="52"/>
      <c r="R10" s="118" t="s">
        <v>4</v>
      </c>
      <c r="S10" s="118"/>
      <c r="T10" s="119">
        <f>MAX(C99:C110)</f>
        <v>2286</v>
      </c>
      <c r="U10" s="119">
        <f>MAX(D99:D110)</f>
        <v>2323</v>
      </c>
      <c r="V10" s="118"/>
      <c r="W10" s="119">
        <f>MAX(F99:F110)</f>
        <v>3115</v>
      </c>
      <c r="X10" s="119">
        <f>MAX(G99:G110)</f>
        <v>3528</v>
      </c>
      <c r="Y10" s="118"/>
      <c r="Z10" s="119">
        <f>MAX(I99:I110)</f>
        <v>1263</v>
      </c>
      <c r="AA10" s="119">
        <f>MAX(J99:J110)</f>
        <v>1230</v>
      </c>
      <c r="AB10" s="118"/>
      <c r="AC10" s="119">
        <f>MAX(L99:L110)</f>
        <v>263</v>
      </c>
      <c r="AD10" s="119">
        <f>MAX(M99:M110)</f>
        <v>234.5</v>
      </c>
      <c r="AE10" s="118"/>
      <c r="AF10" s="119">
        <f>MAX(O99:O110)</f>
        <v>321</v>
      </c>
      <c r="AG10" s="119">
        <f>MAX(P99:P110)</f>
        <v>304</v>
      </c>
      <c r="AH10" s="118"/>
      <c r="AI10" s="118">
        <f t="shared" si="1"/>
        <v>7248</v>
      </c>
      <c r="AJ10" s="118">
        <f t="shared" si="2"/>
        <v>7619.5</v>
      </c>
    </row>
    <row r="11" spans="1:36">
      <c r="A11" s="47">
        <v>39508</v>
      </c>
      <c r="B11" s="42">
        <v>1710</v>
      </c>
      <c r="C11" s="42"/>
      <c r="D11" s="39"/>
      <c r="E11" s="30">
        <v>3536</v>
      </c>
      <c r="F11" s="30"/>
      <c r="G11" s="39"/>
      <c r="H11" s="30">
        <v>39</v>
      </c>
      <c r="I11" s="30"/>
      <c r="J11" s="39"/>
      <c r="K11" s="30">
        <v>111</v>
      </c>
      <c r="L11" s="49"/>
      <c r="M11" s="32"/>
      <c r="N11" s="49"/>
      <c r="O11" s="49"/>
      <c r="P11" s="52"/>
      <c r="R11" s="118" t="s">
        <v>5</v>
      </c>
      <c r="S11" s="118"/>
      <c r="T11" s="119">
        <f>MAX(C111:C122)</f>
        <v>2308</v>
      </c>
      <c r="U11" s="119">
        <f>MAX(D111:D122)</f>
        <v>2372</v>
      </c>
      <c r="V11" s="118"/>
      <c r="W11" s="119">
        <f>MAX(F111:F122)</f>
        <v>3068</v>
      </c>
      <c r="X11" s="119">
        <f>MAX(G111:G122)</f>
        <v>3424</v>
      </c>
      <c r="Y11" s="118"/>
      <c r="Z11" s="119">
        <f>MAX(I111:I122)</f>
        <v>1252</v>
      </c>
      <c r="AA11" s="119">
        <f>MAX(J111:J122)</f>
        <v>1281</v>
      </c>
      <c r="AB11" s="118"/>
      <c r="AC11" s="119">
        <f>MAX(L111:L122)</f>
        <v>272</v>
      </c>
      <c r="AD11" s="119">
        <f>MAX(M111:M122)</f>
        <v>255</v>
      </c>
      <c r="AE11" s="118"/>
      <c r="AF11" s="119">
        <f>MAX(O111:O122)</f>
        <v>338</v>
      </c>
      <c r="AG11" s="119">
        <f>MAX(P111:P122)</f>
        <v>310</v>
      </c>
      <c r="AH11" s="118"/>
      <c r="AI11" s="118">
        <f t="shared" si="1"/>
        <v>7238</v>
      </c>
      <c r="AJ11" s="118">
        <f t="shared" si="2"/>
        <v>7642</v>
      </c>
    </row>
    <row r="12" spans="1:36">
      <c r="A12" s="47">
        <v>39539</v>
      </c>
      <c r="B12" s="42">
        <v>1751</v>
      </c>
      <c r="C12" s="42"/>
      <c r="D12" s="39"/>
      <c r="E12" s="30">
        <v>3543</v>
      </c>
      <c r="F12" s="30"/>
      <c r="G12" s="39"/>
      <c r="H12" s="30">
        <v>70</v>
      </c>
      <c r="I12" s="30"/>
      <c r="J12" s="39"/>
      <c r="K12" s="30">
        <v>118</v>
      </c>
      <c r="L12" s="49"/>
      <c r="M12" s="32"/>
      <c r="N12" s="49"/>
      <c r="O12" s="49"/>
      <c r="P12" s="52"/>
      <c r="R12" s="118" t="s">
        <v>6</v>
      </c>
      <c r="S12" s="118"/>
      <c r="T12" s="119">
        <f>MAX(C123:C134)</f>
        <v>2275</v>
      </c>
      <c r="U12" s="119">
        <f>MAX(D123:D134)</f>
        <v>2336</v>
      </c>
      <c r="V12" s="118"/>
      <c r="W12" s="119">
        <f>MAX(F123:F134)</f>
        <v>3147</v>
      </c>
      <c r="X12" s="119">
        <f>MAX(G123:G134)</f>
        <v>3497</v>
      </c>
      <c r="Y12" s="118"/>
      <c r="Z12" s="119">
        <f>MAX(I123:I134)</f>
        <v>1260</v>
      </c>
      <c r="AA12" s="119">
        <f>MAX(J123:J134)</f>
        <v>1268</v>
      </c>
      <c r="AB12" s="118"/>
      <c r="AC12" s="119">
        <f>MAX(L123:L134)</f>
        <v>294</v>
      </c>
      <c r="AD12" s="119">
        <f>MAX(M123:M134)</f>
        <v>264</v>
      </c>
      <c r="AE12" s="118"/>
      <c r="AF12" s="119">
        <f>MAX(O123:O134)</f>
        <v>342</v>
      </c>
      <c r="AG12" s="119">
        <f>MAX(P123:P134)</f>
        <v>309</v>
      </c>
      <c r="AH12" s="118"/>
      <c r="AI12" s="118">
        <f t="shared" si="1"/>
        <v>7318</v>
      </c>
      <c r="AJ12" s="118">
        <f t="shared" si="2"/>
        <v>7674</v>
      </c>
    </row>
    <row r="13" spans="1:36">
      <c r="A13" s="47">
        <v>39569</v>
      </c>
      <c r="B13" s="42">
        <v>1731</v>
      </c>
      <c r="C13" s="42"/>
      <c r="D13" s="39"/>
      <c r="E13" s="30">
        <v>3452</v>
      </c>
      <c r="F13" s="30"/>
      <c r="G13" s="39"/>
      <c r="H13" s="30">
        <v>125</v>
      </c>
      <c r="I13" s="30"/>
      <c r="J13" s="39"/>
      <c r="K13" s="30">
        <v>125</v>
      </c>
      <c r="L13" s="49"/>
      <c r="M13" s="32"/>
      <c r="N13" s="49"/>
      <c r="O13" s="49"/>
      <c r="P13" s="52"/>
      <c r="R13" s="118" t="s">
        <v>19</v>
      </c>
      <c r="S13" s="118"/>
      <c r="T13" s="119">
        <f>MAX(C135:C146)</f>
        <v>2304</v>
      </c>
      <c r="U13" s="119">
        <f>MAX(D135:D146)</f>
        <v>2329</v>
      </c>
      <c r="V13" s="118"/>
      <c r="W13" s="119">
        <f>MAX(F135:F146)</f>
        <v>3096</v>
      </c>
      <c r="X13" s="119">
        <f>MAX(G135:G146)</f>
        <v>3458</v>
      </c>
      <c r="Y13" s="118"/>
      <c r="Z13" s="119">
        <f>MAX(I135:I146)</f>
        <v>1260</v>
      </c>
      <c r="AA13" s="119">
        <f>MAX(J135:J146)</f>
        <v>1265</v>
      </c>
      <c r="AB13" s="118"/>
      <c r="AC13" s="119">
        <f>MAX(L135:L146)</f>
        <v>309</v>
      </c>
      <c r="AD13" s="119">
        <f>MAX(M135:M146)</f>
        <v>273</v>
      </c>
      <c r="AE13" s="118"/>
      <c r="AF13" s="119">
        <f>MAX(O135:O146)</f>
        <v>348</v>
      </c>
      <c r="AG13" s="119">
        <f>MAX(P135:P146)</f>
        <v>311</v>
      </c>
      <c r="AH13" s="118"/>
      <c r="AI13" s="118">
        <f t="shared" si="1"/>
        <v>7317</v>
      </c>
      <c r="AJ13" s="118">
        <f t="shared" si="2"/>
        <v>7636</v>
      </c>
    </row>
    <row r="14" spans="1:36">
      <c r="A14" s="47">
        <v>39600</v>
      </c>
      <c r="B14" s="42">
        <v>1768</v>
      </c>
      <c r="C14" s="42"/>
      <c r="D14" s="39"/>
      <c r="E14" s="30">
        <v>3349</v>
      </c>
      <c r="F14" s="30"/>
      <c r="G14" s="39"/>
      <c r="H14" s="30">
        <v>182</v>
      </c>
      <c r="I14" s="30"/>
      <c r="J14" s="39"/>
      <c r="K14" s="30">
        <v>122</v>
      </c>
      <c r="L14" s="49"/>
      <c r="M14" s="32"/>
      <c r="N14" s="49"/>
      <c r="O14" s="49"/>
      <c r="P14" s="52"/>
      <c r="R14" s="118" t="s">
        <v>20</v>
      </c>
      <c r="S14" s="118"/>
      <c r="T14" s="119">
        <f>MAX(C147:C158)</f>
        <v>2281</v>
      </c>
      <c r="U14" s="119">
        <f>MAX(D147:D158)</f>
        <v>2329</v>
      </c>
      <c r="V14" s="118"/>
      <c r="W14" s="119">
        <f>MAX(F147:F158)</f>
        <v>3107</v>
      </c>
      <c r="X14" s="119">
        <f>MAX(G147:G158)</f>
        <v>3511</v>
      </c>
      <c r="Y14" s="118"/>
      <c r="Z14" s="119">
        <f>MAX(I147:I158)</f>
        <v>1255</v>
      </c>
      <c r="AA14" s="119">
        <f>MAX(J147:J158)</f>
        <v>1260</v>
      </c>
      <c r="AB14" s="118"/>
      <c r="AC14" s="119">
        <f>MAX(L147:L158)</f>
        <v>313</v>
      </c>
      <c r="AD14" s="119">
        <f>MAX(M147:M158)</f>
        <v>292</v>
      </c>
      <c r="AE14" s="118"/>
      <c r="AF14" s="119">
        <f>MAX(O147:O158)</f>
        <v>359</v>
      </c>
      <c r="AG14" s="119">
        <f>MAX(P147:P158)</f>
        <v>318</v>
      </c>
      <c r="AH14" s="118"/>
      <c r="AI14" s="118">
        <f t="shared" si="1"/>
        <v>7315</v>
      </c>
      <c r="AJ14" s="118">
        <f t="shared" si="2"/>
        <v>7710</v>
      </c>
    </row>
    <row r="15" spans="1:36">
      <c r="A15" s="47">
        <v>39630</v>
      </c>
      <c r="B15" s="42">
        <v>1795</v>
      </c>
      <c r="C15" s="42"/>
      <c r="D15" s="39"/>
      <c r="E15" s="30">
        <v>3318</v>
      </c>
      <c r="F15" s="30"/>
      <c r="G15" s="39"/>
      <c r="H15" s="30">
        <v>252</v>
      </c>
      <c r="I15" s="30"/>
      <c r="J15" s="39"/>
      <c r="K15" s="30">
        <v>119</v>
      </c>
      <c r="L15" s="49"/>
      <c r="M15" s="32"/>
      <c r="N15" s="49"/>
      <c r="O15" s="49"/>
      <c r="P15" s="52"/>
      <c r="R15" s="118" t="s">
        <v>23</v>
      </c>
      <c r="S15" s="118"/>
      <c r="T15" s="119">
        <f>MAX(C159:C170)</f>
        <v>2292</v>
      </c>
      <c r="U15" s="119">
        <f>MAX(D159:D170)</f>
        <v>2323</v>
      </c>
      <c r="V15" s="118"/>
      <c r="W15" s="119">
        <f>MAX(F159:F170)</f>
        <v>3126</v>
      </c>
      <c r="X15" s="119">
        <f>MAX(G159:G170)</f>
        <v>3532</v>
      </c>
      <c r="Y15" s="118"/>
      <c r="Z15" s="119">
        <f>MAX(I159:I170)</f>
        <v>1259</v>
      </c>
      <c r="AA15" s="119">
        <f>MAX(J159:J170)</f>
        <v>1263</v>
      </c>
      <c r="AB15" s="118"/>
      <c r="AC15" s="119">
        <f>MAX(L159:L170)</f>
        <v>327</v>
      </c>
      <c r="AD15" s="119">
        <f>MAX(M159:M170)</f>
        <v>308</v>
      </c>
      <c r="AE15" s="118"/>
      <c r="AF15" s="119">
        <f>MAX(O159:O170)</f>
        <v>365</v>
      </c>
      <c r="AG15" s="119">
        <f>MAX(P159:P170)</f>
        <v>323</v>
      </c>
      <c r="AH15" s="118"/>
      <c r="AI15" s="118">
        <f t="shared" si="1"/>
        <v>7369</v>
      </c>
      <c r="AJ15" s="118">
        <f t="shared" si="2"/>
        <v>7749</v>
      </c>
    </row>
    <row r="16" spans="1:36">
      <c r="A16" s="47">
        <v>39661</v>
      </c>
      <c r="B16" s="42">
        <v>1813</v>
      </c>
      <c r="C16" s="42"/>
      <c r="D16" s="39"/>
      <c r="E16" s="30">
        <v>3257</v>
      </c>
      <c r="F16" s="30"/>
      <c r="G16" s="39"/>
      <c r="H16" s="30">
        <v>348</v>
      </c>
      <c r="I16" s="30"/>
      <c r="J16" s="39"/>
      <c r="K16" s="30">
        <v>122</v>
      </c>
      <c r="L16" s="49"/>
      <c r="M16" s="32"/>
      <c r="N16" s="49"/>
      <c r="O16" s="49"/>
      <c r="P16" s="52"/>
      <c r="R16" s="118" t="s">
        <v>21</v>
      </c>
      <c r="S16" s="118"/>
      <c r="T16" s="119">
        <f>MAX(C171:C182)</f>
        <v>2286</v>
      </c>
      <c r="U16" s="119">
        <f>MAX(D171:D182)</f>
        <v>2330</v>
      </c>
      <c r="V16" s="118"/>
      <c r="W16" s="119">
        <f>MAX(F171:F182)</f>
        <v>3113</v>
      </c>
      <c r="X16" s="119">
        <f>MAX(G171:G182)</f>
        <v>3487</v>
      </c>
      <c r="Y16" s="118"/>
      <c r="Z16" s="119">
        <f>MAX(I171:I182)</f>
        <v>1260</v>
      </c>
      <c r="AA16" s="119">
        <f>MAX(J171:J182)</f>
        <v>1265</v>
      </c>
      <c r="AB16" s="118"/>
      <c r="AC16" s="119">
        <f>MAX(L171:L182)</f>
        <v>340</v>
      </c>
      <c r="AD16" s="119">
        <f>MAX(M171:M182)</f>
        <v>342</v>
      </c>
      <c r="AE16" s="118"/>
      <c r="AF16" s="119">
        <f>MAX(O171:O182)</f>
        <v>364</v>
      </c>
      <c r="AG16" s="119">
        <f>MAX(P171:P182)</f>
        <v>336</v>
      </c>
      <c r="AH16" s="118"/>
      <c r="AI16" s="118">
        <f t="shared" si="1"/>
        <v>7363</v>
      </c>
      <c r="AJ16" s="118">
        <f t="shared" si="2"/>
        <v>7760</v>
      </c>
    </row>
    <row r="17" spans="1:36">
      <c r="A17" s="47">
        <v>39692</v>
      </c>
      <c r="B17" s="42">
        <v>1842</v>
      </c>
      <c r="C17" s="42"/>
      <c r="D17" s="39"/>
      <c r="E17" s="30">
        <v>3282</v>
      </c>
      <c r="F17" s="30"/>
      <c r="G17" s="39"/>
      <c r="H17" s="30">
        <v>442</v>
      </c>
      <c r="I17" s="30"/>
      <c r="J17" s="39"/>
      <c r="K17" s="30">
        <v>128</v>
      </c>
      <c r="L17" s="49"/>
      <c r="M17" s="32"/>
      <c r="N17" s="49"/>
      <c r="O17" s="49"/>
      <c r="P17" s="52"/>
      <c r="R17" s="118" t="s">
        <v>22</v>
      </c>
      <c r="S17" s="118"/>
      <c r="T17" s="119">
        <f>MAX(C183:C194)</f>
        <v>2292</v>
      </c>
      <c r="U17" s="119">
        <f>MAX(D183:D194)</f>
        <v>2330</v>
      </c>
      <c r="V17" s="118"/>
      <c r="W17" s="119">
        <f>MAX(F183:F194)</f>
        <v>3130</v>
      </c>
      <c r="X17" s="119">
        <f>MAX(G183:G194)</f>
        <v>3492</v>
      </c>
      <c r="Y17" s="118"/>
      <c r="Z17" s="119">
        <f>MAX(I183:I194)</f>
        <v>1260</v>
      </c>
      <c r="AA17" s="119">
        <f>MAX(J183:J194)</f>
        <v>1265</v>
      </c>
      <c r="AB17" s="118"/>
      <c r="AC17" s="119">
        <f>MAX(L183:L194)</f>
        <v>347</v>
      </c>
      <c r="AD17" s="119">
        <f>MAX(M183:M194)</f>
        <v>361</v>
      </c>
      <c r="AE17" s="118"/>
      <c r="AF17" s="119">
        <f>MAX(O183:O194)</f>
        <v>355</v>
      </c>
      <c r="AG17" s="119">
        <f>MAX(P183:P194)</f>
        <v>339</v>
      </c>
      <c r="AH17" s="118"/>
      <c r="AI17" s="118">
        <f t="shared" si="1"/>
        <v>7384</v>
      </c>
      <c r="AJ17" s="118">
        <f t="shared" si="2"/>
        <v>7787</v>
      </c>
    </row>
    <row r="18" spans="1:36">
      <c r="A18" s="47">
        <v>39722</v>
      </c>
      <c r="B18" s="42">
        <v>1829</v>
      </c>
      <c r="C18" s="42"/>
      <c r="D18" s="39"/>
      <c r="E18" s="30">
        <v>3275</v>
      </c>
      <c r="F18" s="30"/>
      <c r="G18" s="39"/>
      <c r="H18" s="30">
        <v>539</v>
      </c>
      <c r="I18" s="30"/>
      <c r="J18" s="39"/>
      <c r="K18" s="30">
        <v>128</v>
      </c>
      <c r="L18" s="49"/>
      <c r="M18" s="32"/>
      <c r="N18" s="49"/>
      <c r="O18" s="49"/>
      <c r="P18" s="52"/>
      <c r="R18" s="118" t="s">
        <v>52</v>
      </c>
      <c r="S18" s="118"/>
      <c r="T18" s="119">
        <f>MAX(C195:C206)</f>
        <v>2286</v>
      </c>
      <c r="U18" s="119">
        <f>MAX(D195:D206)</f>
        <v>2330</v>
      </c>
      <c r="V18" s="118"/>
      <c r="W18" s="119">
        <f>MAX(F195:F206)</f>
        <v>3137</v>
      </c>
      <c r="X18" s="119">
        <f>MAX(G195:G206)</f>
        <v>3493</v>
      </c>
      <c r="Y18" s="118"/>
      <c r="Z18" s="119">
        <f>MAX(I195:I206)</f>
        <v>1255</v>
      </c>
      <c r="AA18" s="119">
        <f>MAX(J195:J206)</f>
        <v>1260</v>
      </c>
      <c r="AB18" s="118"/>
      <c r="AC18" s="119">
        <f>MAX(L195:L206)</f>
        <v>374</v>
      </c>
      <c r="AD18" s="119">
        <f>MAX(M195:M206)</f>
        <v>371</v>
      </c>
      <c r="AE18" s="118"/>
      <c r="AF18" s="119">
        <f>MAX(O195:O206)</f>
        <v>355</v>
      </c>
      <c r="AG18" s="119">
        <f>MAX(P195:P206)</f>
        <v>350</v>
      </c>
      <c r="AH18" s="118"/>
      <c r="AI18" s="118">
        <f t="shared" si="1"/>
        <v>7407</v>
      </c>
      <c r="AJ18" s="118">
        <f t="shared" si="2"/>
        <v>7804</v>
      </c>
    </row>
    <row r="19" spans="1:36">
      <c r="A19" s="47">
        <v>39753</v>
      </c>
      <c r="B19" s="42">
        <v>1843</v>
      </c>
      <c r="C19" s="42"/>
      <c r="D19" s="39"/>
      <c r="E19" s="30">
        <v>3230</v>
      </c>
      <c r="F19" s="30"/>
      <c r="G19" s="39"/>
      <c r="H19" s="30">
        <v>627</v>
      </c>
      <c r="I19" s="30"/>
      <c r="J19" s="39"/>
      <c r="K19" s="30">
        <v>131</v>
      </c>
      <c r="L19" s="49"/>
      <c r="M19" s="32"/>
      <c r="N19" s="49"/>
      <c r="O19" s="49"/>
      <c r="P19" s="52"/>
      <c r="R19" s="118" t="s">
        <v>59</v>
      </c>
      <c r="S19" s="118"/>
      <c r="T19" s="118"/>
      <c r="U19" s="119">
        <f>MAX(D207:D218)</f>
        <v>2323</v>
      </c>
      <c r="V19" s="118"/>
      <c r="W19" s="118"/>
      <c r="X19" s="119">
        <f>MAX(G207:G218)</f>
        <v>3516</v>
      </c>
      <c r="Y19" s="118"/>
      <c r="Z19" s="118"/>
      <c r="AA19" s="119">
        <f>MAX(J207:J218)</f>
        <v>1263</v>
      </c>
      <c r="AB19" s="118"/>
      <c r="AC19" s="118"/>
      <c r="AD19" s="119">
        <f>MAX(M207:M218)</f>
        <v>374</v>
      </c>
      <c r="AE19" s="118"/>
      <c r="AF19" s="118"/>
      <c r="AG19" s="119">
        <f>MAX(P207:P218)</f>
        <v>364</v>
      </c>
      <c r="AH19" s="118"/>
      <c r="AI19" s="118"/>
      <c r="AJ19" s="118">
        <f t="shared" si="2"/>
        <v>7840</v>
      </c>
    </row>
    <row r="20" spans="1:36">
      <c r="A20" s="47">
        <v>39783</v>
      </c>
      <c r="B20" s="42">
        <v>1841</v>
      </c>
      <c r="C20" s="42"/>
      <c r="D20" s="39"/>
      <c r="E20" s="30">
        <v>3221</v>
      </c>
      <c r="F20" s="30"/>
      <c r="G20" s="39"/>
      <c r="H20" s="30">
        <v>732</v>
      </c>
      <c r="I20" s="30"/>
      <c r="J20" s="39"/>
      <c r="K20" s="30">
        <v>129</v>
      </c>
      <c r="L20" s="49"/>
      <c r="M20" s="32"/>
      <c r="N20" s="49"/>
      <c r="O20" s="49"/>
      <c r="P20" s="52"/>
    </row>
    <row r="21" spans="1:36">
      <c r="A21" s="47">
        <v>39814</v>
      </c>
      <c r="B21" s="42">
        <v>1815</v>
      </c>
      <c r="C21" s="42"/>
      <c r="D21" s="39"/>
      <c r="E21" s="30">
        <v>3206</v>
      </c>
      <c r="F21" s="30"/>
      <c r="G21" s="39"/>
      <c r="H21" s="30">
        <v>798</v>
      </c>
      <c r="I21" s="30"/>
      <c r="J21" s="39"/>
      <c r="K21" s="30">
        <v>133</v>
      </c>
      <c r="L21" s="49"/>
      <c r="M21" s="32"/>
      <c r="N21" s="49"/>
      <c r="O21" s="49"/>
      <c r="P21" s="52"/>
    </row>
    <row r="22" spans="1:36">
      <c r="A22" s="47">
        <v>39845</v>
      </c>
      <c r="B22" s="42">
        <v>1783</v>
      </c>
      <c r="C22" s="42"/>
      <c r="D22" s="39"/>
      <c r="E22" s="30">
        <v>3211</v>
      </c>
      <c r="F22" s="30"/>
      <c r="G22" s="39"/>
      <c r="H22" s="30">
        <v>847</v>
      </c>
      <c r="I22" s="30"/>
      <c r="J22" s="39"/>
      <c r="K22" s="30">
        <v>130</v>
      </c>
      <c r="L22" s="49"/>
      <c r="M22" s="32"/>
      <c r="N22" s="49"/>
      <c r="O22" s="49"/>
      <c r="P22" s="52"/>
    </row>
    <row r="23" spans="1:36">
      <c r="A23" s="47">
        <v>39873</v>
      </c>
      <c r="B23" s="42">
        <v>1765</v>
      </c>
      <c r="C23" s="42"/>
      <c r="D23" s="39"/>
      <c r="E23" s="30">
        <v>3193</v>
      </c>
      <c r="F23" s="30"/>
      <c r="G23" s="39"/>
      <c r="H23" s="30">
        <v>946</v>
      </c>
      <c r="I23" s="30"/>
      <c r="J23" s="39"/>
      <c r="K23" s="30">
        <v>132</v>
      </c>
      <c r="L23" s="49"/>
      <c r="M23" s="32"/>
      <c r="N23" s="49"/>
      <c r="O23" s="49"/>
      <c r="P23" s="52"/>
    </row>
    <row r="24" spans="1:36">
      <c r="A24" s="47">
        <v>39904</v>
      </c>
      <c r="B24" s="42">
        <v>1764</v>
      </c>
      <c r="C24" s="42"/>
      <c r="D24" s="39"/>
      <c r="E24" s="30">
        <v>3255</v>
      </c>
      <c r="F24" s="30"/>
      <c r="G24" s="39"/>
      <c r="H24" s="30">
        <v>990</v>
      </c>
      <c r="I24" s="30"/>
      <c r="J24" s="39"/>
      <c r="K24" s="30">
        <v>132</v>
      </c>
      <c r="L24" s="49"/>
      <c r="M24" s="32"/>
      <c r="N24" s="49"/>
      <c r="O24" s="49"/>
      <c r="P24" s="52"/>
    </row>
    <row r="25" spans="1:36">
      <c r="A25" s="47">
        <v>39934</v>
      </c>
      <c r="B25" s="42">
        <v>1718</v>
      </c>
      <c r="C25" s="42"/>
      <c r="D25" s="39"/>
      <c r="E25" s="30">
        <v>3262</v>
      </c>
      <c r="F25" s="30"/>
      <c r="G25" s="39"/>
      <c r="H25" s="30">
        <v>1024</v>
      </c>
      <c r="I25" s="30"/>
      <c r="J25" s="39"/>
      <c r="K25" s="30">
        <v>131</v>
      </c>
      <c r="L25" s="49"/>
      <c r="M25" s="32"/>
      <c r="N25" s="49"/>
      <c r="O25" s="49"/>
      <c r="P25" s="52"/>
    </row>
    <row r="26" spans="1:36">
      <c r="A26" s="47">
        <v>39965</v>
      </c>
      <c r="B26" s="42">
        <v>1684</v>
      </c>
      <c r="C26" s="42"/>
      <c r="D26" s="39"/>
      <c r="E26" s="30">
        <v>3295</v>
      </c>
      <c r="F26" s="30"/>
      <c r="G26" s="39"/>
      <c r="H26" s="30">
        <v>1023</v>
      </c>
      <c r="I26" s="30"/>
      <c r="J26" s="39"/>
      <c r="K26" s="30">
        <v>137</v>
      </c>
      <c r="L26" s="49"/>
      <c r="M26" s="32"/>
      <c r="N26" s="49"/>
      <c r="O26" s="49"/>
      <c r="P26" s="52"/>
    </row>
    <row r="27" spans="1:36">
      <c r="A27" s="47">
        <v>39995</v>
      </c>
      <c r="B27" s="42">
        <v>1711</v>
      </c>
      <c r="C27" s="42"/>
      <c r="D27" s="39"/>
      <c r="E27" s="30">
        <v>3307</v>
      </c>
      <c r="F27" s="30"/>
      <c r="G27" s="39"/>
      <c r="H27" s="30">
        <v>1042</v>
      </c>
      <c r="I27" s="30"/>
      <c r="J27" s="39"/>
      <c r="K27" s="30">
        <v>136</v>
      </c>
      <c r="L27" s="49"/>
      <c r="M27" s="32"/>
      <c r="N27" s="49"/>
      <c r="O27" s="49"/>
      <c r="P27" s="52"/>
    </row>
    <row r="28" spans="1:36">
      <c r="A28" s="47">
        <v>40026</v>
      </c>
      <c r="B28" s="42">
        <v>1705</v>
      </c>
      <c r="C28" s="42"/>
      <c r="D28" s="39"/>
      <c r="E28" s="30">
        <v>3305</v>
      </c>
      <c r="F28" s="30"/>
      <c r="G28" s="39"/>
      <c r="H28" s="30">
        <v>1027</v>
      </c>
      <c r="I28" s="30"/>
      <c r="J28" s="39"/>
      <c r="K28" s="30">
        <v>140</v>
      </c>
      <c r="L28" s="49"/>
      <c r="M28" s="32"/>
      <c r="N28" s="49"/>
      <c r="O28" s="49"/>
      <c r="P28" s="52"/>
    </row>
    <row r="29" spans="1:36">
      <c r="A29" s="47">
        <v>40057</v>
      </c>
      <c r="B29" s="42">
        <v>1724</v>
      </c>
      <c r="C29" s="42"/>
      <c r="D29" s="39"/>
      <c r="E29" s="30">
        <v>3449</v>
      </c>
      <c r="F29" s="30"/>
      <c r="G29" s="39"/>
      <c r="H29" s="30">
        <v>1055</v>
      </c>
      <c r="I29" s="30"/>
      <c r="J29" s="39"/>
      <c r="K29" s="30">
        <v>136</v>
      </c>
      <c r="L29" s="49"/>
      <c r="M29" s="32"/>
      <c r="N29" s="49"/>
      <c r="O29" s="49"/>
      <c r="P29" s="52"/>
    </row>
    <row r="30" spans="1:36">
      <c r="A30" s="47">
        <v>40087</v>
      </c>
      <c r="B30" s="42">
        <v>1680</v>
      </c>
      <c r="C30" s="42"/>
      <c r="D30" s="39"/>
      <c r="E30" s="30">
        <v>3496</v>
      </c>
      <c r="F30" s="30"/>
      <c r="G30" s="39"/>
      <c r="H30" s="30">
        <v>1055</v>
      </c>
      <c r="I30" s="30"/>
      <c r="J30" s="39"/>
      <c r="K30" s="30">
        <v>144</v>
      </c>
      <c r="L30" s="49"/>
      <c r="M30" s="32"/>
      <c r="N30" s="49"/>
      <c r="O30" s="49"/>
      <c r="P30" s="52"/>
    </row>
    <row r="31" spans="1:36">
      <c r="A31" s="47">
        <v>40118</v>
      </c>
      <c r="B31" s="42">
        <v>1690</v>
      </c>
      <c r="C31" s="42"/>
      <c r="D31" s="39"/>
      <c r="E31" s="30">
        <v>3524</v>
      </c>
      <c r="F31" s="30"/>
      <c r="G31" s="39"/>
      <c r="H31" s="30">
        <v>1061</v>
      </c>
      <c r="I31" s="30"/>
      <c r="J31" s="39"/>
      <c r="K31" s="30">
        <v>150</v>
      </c>
      <c r="L31" s="49"/>
      <c r="M31" s="32"/>
      <c r="N31" s="49"/>
      <c r="O31" s="49"/>
      <c r="P31" s="52"/>
    </row>
    <row r="32" spans="1:36">
      <c r="A32" s="47">
        <v>40148</v>
      </c>
      <c r="B32" s="42">
        <v>1723</v>
      </c>
      <c r="C32" s="42"/>
      <c r="D32" s="39"/>
      <c r="E32" s="30">
        <v>3644</v>
      </c>
      <c r="F32" s="30"/>
      <c r="G32" s="39"/>
      <c r="H32" s="30">
        <v>1043</v>
      </c>
      <c r="I32" s="30"/>
      <c r="J32" s="39"/>
      <c r="K32" s="30">
        <v>156</v>
      </c>
      <c r="L32" s="49"/>
      <c r="M32" s="32"/>
      <c r="N32" s="49"/>
      <c r="O32" s="49"/>
      <c r="P32" s="52"/>
    </row>
    <row r="33" spans="1:16">
      <c r="A33" s="47">
        <v>40179</v>
      </c>
      <c r="B33" s="42">
        <v>1708</v>
      </c>
      <c r="C33" s="42"/>
      <c r="D33" s="39"/>
      <c r="E33" s="30">
        <v>3624</v>
      </c>
      <c r="F33" s="30"/>
      <c r="G33" s="39"/>
      <c r="H33" s="30">
        <v>1072</v>
      </c>
      <c r="I33" s="30"/>
      <c r="J33" s="39"/>
      <c r="K33" s="30">
        <v>154</v>
      </c>
      <c r="L33" s="49"/>
      <c r="M33" s="32"/>
      <c r="N33" s="49"/>
      <c r="O33" s="49"/>
      <c r="P33" s="52"/>
    </row>
    <row r="34" spans="1:16">
      <c r="A34" s="47">
        <v>40210</v>
      </c>
      <c r="B34" s="42">
        <v>1678</v>
      </c>
      <c r="C34" s="42"/>
      <c r="D34" s="39"/>
      <c r="E34" s="30">
        <v>3616</v>
      </c>
      <c r="F34" s="30"/>
      <c r="G34" s="39"/>
      <c r="H34" s="30">
        <v>1081</v>
      </c>
      <c r="I34" s="30"/>
      <c r="J34" s="39"/>
      <c r="K34" s="30">
        <v>153</v>
      </c>
      <c r="L34" s="49"/>
      <c r="M34" s="32"/>
      <c r="N34" s="49"/>
      <c r="O34" s="49"/>
      <c r="P34" s="52"/>
    </row>
    <row r="35" spans="1:16">
      <c r="A35" s="47">
        <v>40238</v>
      </c>
      <c r="B35" s="42">
        <v>1719</v>
      </c>
      <c r="C35" s="42"/>
      <c r="D35" s="39"/>
      <c r="E35" s="30">
        <v>3651</v>
      </c>
      <c r="F35" s="30"/>
      <c r="G35" s="39"/>
      <c r="H35" s="30">
        <v>1103</v>
      </c>
      <c r="I35" s="30"/>
      <c r="J35" s="39"/>
      <c r="K35" s="30">
        <v>156</v>
      </c>
      <c r="L35" s="49"/>
      <c r="M35" s="32"/>
      <c r="N35" s="30"/>
      <c r="O35" s="30"/>
      <c r="P35" s="52"/>
    </row>
    <row r="36" spans="1:16">
      <c r="A36" s="47">
        <v>40269</v>
      </c>
      <c r="B36" s="42">
        <v>1698</v>
      </c>
      <c r="C36" s="42"/>
      <c r="D36" s="39"/>
      <c r="E36" s="30">
        <v>3626</v>
      </c>
      <c r="F36" s="30"/>
      <c r="G36" s="39"/>
      <c r="H36" s="30">
        <v>1119</v>
      </c>
      <c r="I36" s="30"/>
      <c r="J36" s="39"/>
      <c r="K36" s="30">
        <v>161</v>
      </c>
      <c r="L36" s="49"/>
      <c r="M36" s="32"/>
      <c r="N36" s="30"/>
      <c r="O36" s="30"/>
      <c r="P36" s="52"/>
    </row>
    <row r="37" spans="1:16">
      <c r="A37" s="47">
        <v>40299</v>
      </c>
      <c r="B37" s="42">
        <v>1687</v>
      </c>
      <c r="C37" s="42"/>
      <c r="D37" s="39"/>
      <c r="E37" s="30">
        <v>3571</v>
      </c>
      <c r="F37" s="30"/>
      <c r="G37" s="39"/>
      <c r="H37" s="30">
        <v>1099</v>
      </c>
      <c r="I37" s="30"/>
      <c r="J37" s="39"/>
      <c r="K37" s="30">
        <v>167</v>
      </c>
      <c r="L37" s="49"/>
      <c r="M37" s="32"/>
      <c r="N37" s="30"/>
      <c r="O37" s="30"/>
      <c r="P37" s="52"/>
    </row>
    <row r="38" spans="1:16">
      <c r="A38" s="47">
        <v>40330</v>
      </c>
      <c r="B38" s="42">
        <v>1684</v>
      </c>
      <c r="C38" s="42"/>
      <c r="D38" s="39"/>
      <c r="E38" s="30">
        <v>3571</v>
      </c>
      <c r="F38" s="30"/>
      <c r="G38" s="39"/>
      <c r="H38" s="30">
        <v>1129</v>
      </c>
      <c r="I38" s="30"/>
      <c r="J38" s="39"/>
      <c r="K38" s="30">
        <v>164</v>
      </c>
      <c r="L38" s="49"/>
      <c r="M38" s="32"/>
      <c r="N38" s="30"/>
      <c r="O38" s="30"/>
      <c r="P38" s="52"/>
    </row>
    <row r="39" spans="1:16">
      <c r="A39" s="47">
        <v>40360</v>
      </c>
      <c r="B39" s="42">
        <v>1690</v>
      </c>
      <c r="C39" s="42"/>
      <c r="D39" s="39"/>
      <c r="E39" s="30">
        <v>3600</v>
      </c>
      <c r="F39" s="30"/>
      <c r="G39" s="39"/>
      <c r="H39" s="30">
        <v>1134</v>
      </c>
      <c r="I39" s="30"/>
      <c r="J39" s="39"/>
      <c r="K39" s="30">
        <v>165</v>
      </c>
      <c r="L39" s="49"/>
      <c r="M39" s="32"/>
      <c r="N39" s="30">
        <v>231</v>
      </c>
      <c r="O39" s="30"/>
      <c r="P39" s="52"/>
    </row>
    <row r="40" spans="1:16">
      <c r="A40" s="47">
        <v>40391</v>
      </c>
      <c r="B40" s="42">
        <v>1748</v>
      </c>
      <c r="C40" s="42"/>
      <c r="D40" s="39"/>
      <c r="E40" s="30">
        <v>3547</v>
      </c>
      <c r="F40" s="30"/>
      <c r="G40" s="39"/>
      <c r="H40" s="30">
        <v>1138</v>
      </c>
      <c r="I40" s="30"/>
      <c r="J40" s="39"/>
      <c r="K40" s="30">
        <v>167</v>
      </c>
      <c r="L40" s="49"/>
      <c r="M40" s="32"/>
      <c r="N40" s="30">
        <v>238</v>
      </c>
      <c r="O40" s="30"/>
      <c r="P40" s="52"/>
    </row>
    <row r="41" spans="1:16">
      <c r="A41" s="47">
        <v>40422</v>
      </c>
      <c r="B41" s="42">
        <v>1771</v>
      </c>
      <c r="C41" s="42"/>
      <c r="D41" s="39"/>
      <c r="E41" s="30">
        <v>3589</v>
      </c>
      <c r="F41" s="30"/>
      <c r="G41" s="39"/>
      <c r="H41" s="30">
        <v>1176</v>
      </c>
      <c r="I41" s="30"/>
      <c r="J41" s="39"/>
      <c r="K41" s="30">
        <v>170</v>
      </c>
      <c r="L41" s="49"/>
      <c r="M41" s="32"/>
      <c r="N41" s="30">
        <v>237</v>
      </c>
      <c r="O41" s="30"/>
      <c r="P41" s="52"/>
    </row>
    <row r="42" spans="1:16">
      <c r="A42" s="47">
        <v>40452</v>
      </c>
      <c r="B42" s="42">
        <v>1787</v>
      </c>
      <c r="C42" s="42"/>
      <c r="D42" s="39"/>
      <c r="E42" s="30">
        <v>3547</v>
      </c>
      <c r="F42" s="30"/>
      <c r="G42" s="39"/>
      <c r="H42" s="30">
        <v>1195</v>
      </c>
      <c r="I42" s="30"/>
      <c r="J42" s="39"/>
      <c r="K42" s="30">
        <v>172</v>
      </c>
      <c r="L42" s="49"/>
      <c r="M42" s="32"/>
      <c r="N42" s="30">
        <v>237</v>
      </c>
      <c r="O42" s="30"/>
      <c r="P42" s="52"/>
    </row>
    <row r="43" spans="1:16">
      <c r="A43" s="47">
        <v>40483</v>
      </c>
      <c r="B43" s="42">
        <v>1806</v>
      </c>
      <c r="C43" s="42"/>
      <c r="D43" s="39"/>
      <c r="E43" s="30">
        <v>3547</v>
      </c>
      <c r="F43" s="30"/>
      <c r="G43" s="39"/>
      <c r="H43" s="30">
        <v>1278</v>
      </c>
      <c r="I43" s="30"/>
      <c r="J43" s="39"/>
      <c r="K43" s="30">
        <v>173</v>
      </c>
      <c r="L43" s="49"/>
      <c r="M43" s="32"/>
      <c r="N43" s="30">
        <v>237</v>
      </c>
      <c r="O43" s="30"/>
      <c r="P43" s="52"/>
    </row>
    <row r="44" spans="1:16">
      <c r="A44" s="47">
        <v>40513</v>
      </c>
      <c r="B44" s="42">
        <v>1827</v>
      </c>
      <c r="C44" s="42"/>
      <c r="D44" s="39"/>
      <c r="E44" s="30">
        <v>3603</v>
      </c>
      <c r="F44" s="30"/>
      <c r="G44" s="39"/>
      <c r="H44" s="30">
        <v>1339</v>
      </c>
      <c r="I44" s="30"/>
      <c r="J44" s="39"/>
      <c r="K44" s="30">
        <v>173</v>
      </c>
      <c r="L44" s="49"/>
      <c r="M44" s="32"/>
      <c r="N44" s="30">
        <v>237</v>
      </c>
      <c r="O44" s="30"/>
      <c r="P44" s="52"/>
    </row>
    <row r="45" spans="1:16">
      <c r="A45" s="47">
        <v>40544</v>
      </c>
      <c r="B45" s="42">
        <v>1851</v>
      </c>
      <c r="C45" s="42"/>
      <c r="D45" s="39"/>
      <c r="E45" s="30">
        <v>3560</v>
      </c>
      <c r="F45" s="30"/>
      <c r="G45" s="39"/>
      <c r="H45" s="30">
        <v>1375</v>
      </c>
      <c r="I45" s="30"/>
      <c r="J45" s="39"/>
      <c r="K45" s="30">
        <v>172</v>
      </c>
      <c r="L45" s="49"/>
      <c r="M45" s="32"/>
      <c r="N45" s="30">
        <v>241</v>
      </c>
      <c r="O45" s="30"/>
      <c r="P45" s="52"/>
    </row>
    <row r="46" spans="1:16">
      <c r="A46" s="47">
        <v>40575</v>
      </c>
      <c r="B46" s="42">
        <v>1881</v>
      </c>
      <c r="C46" s="42"/>
      <c r="D46" s="39"/>
      <c r="E46" s="30">
        <v>3486</v>
      </c>
      <c r="F46" s="30"/>
      <c r="G46" s="39"/>
      <c r="H46" s="30">
        <v>1385</v>
      </c>
      <c r="I46" s="30"/>
      <c r="J46" s="39"/>
      <c r="K46" s="30">
        <v>168</v>
      </c>
      <c r="L46" s="49"/>
      <c r="M46" s="32"/>
      <c r="N46" s="30">
        <v>243</v>
      </c>
      <c r="O46" s="30"/>
      <c r="P46" s="52"/>
    </row>
    <row r="47" spans="1:16">
      <c r="A47" s="47">
        <v>40603</v>
      </c>
      <c r="B47" s="42">
        <v>1933</v>
      </c>
      <c r="C47" s="42"/>
      <c r="D47" s="39"/>
      <c r="E47" s="30">
        <v>3506</v>
      </c>
      <c r="F47" s="30"/>
      <c r="G47" s="39"/>
      <c r="H47" s="30">
        <v>1432</v>
      </c>
      <c r="I47" s="30"/>
      <c r="J47" s="39"/>
      <c r="K47" s="30">
        <v>171</v>
      </c>
      <c r="L47" s="49"/>
      <c r="M47" s="32"/>
      <c r="N47" s="30">
        <v>243</v>
      </c>
      <c r="O47" s="30"/>
      <c r="P47" s="52"/>
    </row>
    <row r="48" spans="1:16">
      <c r="A48" s="47">
        <v>40634</v>
      </c>
      <c r="B48" s="42">
        <v>1942</v>
      </c>
      <c r="C48" s="42"/>
      <c r="D48" s="39"/>
      <c r="E48" s="30">
        <v>3518</v>
      </c>
      <c r="F48" s="30"/>
      <c r="G48" s="39"/>
      <c r="H48" s="30">
        <v>1474</v>
      </c>
      <c r="I48" s="30"/>
      <c r="J48" s="39"/>
      <c r="K48" s="30">
        <v>167</v>
      </c>
      <c r="L48" s="49"/>
      <c r="M48" s="32"/>
      <c r="N48" s="30">
        <v>247</v>
      </c>
      <c r="O48" s="30"/>
      <c r="P48" s="52"/>
    </row>
    <row r="49" spans="1:16">
      <c r="A49" s="47">
        <v>40664</v>
      </c>
      <c r="B49" s="42">
        <v>1943</v>
      </c>
      <c r="C49" s="42"/>
      <c r="D49" s="39"/>
      <c r="E49" s="30">
        <v>3473</v>
      </c>
      <c r="F49" s="30"/>
      <c r="G49" s="39"/>
      <c r="H49" s="30">
        <v>1448</v>
      </c>
      <c r="I49" s="30"/>
      <c r="J49" s="39"/>
      <c r="K49" s="30">
        <v>168</v>
      </c>
      <c r="L49" s="49"/>
      <c r="M49" s="32"/>
      <c r="N49" s="30">
        <v>250</v>
      </c>
      <c r="O49" s="30"/>
      <c r="P49" s="52"/>
    </row>
    <row r="50" spans="1:16">
      <c r="A50" s="47">
        <v>40695</v>
      </c>
      <c r="B50" s="42">
        <v>1965</v>
      </c>
      <c r="C50" s="42"/>
      <c r="D50" s="39"/>
      <c r="E50" s="30">
        <v>3476</v>
      </c>
      <c r="F50" s="30"/>
      <c r="G50" s="39"/>
      <c r="H50" s="30">
        <v>1396</v>
      </c>
      <c r="I50" s="30"/>
      <c r="J50" s="39"/>
      <c r="K50" s="30">
        <v>168</v>
      </c>
      <c r="L50" s="49"/>
      <c r="M50" s="32"/>
      <c r="N50" s="30">
        <v>253</v>
      </c>
      <c r="O50" s="30"/>
      <c r="P50" s="52"/>
    </row>
    <row r="51" spans="1:16">
      <c r="A51" s="47">
        <v>40725</v>
      </c>
      <c r="B51" s="42">
        <v>1979</v>
      </c>
      <c r="C51" s="42"/>
      <c r="D51" s="32"/>
      <c r="E51" s="30">
        <v>3441</v>
      </c>
      <c r="F51" s="30"/>
      <c r="G51" s="32"/>
      <c r="H51" s="30">
        <v>1364</v>
      </c>
      <c r="I51" s="30"/>
      <c r="J51" s="32"/>
      <c r="K51" s="30">
        <v>186</v>
      </c>
      <c r="L51" s="49"/>
      <c r="M51" s="32"/>
      <c r="N51" s="30">
        <v>252</v>
      </c>
      <c r="O51" s="30"/>
      <c r="P51" s="53"/>
    </row>
    <row r="52" spans="1:16">
      <c r="A52" s="47">
        <v>40756</v>
      </c>
      <c r="B52" s="42">
        <v>2013</v>
      </c>
      <c r="C52" s="42"/>
      <c r="D52" s="32"/>
      <c r="E52" s="30">
        <v>3492</v>
      </c>
      <c r="F52" s="30"/>
      <c r="G52" s="32"/>
      <c r="H52" s="30">
        <v>1338</v>
      </c>
      <c r="I52" s="30"/>
      <c r="J52" s="32"/>
      <c r="K52" s="30">
        <v>188</v>
      </c>
      <c r="L52" s="49"/>
      <c r="M52" s="32"/>
      <c r="N52" s="30">
        <v>256</v>
      </c>
      <c r="O52" s="30"/>
      <c r="P52" s="53"/>
    </row>
    <row r="53" spans="1:16">
      <c r="A53" s="47">
        <v>40787</v>
      </c>
      <c r="B53" s="42">
        <v>2045</v>
      </c>
      <c r="C53" s="42"/>
      <c r="D53" s="32"/>
      <c r="E53" s="30">
        <v>3497</v>
      </c>
      <c r="F53" s="30"/>
      <c r="G53" s="32"/>
      <c r="H53" s="30">
        <v>1256</v>
      </c>
      <c r="I53" s="30"/>
      <c r="J53" s="32"/>
      <c r="K53" s="30">
        <v>187</v>
      </c>
      <c r="L53" s="49"/>
      <c r="M53" s="32"/>
      <c r="N53" s="30">
        <v>257</v>
      </c>
      <c r="O53" s="30"/>
      <c r="P53" s="53"/>
    </row>
    <row r="54" spans="1:16">
      <c r="A54" s="47">
        <v>40817</v>
      </c>
      <c r="B54" s="42">
        <v>2072</v>
      </c>
      <c r="C54" s="42"/>
      <c r="D54" s="32"/>
      <c r="E54" s="30">
        <v>3476</v>
      </c>
      <c r="F54" s="30"/>
      <c r="G54" s="32"/>
      <c r="H54" s="30">
        <v>1211</v>
      </c>
      <c r="I54" s="30"/>
      <c r="J54" s="32"/>
      <c r="K54" s="30">
        <v>190</v>
      </c>
      <c r="L54" s="49"/>
      <c r="M54" s="32"/>
      <c r="N54" s="30">
        <v>256</v>
      </c>
      <c r="O54" s="30"/>
      <c r="P54" s="53"/>
    </row>
    <row r="55" spans="1:16">
      <c r="A55" s="47">
        <v>40848</v>
      </c>
      <c r="B55" s="42">
        <v>2083</v>
      </c>
      <c r="C55" s="42"/>
      <c r="D55" s="32"/>
      <c r="E55" s="30">
        <v>3526</v>
      </c>
      <c r="F55" s="30"/>
      <c r="G55" s="32"/>
      <c r="H55" s="30">
        <v>1189</v>
      </c>
      <c r="I55" s="30"/>
      <c r="J55" s="32"/>
      <c r="K55" s="30">
        <v>192</v>
      </c>
      <c r="L55" s="49"/>
      <c r="M55" s="32"/>
      <c r="N55" s="30">
        <v>259</v>
      </c>
      <c r="O55" s="30"/>
      <c r="P55" s="53"/>
    </row>
    <row r="56" spans="1:16">
      <c r="A56" s="47">
        <v>40878</v>
      </c>
      <c r="B56" s="42">
        <v>2088</v>
      </c>
      <c r="C56" s="42"/>
      <c r="D56" s="32"/>
      <c r="E56" s="30">
        <v>3583</v>
      </c>
      <c r="F56" s="30"/>
      <c r="G56" s="32"/>
      <c r="H56" s="30">
        <v>1160</v>
      </c>
      <c r="I56" s="30"/>
      <c r="J56" s="32"/>
      <c r="K56" s="30">
        <v>195</v>
      </c>
      <c r="L56" s="49"/>
      <c r="M56" s="32"/>
      <c r="N56" s="30">
        <v>261</v>
      </c>
      <c r="O56" s="30"/>
      <c r="P56" s="53"/>
    </row>
    <row r="57" spans="1:16">
      <c r="A57" s="47">
        <v>40909</v>
      </c>
      <c r="B57" s="42">
        <v>2048</v>
      </c>
      <c r="C57" s="42"/>
      <c r="D57" s="32"/>
      <c r="E57" s="30">
        <v>3525</v>
      </c>
      <c r="F57" s="30"/>
      <c r="G57" s="32"/>
      <c r="H57" s="30">
        <v>1192</v>
      </c>
      <c r="I57" s="30"/>
      <c r="J57" s="32"/>
      <c r="K57" s="30">
        <v>193</v>
      </c>
      <c r="L57" s="49"/>
      <c r="M57" s="32"/>
      <c r="N57" s="30">
        <v>257</v>
      </c>
      <c r="O57" s="30"/>
      <c r="P57" s="53"/>
    </row>
    <row r="58" spans="1:16">
      <c r="A58" s="47">
        <v>40940</v>
      </c>
      <c r="B58" s="42">
        <v>2068</v>
      </c>
      <c r="C58" s="42"/>
      <c r="D58" s="32"/>
      <c r="E58" s="30">
        <v>3527</v>
      </c>
      <c r="F58" s="30"/>
      <c r="G58" s="32"/>
      <c r="H58" s="30">
        <v>1200</v>
      </c>
      <c r="I58" s="30"/>
      <c r="J58" s="32"/>
      <c r="K58" s="30">
        <v>191</v>
      </c>
      <c r="L58" s="49"/>
      <c r="M58" s="32"/>
      <c r="N58" s="30">
        <v>256</v>
      </c>
      <c r="O58" s="30"/>
      <c r="P58" s="53"/>
    </row>
    <row r="59" spans="1:16">
      <c r="A59" s="47">
        <v>40969</v>
      </c>
      <c r="B59" s="42">
        <v>2032</v>
      </c>
      <c r="C59" s="42"/>
      <c r="D59" s="32"/>
      <c r="E59" s="30">
        <v>3448</v>
      </c>
      <c r="F59" s="30"/>
      <c r="G59" s="32"/>
      <c r="H59" s="30">
        <v>1197</v>
      </c>
      <c r="I59" s="30"/>
      <c r="J59" s="32"/>
      <c r="K59" s="30">
        <v>189</v>
      </c>
      <c r="L59" s="49"/>
      <c r="M59" s="32"/>
      <c r="N59" s="30">
        <v>259</v>
      </c>
      <c r="O59" s="30"/>
      <c r="P59" s="53"/>
    </row>
    <row r="60" spans="1:16">
      <c r="A60" s="47">
        <v>41000</v>
      </c>
      <c r="B60" s="42">
        <v>2050</v>
      </c>
      <c r="C60" s="42"/>
      <c r="D60" s="32"/>
      <c r="E60" s="30">
        <v>3422</v>
      </c>
      <c r="F60" s="30"/>
      <c r="G60" s="32"/>
      <c r="H60" s="30">
        <v>1181</v>
      </c>
      <c r="I60" s="30"/>
      <c r="J60" s="32"/>
      <c r="K60" s="30">
        <v>189</v>
      </c>
      <c r="L60" s="49"/>
      <c r="M60" s="32"/>
      <c r="N60" s="30">
        <v>258</v>
      </c>
      <c r="O60" s="30"/>
      <c r="P60" s="53"/>
    </row>
    <row r="61" spans="1:16">
      <c r="A61" s="47">
        <v>41030</v>
      </c>
      <c r="B61" s="42">
        <v>2067</v>
      </c>
      <c r="C61" s="42"/>
      <c r="D61" s="32"/>
      <c r="E61" s="30">
        <v>3382</v>
      </c>
      <c r="F61" s="30"/>
      <c r="G61" s="32"/>
      <c r="H61" s="30">
        <v>1189</v>
      </c>
      <c r="I61" s="30"/>
      <c r="J61" s="32"/>
      <c r="K61" s="30">
        <v>202</v>
      </c>
      <c r="L61" s="49"/>
      <c r="M61" s="32"/>
      <c r="N61" s="30">
        <v>264</v>
      </c>
      <c r="O61" s="30"/>
      <c r="P61" s="53"/>
    </row>
    <row r="62" spans="1:16">
      <c r="A62" s="47">
        <v>41061</v>
      </c>
      <c r="B62" s="42">
        <v>2016</v>
      </c>
      <c r="C62" s="42"/>
      <c r="D62" s="32"/>
      <c r="E62" s="30">
        <v>3357</v>
      </c>
      <c r="F62" s="30"/>
      <c r="G62" s="32"/>
      <c r="H62" s="30">
        <v>1207</v>
      </c>
      <c r="I62" s="30"/>
      <c r="J62" s="32"/>
      <c r="K62" s="30">
        <v>198</v>
      </c>
      <c r="L62" s="49"/>
      <c r="M62" s="32"/>
      <c r="N62" s="30">
        <v>262</v>
      </c>
      <c r="O62" s="30"/>
      <c r="P62" s="53"/>
    </row>
    <row r="63" spans="1:16">
      <c r="A63" s="47">
        <v>41091</v>
      </c>
      <c r="B63" s="42">
        <v>2031</v>
      </c>
      <c r="C63" s="42"/>
      <c r="D63" s="32"/>
      <c r="E63" s="30">
        <v>3350</v>
      </c>
      <c r="F63" s="30"/>
      <c r="G63" s="32"/>
      <c r="H63" s="30">
        <v>1229</v>
      </c>
      <c r="I63" s="30"/>
      <c r="J63" s="32"/>
      <c r="K63" s="30">
        <v>195</v>
      </c>
      <c r="L63" s="49"/>
      <c r="M63" s="32"/>
      <c r="N63" s="30">
        <v>257</v>
      </c>
      <c r="O63" s="30"/>
      <c r="P63" s="53"/>
    </row>
    <row r="64" spans="1:16">
      <c r="A64" s="47">
        <v>41122</v>
      </c>
      <c r="B64" s="42">
        <v>2031</v>
      </c>
      <c r="C64" s="42"/>
      <c r="D64" s="32"/>
      <c r="E64" s="30">
        <v>3338</v>
      </c>
      <c r="F64" s="30"/>
      <c r="G64" s="32"/>
      <c r="H64" s="30">
        <v>1236</v>
      </c>
      <c r="I64" s="30"/>
      <c r="J64" s="32"/>
      <c r="K64" s="30">
        <v>201</v>
      </c>
      <c r="L64" s="49"/>
      <c r="M64" s="32"/>
      <c r="N64" s="30">
        <v>258</v>
      </c>
      <c r="O64" s="30"/>
      <c r="P64" s="53"/>
    </row>
    <row r="65" spans="1:16">
      <c r="A65" s="47">
        <v>41153</v>
      </c>
      <c r="B65" s="42">
        <v>2042</v>
      </c>
      <c r="C65" s="42"/>
      <c r="D65" s="32"/>
      <c r="E65" s="30">
        <v>3316</v>
      </c>
      <c r="F65" s="30"/>
      <c r="G65" s="32"/>
      <c r="H65" s="30">
        <v>1220</v>
      </c>
      <c r="I65" s="30"/>
      <c r="J65" s="32"/>
      <c r="K65" s="30">
        <v>205</v>
      </c>
      <c r="L65" s="49"/>
      <c r="M65" s="32"/>
      <c r="N65" s="30">
        <v>260</v>
      </c>
      <c r="O65" s="30"/>
      <c r="P65" s="53"/>
    </row>
    <row r="66" spans="1:16">
      <c r="A66" s="47">
        <v>41183</v>
      </c>
      <c r="B66" s="42">
        <v>2075</v>
      </c>
      <c r="C66" s="42"/>
      <c r="D66" s="32"/>
      <c r="E66" s="30">
        <v>3301</v>
      </c>
      <c r="F66" s="30"/>
      <c r="G66" s="32"/>
      <c r="H66" s="30">
        <v>1214</v>
      </c>
      <c r="I66" s="30"/>
      <c r="J66" s="32"/>
      <c r="K66" s="30">
        <v>211</v>
      </c>
      <c r="L66" s="49"/>
      <c r="M66" s="32"/>
      <c r="N66" s="30">
        <v>259</v>
      </c>
      <c r="O66" s="30"/>
      <c r="P66" s="53"/>
    </row>
    <row r="67" spans="1:16">
      <c r="A67" s="47">
        <v>41214</v>
      </c>
      <c r="B67" s="42">
        <v>2135</v>
      </c>
      <c r="C67" s="42"/>
      <c r="D67" s="32"/>
      <c r="E67" s="30">
        <v>3308</v>
      </c>
      <c r="F67" s="30"/>
      <c r="G67" s="32"/>
      <c r="H67" s="30">
        <v>1219</v>
      </c>
      <c r="I67" s="30"/>
      <c r="J67" s="32"/>
      <c r="K67" s="30">
        <v>209</v>
      </c>
      <c r="L67" s="49"/>
      <c r="M67" s="32"/>
      <c r="N67" s="30">
        <v>258</v>
      </c>
      <c r="O67" s="30"/>
      <c r="P67" s="53"/>
    </row>
    <row r="68" spans="1:16" ht="14.45" customHeight="1">
      <c r="A68" s="47">
        <v>41244</v>
      </c>
      <c r="B68" s="42">
        <v>2145</v>
      </c>
      <c r="C68" s="42"/>
      <c r="D68" s="32"/>
      <c r="E68" s="30">
        <v>3391</v>
      </c>
      <c r="F68" s="30"/>
      <c r="G68" s="32"/>
      <c r="H68" s="30">
        <v>1231</v>
      </c>
      <c r="I68" s="30"/>
      <c r="J68" s="32"/>
      <c r="K68" s="30">
        <v>211</v>
      </c>
      <c r="L68" s="49"/>
      <c r="M68" s="32"/>
      <c r="N68" s="30">
        <v>259</v>
      </c>
      <c r="O68" s="30"/>
      <c r="P68" s="53"/>
    </row>
    <row r="69" spans="1:16">
      <c r="A69" s="47">
        <v>41275</v>
      </c>
      <c r="B69" s="42">
        <v>2258</v>
      </c>
      <c r="C69" s="42"/>
      <c r="D69" s="32"/>
      <c r="E69" s="30">
        <v>3380</v>
      </c>
      <c r="F69" s="30"/>
      <c r="G69" s="32"/>
      <c r="H69" s="30">
        <v>1218</v>
      </c>
      <c r="I69" s="30"/>
      <c r="J69" s="32"/>
      <c r="K69" s="30">
        <v>211</v>
      </c>
      <c r="L69" s="49"/>
      <c r="M69" s="32"/>
      <c r="N69" s="30">
        <v>256</v>
      </c>
      <c r="O69" s="30"/>
      <c r="P69" s="53"/>
    </row>
    <row r="70" spans="1:16" ht="14.45" customHeight="1">
      <c r="A70" s="47">
        <v>41306</v>
      </c>
      <c r="B70" s="42">
        <v>2220</v>
      </c>
      <c r="C70" s="42"/>
      <c r="D70" s="32"/>
      <c r="E70" s="30">
        <v>3404</v>
      </c>
      <c r="F70" s="30"/>
      <c r="G70" s="32"/>
      <c r="H70" s="30">
        <v>1233</v>
      </c>
      <c r="I70" s="30"/>
      <c r="J70" s="32"/>
      <c r="K70" s="30">
        <v>210</v>
      </c>
      <c r="L70" s="49"/>
      <c r="M70" s="32"/>
      <c r="N70" s="30">
        <v>253</v>
      </c>
      <c r="O70" s="30"/>
      <c r="P70" s="53"/>
    </row>
    <row r="71" spans="1:16">
      <c r="A71" s="47">
        <v>41334</v>
      </c>
      <c r="B71" s="28">
        <v>2263</v>
      </c>
      <c r="C71" s="28"/>
      <c r="D71" s="32"/>
      <c r="E71" s="30">
        <v>3344</v>
      </c>
      <c r="F71" s="30"/>
      <c r="G71" s="32"/>
      <c r="H71" s="30">
        <v>1290</v>
      </c>
      <c r="I71" s="30"/>
      <c r="J71" s="32"/>
      <c r="K71" s="30">
        <v>208</v>
      </c>
      <c r="L71" s="49"/>
      <c r="M71" s="32"/>
      <c r="N71" s="30">
        <v>254</v>
      </c>
      <c r="O71" s="30"/>
      <c r="P71" s="53"/>
    </row>
    <row r="72" spans="1:16">
      <c r="A72" s="47">
        <v>41365</v>
      </c>
      <c r="B72" s="30">
        <v>2317</v>
      </c>
      <c r="C72" s="30"/>
      <c r="D72" s="32"/>
      <c r="E72" s="30">
        <v>3325</v>
      </c>
      <c r="F72" s="30"/>
      <c r="G72" s="32"/>
      <c r="H72" s="30">
        <v>1295</v>
      </c>
      <c r="I72" s="30"/>
      <c r="J72" s="32"/>
      <c r="K72" s="30">
        <v>204</v>
      </c>
      <c r="L72" s="49"/>
      <c r="M72" s="32"/>
      <c r="N72" s="30">
        <v>254</v>
      </c>
      <c r="O72" s="30"/>
      <c r="P72" s="53"/>
    </row>
    <row r="73" spans="1:16">
      <c r="A73" s="47">
        <v>41395</v>
      </c>
      <c r="B73" s="30">
        <v>2293</v>
      </c>
      <c r="C73" s="30"/>
      <c r="D73" s="32"/>
      <c r="E73" s="30">
        <v>3375</v>
      </c>
      <c r="F73" s="30"/>
      <c r="G73" s="32"/>
      <c r="H73" s="30">
        <v>1285</v>
      </c>
      <c r="I73" s="30"/>
      <c r="J73" s="32"/>
      <c r="K73" s="30">
        <v>204</v>
      </c>
      <c r="L73" s="49"/>
      <c r="M73" s="32"/>
      <c r="N73" s="30">
        <v>260</v>
      </c>
      <c r="O73" s="30"/>
      <c r="P73" s="53"/>
    </row>
    <row r="74" spans="1:16">
      <c r="A74" s="47">
        <v>41426</v>
      </c>
      <c r="B74" s="43">
        <v>2263</v>
      </c>
      <c r="C74" s="43"/>
      <c r="D74" s="32"/>
      <c r="E74" s="30">
        <v>3365</v>
      </c>
      <c r="F74" s="30"/>
      <c r="G74" s="32"/>
      <c r="H74" s="30">
        <v>1252</v>
      </c>
      <c r="I74" s="30"/>
      <c r="J74" s="32"/>
      <c r="K74" s="30">
        <v>211</v>
      </c>
      <c r="L74" s="49"/>
      <c r="M74" s="32"/>
      <c r="N74" s="30">
        <v>258</v>
      </c>
      <c r="O74" s="30"/>
      <c r="P74" s="53"/>
    </row>
    <row r="75" spans="1:16">
      <c r="A75" s="47">
        <v>41456</v>
      </c>
      <c r="B75" s="30">
        <v>2266</v>
      </c>
      <c r="C75" s="30"/>
      <c r="D75" s="32"/>
      <c r="E75" s="30">
        <v>3400</v>
      </c>
      <c r="F75" s="30"/>
      <c r="G75" s="32"/>
      <c r="H75" s="30">
        <v>1280</v>
      </c>
      <c r="I75" s="30"/>
      <c r="J75" s="32"/>
      <c r="K75" s="30">
        <v>215</v>
      </c>
      <c r="L75" s="49"/>
      <c r="M75" s="32"/>
      <c r="N75" s="30">
        <v>272</v>
      </c>
      <c r="O75" s="30"/>
      <c r="P75" s="53"/>
    </row>
    <row r="76" spans="1:16">
      <c r="A76" s="47">
        <v>41487</v>
      </c>
      <c r="B76" s="29">
        <v>2286</v>
      </c>
      <c r="C76" s="29"/>
      <c r="D76" s="32"/>
      <c r="E76" s="29">
        <v>3365</v>
      </c>
      <c r="F76" s="29"/>
      <c r="G76" s="32"/>
      <c r="H76" s="29">
        <v>1280</v>
      </c>
      <c r="I76" s="29"/>
      <c r="J76" s="32"/>
      <c r="K76" s="29">
        <v>215</v>
      </c>
      <c r="L76" s="33"/>
      <c r="M76" s="32"/>
      <c r="N76" s="29">
        <v>272</v>
      </c>
      <c r="O76" s="29"/>
      <c r="P76" s="53"/>
    </row>
    <row r="77" spans="1:16">
      <c r="A77" s="47">
        <v>41518</v>
      </c>
      <c r="B77" s="30">
        <v>2283</v>
      </c>
      <c r="C77" s="30"/>
      <c r="D77" s="32"/>
      <c r="E77" s="30">
        <v>3342</v>
      </c>
      <c r="F77" s="30"/>
      <c r="G77" s="32"/>
      <c r="H77" s="30">
        <v>1281</v>
      </c>
      <c r="I77" s="30"/>
      <c r="J77" s="32"/>
      <c r="K77" s="30">
        <v>218</v>
      </c>
      <c r="L77" s="30"/>
      <c r="M77" s="32"/>
      <c r="N77" s="30">
        <v>270</v>
      </c>
      <c r="O77" s="30"/>
      <c r="P77" s="53"/>
    </row>
    <row r="78" spans="1:16">
      <c r="A78" s="47">
        <v>41548</v>
      </c>
      <c r="B78" s="30">
        <v>2318</v>
      </c>
      <c r="C78" s="30"/>
      <c r="D78" s="32"/>
      <c r="E78" s="30">
        <v>3392</v>
      </c>
      <c r="F78" s="30"/>
      <c r="G78" s="32"/>
      <c r="H78" s="30">
        <v>1302</v>
      </c>
      <c r="I78" s="30"/>
      <c r="J78" s="32"/>
      <c r="K78" s="30">
        <v>215</v>
      </c>
      <c r="L78" s="30"/>
      <c r="M78" s="32"/>
      <c r="N78" s="30">
        <v>271</v>
      </c>
      <c r="O78" s="30"/>
      <c r="P78" s="53"/>
    </row>
    <row r="79" spans="1:16">
      <c r="A79" s="47">
        <v>41579</v>
      </c>
      <c r="B79" s="30">
        <v>2313</v>
      </c>
      <c r="C79" s="30"/>
      <c r="D79" s="32"/>
      <c r="E79" s="30">
        <v>3371</v>
      </c>
      <c r="F79" s="49"/>
      <c r="G79" s="32"/>
      <c r="H79" s="30">
        <v>1313</v>
      </c>
      <c r="I79" s="30"/>
      <c r="J79" s="32"/>
      <c r="K79" s="30">
        <v>217</v>
      </c>
      <c r="L79" s="30"/>
      <c r="M79" s="32"/>
      <c r="N79" s="30">
        <v>276</v>
      </c>
      <c r="O79" s="30"/>
      <c r="P79" s="53"/>
    </row>
    <row r="80" spans="1:16">
      <c r="A80" s="47">
        <v>41609</v>
      </c>
      <c r="B80" s="30">
        <v>2308</v>
      </c>
      <c r="C80" s="30"/>
      <c r="D80" s="32"/>
      <c r="E80" s="30">
        <v>3382</v>
      </c>
      <c r="F80" s="49"/>
      <c r="G80" s="32"/>
      <c r="H80" s="30">
        <v>1325</v>
      </c>
      <c r="I80" s="30"/>
      <c r="J80" s="32"/>
      <c r="K80" s="30">
        <v>212</v>
      </c>
      <c r="L80" s="30"/>
      <c r="M80" s="32"/>
      <c r="N80" s="30">
        <v>276</v>
      </c>
      <c r="O80" s="30"/>
      <c r="P80" s="53"/>
    </row>
    <row r="81" spans="1:33">
      <c r="A81" s="47">
        <v>41640</v>
      </c>
      <c r="B81" s="30">
        <v>2347</v>
      </c>
      <c r="C81" s="30"/>
      <c r="D81" s="32"/>
      <c r="E81" s="30">
        <v>3309</v>
      </c>
      <c r="F81" s="49"/>
      <c r="G81" s="32"/>
      <c r="H81" s="30">
        <v>1323</v>
      </c>
      <c r="I81" s="30"/>
      <c r="J81" s="32"/>
      <c r="K81" s="30">
        <v>214</v>
      </c>
      <c r="L81" s="30"/>
      <c r="M81" s="32"/>
      <c r="N81" s="30">
        <v>277</v>
      </c>
      <c r="O81" s="30"/>
      <c r="P81" s="53"/>
    </row>
    <row r="82" spans="1:33">
      <c r="A82" s="47">
        <v>41671</v>
      </c>
      <c r="B82" s="30">
        <v>2353</v>
      </c>
      <c r="C82" s="30"/>
      <c r="D82" s="32"/>
      <c r="E82" s="30">
        <v>3247</v>
      </c>
      <c r="F82" s="49"/>
      <c r="G82" s="32"/>
      <c r="H82" s="30">
        <v>1326</v>
      </c>
      <c r="I82" s="30"/>
      <c r="J82" s="32"/>
      <c r="K82" s="30">
        <v>215</v>
      </c>
      <c r="L82" s="30"/>
      <c r="M82" s="32"/>
      <c r="N82" s="30">
        <v>283</v>
      </c>
      <c r="O82" s="30"/>
      <c r="P82" s="53"/>
    </row>
    <row r="83" spans="1:33">
      <c r="A83" s="47">
        <v>41699</v>
      </c>
      <c r="B83" s="30">
        <v>2374</v>
      </c>
      <c r="C83" s="30"/>
      <c r="D83" s="32"/>
      <c r="E83" s="30">
        <v>3168</v>
      </c>
      <c r="F83" s="49"/>
      <c r="G83" s="32"/>
      <c r="H83" s="30">
        <v>1352</v>
      </c>
      <c r="I83" s="30"/>
      <c r="J83" s="32"/>
      <c r="K83" s="30">
        <v>218</v>
      </c>
      <c r="L83" s="30"/>
      <c r="M83" s="32"/>
      <c r="N83" s="30">
        <v>283</v>
      </c>
      <c r="O83" s="30"/>
      <c r="P83" s="53"/>
    </row>
    <row r="84" spans="1:33">
      <c r="A84" s="47">
        <v>41730</v>
      </c>
      <c r="B84" s="30">
        <v>2375</v>
      </c>
      <c r="C84" s="30"/>
      <c r="D84" s="32"/>
      <c r="E84" s="30">
        <v>3155</v>
      </c>
      <c r="F84" s="49"/>
      <c r="G84" s="32"/>
      <c r="H84" s="30">
        <v>1371</v>
      </c>
      <c r="I84" s="30"/>
      <c r="J84" s="32"/>
      <c r="K84" s="30">
        <v>220</v>
      </c>
      <c r="L84" s="30"/>
      <c r="M84" s="32"/>
      <c r="N84" s="30">
        <v>284</v>
      </c>
      <c r="O84" s="30"/>
      <c r="P84" s="53"/>
    </row>
    <row r="85" spans="1:33">
      <c r="A85" s="47">
        <v>41760</v>
      </c>
      <c r="B85" s="30">
        <v>2341</v>
      </c>
      <c r="C85" s="30"/>
      <c r="D85" s="32"/>
      <c r="E85" s="30">
        <v>3090</v>
      </c>
      <c r="F85" s="49"/>
      <c r="G85" s="32"/>
      <c r="H85" s="30">
        <v>1408</v>
      </c>
      <c r="I85" s="30"/>
      <c r="J85" s="32"/>
      <c r="K85" s="30">
        <v>228</v>
      </c>
      <c r="L85" s="30"/>
      <c r="M85" s="32"/>
      <c r="N85" s="30">
        <v>285</v>
      </c>
      <c r="O85" s="30"/>
      <c r="P85" s="53"/>
    </row>
    <row r="86" spans="1:33">
      <c r="A86" s="47">
        <v>41791</v>
      </c>
      <c r="B86" s="30">
        <v>2348</v>
      </c>
      <c r="C86" s="30"/>
      <c r="D86" s="32"/>
      <c r="E86" s="30">
        <v>3098</v>
      </c>
      <c r="F86" s="49"/>
      <c r="G86" s="32"/>
      <c r="H86" s="30">
        <v>1382</v>
      </c>
      <c r="I86" s="30"/>
      <c r="J86" s="32"/>
      <c r="K86" s="30">
        <v>227</v>
      </c>
      <c r="L86" s="30"/>
      <c r="M86" s="32"/>
      <c r="N86" s="30">
        <v>283</v>
      </c>
      <c r="O86" s="30"/>
      <c r="P86" s="53"/>
    </row>
    <row r="87" spans="1:33">
      <c r="A87" s="47">
        <v>41821</v>
      </c>
      <c r="B87" s="30">
        <v>2391</v>
      </c>
      <c r="C87" s="30">
        <v>2391</v>
      </c>
      <c r="D87" s="32"/>
      <c r="E87" s="30">
        <v>3150</v>
      </c>
      <c r="F87" s="30">
        <v>3150</v>
      </c>
      <c r="G87" s="32"/>
      <c r="H87" s="30">
        <v>1348</v>
      </c>
      <c r="I87" s="30">
        <v>1348</v>
      </c>
      <c r="J87" s="32"/>
      <c r="K87" s="30">
        <v>228</v>
      </c>
      <c r="L87" s="30"/>
      <c r="M87" s="32"/>
      <c r="N87" s="30">
        <v>287</v>
      </c>
      <c r="O87" s="30">
        <v>287</v>
      </c>
      <c r="P87" s="53"/>
    </row>
    <row r="88" spans="1:33" s="10" customFormat="1">
      <c r="A88" s="47">
        <v>41852</v>
      </c>
      <c r="B88" s="29">
        <v>2382</v>
      </c>
      <c r="C88" s="29">
        <v>2382</v>
      </c>
      <c r="D88" s="32"/>
      <c r="E88" s="29">
        <v>3123</v>
      </c>
      <c r="F88" s="30">
        <v>3123</v>
      </c>
      <c r="G88" s="32"/>
      <c r="H88" s="29">
        <v>1323</v>
      </c>
      <c r="I88" s="29">
        <v>1323</v>
      </c>
      <c r="J88" s="32"/>
      <c r="K88" s="29">
        <v>232</v>
      </c>
      <c r="L88" s="29">
        <v>232</v>
      </c>
      <c r="M88" s="32"/>
      <c r="N88" s="29">
        <v>285</v>
      </c>
      <c r="O88" s="29">
        <v>285</v>
      </c>
      <c r="P88" s="53"/>
      <c r="R88" s="104"/>
    </row>
    <row r="89" spans="1:33">
      <c r="A89" s="47">
        <v>41883</v>
      </c>
      <c r="B89" s="30">
        <v>2424</v>
      </c>
      <c r="C89" s="30">
        <v>2434</v>
      </c>
      <c r="D89" s="32"/>
      <c r="E89" s="30">
        <v>3127</v>
      </c>
      <c r="F89" s="30">
        <v>3173</v>
      </c>
      <c r="G89" s="32"/>
      <c r="H89" s="30">
        <v>1261</v>
      </c>
      <c r="I89" s="30">
        <v>1322</v>
      </c>
      <c r="J89" s="32"/>
      <c r="K89" s="30">
        <v>234</v>
      </c>
      <c r="L89" s="30">
        <v>229</v>
      </c>
      <c r="M89" s="32"/>
      <c r="N89" s="30">
        <v>283</v>
      </c>
      <c r="O89" s="30">
        <v>280</v>
      </c>
      <c r="P89" s="53"/>
      <c r="R89" s="102"/>
    </row>
    <row r="90" spans="1:33">
      <c r="A90" s="47">
        <v>41913</v>
      </c>
      <c r="B90" s="30">
        <v>2446</v>
      </c>
      <c r="C90" s="30">
        <v>2377</v>
      </c>
      <c r="D90" s="32"/>
      <c r="E90" s="30">
        <v>3196</v>
      </c>
      <c r="F90" s="30">
        <v>3138</v>
      </c>
      <c r="G90" s="32"/>
      <c r="H90" s="30">
        <v>1226</v>
      </c>
      <c r="I90" s="30">
        <v>1281</v>
      </c>
      <c r="J90" s="32"/>
      <c r="K90" s="49">
        <v>228</v>
      </c>
      <c r="L90" s="30">
        <v>231</v>
      </c>
      <c r="M90" s="32"/>
      <c r="N90" s="49">
        <v>282</v>
      </c>
      <c r="O90" s="30">
        <v>282</v>
      </c>
      <c r="P90" s="53"/>
      <c r="R90" s="102"/>
    </row>
    <row r="91" spans="1:33">
      <c r="A91" s="47">
        <v>41944</v>
      </c>
      <c r="B91" s="30">
        <v>2424</v>
      </c>
      <c r="C91" s="30">
        <v>2331</v>
      </c>
      <c r="D91" s="32"/>
      <c r="E91" s="30">
        <v>3178</v>
      </c>
      <c r="F91" s="30">
        <v>3177</v>
      </c>
      <c r="G91" s="32"/>
      <c r="H91" s="30">
        <v>1216</v>
      </c>
      <c r="I91" s="30">
        <v>1271</v>
      </c>
      <c r="J91" s="32"/>
      <c r="K91" s="49">
        <v>230</v>
      </c>
      <c r="L91" s="30">
        <v>232</v>
      </c>
      <c r="M91" s="32"/>
      <c r="N91" s="49">
        <v>278</v>
      </c>
      <c r="O91" s="30">
        <v>282</v>
      </c>
      <c r="P91" s="53"/>
      <c r="R91" s="102"/>
    </row>
    <row r="92" spans="1:33">
      <c r="A92" s="47">
        <v>41974</v>
      </c>
      <c r="B92" s="30">
        <v>2403</v>
      </c>
      <c r="C92" s="30">
        <v>2334</v>
      </c>
      <c r="D92" s="32"/>
      <c r="E92" s="30">
        <v>3278</v>
      </c>
      <c r="F92" s="30">
        <v>3206</v>
      </c>
      <c r="G92" s="32"/>
      <c r="H92" s="30">
        <v>1216</v>
      </c>
      <c r="I92" s="30">
        <v>1283</v>
      </c>
      <c r="J92" s="32"/>
      <c r="K92" s="49">
        <v>231</v>
      </c>
      <c r="L92" s="30">
        <v>235</v>
      </c>
      <c r="M92" s="32"/>
      <c r="N92" s="49">
        <v>275</v>
      </c>
      <c r="O92" s="30">
        <v>285</v>
      </c>
      <c r="P92" s="53"/>
      <c r="R92" s="102"/>
    </row>
    <row r="93" spans="1:33">
      <c r="A93" s="47">
        <v>42005</v>
      </c>
      <c r="B93" s="30">
        <v>2363</v>
      </c>
      <c r="C93" s="30">
        <v>2352</v>
      </c>
      <c r="D93" s="32"/>
      <c r="E93" s="30">
        <v>3254</v>
      </c>
      <c r="F93" s="30">
        <v>3217</v>
      </c>
      <c r="G93" s="32"/>
      <c r="H93" s="30">
        <v>1242</v>
      </c>
      <c r="I93" s="30">
        <v>1233</v>
      </c>
      <c r="J93" s="32"/>
      <c r="K93" s="49">
        <v>225</v>
      </c>
      <c r="L93" s="30">
        <v>238</v>
      </c>
      <c r="M93" s="32"/>
      <c r="N93" s="49">
        <v>278</v>
      </c>
      <c r="O93" s="30">
        <v>288</v>
      </c>
      <c r="P93" s="53"/>
      <c r="R93" s="102"/>
    </row>
    <row r="94" spans="1:33">
      <c r="A94" s="47">
        <v>42036</v>
      </c>
      <c r="B94" s="30">
        <v>2384</v>
      </c>
      <c r="C94" s="30">
        <v>2355</v>
      </c>
      <c r="D94" s="32"/>
      <c r="E94" s="30">
        <v>3223</v>
      </c>
      <c r="F94" s="30">
        <v>3144</v>
      </c>
      <c r="G94" s="32"/>
      <c r="H94" s="30">
        <v>1228</v>
      </c>
      <c r="I94" s="30">
        <v>1240</v>
      </c>
      <c r="J94" s="32"/>
      <c r="K94" s="49">
        <v>225</v>
      </c>
      <c r="L94" s="30">
        <v>241</v>
      </c>
      <c r="M94" s="32"/>
      <c r="N94" s="49">
        <v>284</v>
      </c>
      <c r="O94" s="30">
        <v>291</v>
      </c>
      <c r="P94" s="53"/>
      <c r="R94" s="102"/>
      <c r="U94" s="103"/>
      <c r="AA94" s="103"/>
      <c r="AG94" s="103"/>
    </row>
    <row r="95" spans="1:33">
      <c r="A95" s="47">
        <v>42064</v>
      </c>
      <c r="B95" s="30">
        <v>2408</v>
      </c>
      <c r="C95" s="30">
        <v>2325</v>
      </c>
      <c r="D95" s="32"/>
      <c r="E95" s="30">
        <v>3234</v>
      </c>
      <c r="F95" s="30">
        <v>3114</v>
      </c>
      <c r="G95" s="32"/>
      <c r="H95" s="30">
        <v>1326</v>
      </c>
      <c r="I95" s="30">
        <v>1238</v>
      </c>
      <c r="J95" s="32"/>
      <c r="K95" s="49">
        <v>225</v>
      </c>
      <c r="L95" s="30">
        <v>244</v>
      </c>
      <c r="M95" s="32"/>
      <c r="N95" s="49">
        <v>285</v>
      </c>
      <c r="O95" s="30">
        <v>293</v>
      </c>
      <c r="P95" s="53"/>
      <c r="R95" s="102"/>
      <c r="V95" s="103"/>
      <c r="W95" s="103"/>
      <c r="AB95" s="103"/>
      <c r="AC95" s="103"/>
    </row>
    <row r="96" spans="1:33">
      <c r="A96" s="47">
        <v>42095</v>
      </c>
      <c r="B96" s="30">
        <v>2367</v>
      </c>
      <c r="C96" s="30">
        <v>2309</v>
      </c>
      <c r="D96" s="32"/>
      <c r="E96" s="30">
        <v>3263</v>
      </c>
      <c r="F96" s="30">
        <v>3077</v>
      </c>
      <c r="G96" s="32"/>
      <c r="H96" s="30">
        <v>1329</v>
      </c>
      <c r="I96" s="30">
        <v>1267</v>
      </c>
      <c r="J96" s="32"/>
      <c r="K96" s="49">
        <v>221</v>
      </c>
      <c r="L96" s="30">
        <v>247</v>
      </c>
      <c r="M96" s="32"/>
      <c r="N96" s="49">
        <v>285</v>
      </c>
      <c r="O96" s="30">
        <v>295</v>
      </c>
      <c r="P96" s="53"/>
      <c r="R96" s="102"/>
    </row>
    <row r="97" spans="1:18">
      <c r="A97" s="47">
        <v>42125</v>
      </c>
      <c r="B97" s="30">
        <v>2284</v>
      </c>
      <c r="C97" s="30">
        <v>2271</v>
      </c>
      <c r="D97" s="32"/>
      <c r="E97" s="30">
        <v>3266</v>
      </c>
      <c r="F97" s="30">
        <v>2980</v>
      </c>
      <c r="G97" s="32"/>
      <c r="H97" s="30">
        <v>1271</v>
      </c>
      <c r="I97" s="30">
        <v>1233</v>
      </c>
      <c r="J97" s="32"/>
      <c r="K97" s="49">
        <v>219</v>
      </c>
      <c r="L97" s="30">
        <v>248</v>
      </c>
      <c r="M97" s="32"/>
      <c r="N97" s="49">
        <v>287</v>
      </c>
      <c r="O97" s="30">
        <v>298</v>
      </c>
      <c r="P97" s="53"/>
      <c r="R97" s="102"/>
    </row>
    <row r="98" spans="1:18">
      <c r="A98" s="47">
        <v>42156</v>
      </c>
      <c r="B98" s="30">
        <v>2326</v>
      </c>
      <c r="C98" s="30">
        <v>2279</v>
      </c>
      <c r="D98" s="32"/>
      <c r="E98" s="30">
        <v>3327</v>
      </c>
      <c r="F98" s="30">
        <v>3012</v>
      </c>
      <c r="G98" s="32"/>
      <c r="H98" s="30">
        <v>1258</v>
      </c>
      <c r="I98" s="30">
        <v>1217</v>
      </c>
      <c r="J98" s="32"/>
      <c r="K98" s="49">
        <v>210</v>
      </c>
      <c r="L98" s="30">
        <v>248</v>
      </c>
      <c r="M98" s="32"/>
      <c r="N98" s="49">
        <v>286</v>
      </c>
      <c r="O98" s="30">
        <v>302</v>
      </c>
      <c r="P98" s="53"/>
      <c r="R98" s="102"/>
    </row>
    <row r="99" spans="1:18">
      <c r="A99" s="47">
        <v>42186</v>
      </c>
      <c r="B99" s="30">
        <v>2323</v>
      </c>
      <c r="C99" s="30">
        <v>2264</v>
      </c>
      <c r="D99" s="32"/>
      <c r="E99" s="30">
        <v>3361</v>
      </c>
      <c r="F99" s="30">
        <v>3062</v>
      </c>
      <c r="G99" s="32"/>
      <c r="H99" s="30">
        <v>1242</v>
      </c>
      <c r="I99" s="30">
        <v>1242</v>
      </c>
      <c r="J99" s="32"/>
      <c r="K99" s="49">
        <v>211</v>
      </c>
      <c r="L99" s="30">
        <v>246</v>
      </c>
      <c r="M99" s="32"/>
      <c r="N99" s="49">
        <v>294</v>
      </c>
      <c r="O99" s="30">
        <v>305</v>
      </c>
      <c r="P99" s="53"/>
      <c r="R99" s="102"/>
    </row>
    <row r="100" spans="1:18">
      <c r="A100" s="47">
        <v>42217</v>
      </c>
      <c r="B100" s="30">
        <v>2305</v>
      </c>
      <c r="C100" s="30">
        <v>2224</v>
      </c>
      <c r="D100" s="32"/>
      <c r="E100" s="30">
        <v>3381</v>
      </c>
      <c r="F100" s="30">
        <v>2985</v>
      </c>
      <c r="G100" s="32"/>
      <c r="H100" s="30">
        <v>1221</v>
      </c>
      <c r="I100" s="30">
        <v>1228</v>
      </c>
      <c r="J100" s="32"/>
      <c r="K100" s="49">
        <v>216</v>
      </c>
      <c r="L100" s="30">
        <v>247</v>
      </c>
      <c r="M100" s="32"/>
      <c r="N100" s="49">
        <v>296</v>
      </c>
      <c r="O100" s="30">
        <v>305</v>
      </c>
      <c r="P100" s="53"/>
      <c r="R100" s="102"/>
    </row>
    <row r="101" spans="1:18">
      <c r="A101" s="47">
        <v>42248</v>
      </c>
      <c r="B101" s="30">
        <v>2306</v>
      </c>
      <c r="C101" s="30">
        <v>2271</v>
      </c>
      <c r="D101" s="32"/>
      <c r="E101" s="30">
        <v>3423</v>
      </c>
      <c r="F101" s="30">
        <v>3048</v>
      </c>
      <c r="G101" s="32"/>
      <c r="H101" s="30">
        <v>1182</v>
      </c>
      <c r="I101" s="30">
        <v>1231</v>
      </c>
      <c r="J101" s="32"/>
      <c r="K101" s="49">
        <v>215</v>
      </c>
      <c r="L101" s="30">
        <v>249</v>
      </c>
      <c r="M101" s="32"/>
      <c r="N101" s="49">
        <v>298</v>
      </c>
      <c r="O101" s="30">
        <v>308</v>
      </c>
      <c r="P101" s="53"/>
      <c r="R101" s="102"/>
    </row>
    <row r="102" spans="1:18">
      <c r="A102" s="47">
        <v>42278</v>
      </c>
      <c r="B102" s="30">
        <v>2239</v>
      </c>
      <c r="C102" s="30">
        <v>2286</v>
      </c>
      <c r="D102" s="32"/>
      <c r="E102" s="30">
        <v>3446</v>
      </c>
      <c r="F102" s="30">
        <v>3013</v>
      </c>
      <c r="G102" s="32"/>
      <c r="H102" s="30">
        <v>1187</v>
      </c>
      <c r="I102" s="30">
        <v>1217</v>
      </c>
      <c r="J102" s="32"/>
      <c r="K102" s="49">
        <v>215</v>
      </c>
      <c r="L102" s="30">
        <v>249</v>
      </c>
      <c r="M102" s="32"/>
      <c r="N102" s="49">
        <v>300</v>
      </c>
      <c r="O102" s="30">
        <v>311</v>
      </c>
      <c r="P102" s="53"/>
      <c r="R102" s="102"/>
    </row>
    <row r="103" spans="1:18">
      <c r="A103" s="47">
        <v>42309</v>
      </c>
      <c r="B103" s="49"/>
      <c r="C103" s="30">
        <v>2235</v>
      </c>
      <c r="D103" s="32">
        <v>2323</v>
      </c>
      <c r="E103" s="49"/>
      <c r="F103" s="30">
        <v>3060</v>
      </c>
      <c r="G103" s="32">
        <v>3443</v>
      </c>
      <c r="H103" s="49"/>
      <c r="I103" s="30">
        <v>1239</v>
      </c>
      <c r="J103" s="32">
        <v>1201</v>
      </c>
      <c r="K103" s="49"/>
      <c r="L103" s="30">
        <v>252</v>
      </c>
      <c r="M103" s="32">
        <v>226.75</v>
      </c>
      <c r="N103" s="49"/>
      <c r="O103" s="30">
        <v>313</v>
      </c>
      <c r="P103" s="53">
        <v>295</v>
      </c>
      <c r="R103" s="102"/>
    </row>
    <row r="104" spans="1:18">
      <c r="A104" s="47">
        <v>42339</v>
      </c>
      <c r="B104" s="49"/>
      <c r="C104" s="30">
        <v>2227</v>
      </c>
      <c r="D104" s="32">
        <v>2282</v>
      </c>
      <c r="E104" s="49"/>
      <c r="F104" s="30">
        <v>3115</v>
      </c>
      <c r="G104" s="32">
        <v>3528</v>
      </c>
      <c r="H104" s="49"/>
      <c r="I104" s="30">
        <v>1246</v>
      </c>
      <c r="J104" s="32">
        <v>1227</v>
      </c>
      <c r="K104" s="49"/>
      <c r="L104" s="30">
        <v>255</v>
      </c>
      <c r="M104" s="32">
        <v>225.5</v>
      </c>
      <c r="N104" s="49"/>
      <c r="O104" s="30">
        <v>315</v>
      </c>
      <c r="P104" s="53">
        <v>296</v>
      </c>
      <c r="R104" s="102"/>
    </row>
    <row r="105" spans="1:18">
      <c r="A105" s="47">
        <v>42370</v>
      </c>
      <c r="B105" s="49"/>
      <c r="C105" s="30">
        <v>2256</v>
      </c>
      <c r="D105" s="32">
        <v>2250</v>
      </c>
      <c r="E105" s="49"/>
      <c r="F105" s="30">
        <v>3102</v>
      </c>
      <c r="G105" s="32">
        <v>3444</v>
      </c>
      <c r="H105" s="49"/>
      <c r="I105" s="30">
        <v>1200</v>
      </c>
      <c r="J105" s="32">
        <v>1189</v>
      </c>
      <c r="K105" s="49"/>
      <c r="L105" s="30">
        <v>258</v>
      </c>
      <c r="M105" s="32">
        <v>229.25</v>
      </c>
      <c r="N105" s="49"/>
      <c r="O105" s="30">
        <v>315</v>
      </c>
      <c r="P105" s="53">
        <v>299</v>
      </c>
      <c r="R105" s="102"/>
    </row>
    <row r="106" spans="1:18">
      <c r="A106" s="47">
        <v>42401</v>
      </c>
      <c r="B106" s="49"/>
      <c r="C106" s="30">
        <v>2214</v>
      </c>
      <c r="D106" s="32">
        <v>2274</v>
      </c>
      <c r="E106" s="49"/>
      <c r="F106" s="30">
        <v>3029</v>
      </c>
      <c r="G106" s="32">
        <v>3382</v>
      </c>
      <c r="H106" s="49"/>
      <c r="I106" s="30">
        <v>1223</v>
      </c>
      <c r="J106" s="32">
        <v>1208</v>
      </c>
      <c r="K106" s="49"/>
      <c r="L106" s="30">
        <v>260</v>
      </c>
      <c r="M106" s="32">
        <v>228</v>
      </c>
      <c r="N106" s="49"/>
      <c r="O106" s="30">
        <v>313</v>
      </c>
      <c r="P106" s="53">
        <v>298</v>
      </c>
    </row>
    <row r="107" spans="1:18">
      <c r="A107" s="47">
        <v>42430</v>
      </c>
      <c r="B107" s="49"/>
      <c r="C107" s="30">
        <v>2223</v>
      </c>
      <c r="D107" s="32">
        <v>2320</v>
      </c>
      <c r="E107" s="49"/>
      <c r="F107" s="30">
        <v>3023</v>
      </c>
      <c r="G107" s="32">
        <v>3424</v>
      </c>
      <c r="H107" s="49"/>
      <c r="I107" s="30">
        <v>1228</v>
      </c>
      <c r="J107" s="32">
        <v>1223</v>
      </c>
      <c r="K107" s="49"/>
      <c r="L107" s="30">
        <v>260</v>
      </c>
      <c r="M107" s="32">
        <v>230.75</v>
      </c>
      <c r="N107" s="49"/>
      <c r="O107" s="30">
        <v>316</v>
      </c>
      <c r="P107" s="53">
        <v>299</v>
      </c>
    </row>
    <row r="108" spans="1:18">
      <c r="A108" s="47">
        <v>42461</v>
      </c>
      <c r="B108" s="49"/>
      <c r="C108" s="30">
        <v>2232</v>
      </c>
      <c r="D108" s="32">
        <v>2310</v>
      </c>
      <c r="E108" s="49"/>
      <c r="F108" s="30">
        <v>2988</v>
      </c>
      <c r="G108" s="32">
        <v>3366</v>
      </c>
      <c r="H108" s="49"/>
      <c r="I108" s="30">
        <v>1263</v>
      </c>
      <c r="J108" s="32">
        <v>1230</v>
      </c>
      <c r="K108" s="49"/>
      <c r="L108" s="30">
        <v>263</v>
      </c>
      <c r="M108" s="32">
        <v>234.5</v>
      </c>
      <c r="N108" s="49"/>
      <c r="O108" s="30">
        <v>318</v>
      </c>
      <c r="P108" s="53">
        <v>300</v>
      </c>
    </row>
    <row r="109" spans="1:18">
      <c r="A109" s="47">
        <v>42491</v>
      </c>
      <c r="B109" s="49"/>
      <c r="C109" s="30">
        <v>2208</v>
      </c>
      <c r="D109" s="32">
        <v>2254</v>
      </c>
      <c r="E109" s="49"/>
      <c r="F109" s="30">
        <v>2923</v>
      </c>
      <c r="G109" s="32">
        <v>3289</v>
      </c>
      <c r="H109" s="49"/>
      <c r="I109" s="30">
        <v>1235</v>
      </c>
      <c r="J109" s="32">
        <v>1210</v>
      </c>
      <c r="K109" s="49"/>
      <c r="L109" s="30">
        <v>262</v>
      </c>
      <c r="M109" s="32">
        <v>231.25</v>
      </c>
      <c r="N109" s="49"/>
      <c r="O109" s="30">
        <v>318</v>
      </c>
      <c r="P109" s="53">
        <v>303</v>
      </c>
    </row>
    <row r="110" spans="1:18">
      <c r="A110" s="47">
        <v>42522</v>
      </c>
      <c r="B110" s="49"/>
      <c r="C110" s="30">
        <v>2196</v>
      </c>
      <c r="D110" s="32">
        <v>2310</v>
      </c>
      <c r="E110" s="49"/>
      <c r="F110" s="30">
        <v>2967</v>
      </c>
      <c r="G110" s="32">
        <v>3372</v>
      </c>
      <c r="H110" s="49"/>
      <c r="I110" s="30">
        <v>1221</v>
      </c>
      <c r="J110" s="32">
        <v>1208</v>
      </c>
      <c r="K110" s="49"/>
      <c r="L110" s="30">
        <v>259</v>
      </c>
      <c r="M110" s="32">
        <v>229</v>
      </c>
      <c r="N110" s="49"/>
      <c r="O110" s="30">
        <v>321</v>
      </c>
      <c r="P110" s="53">
        <v>304</v>
      </c>
    </row>
    <row r="111" spans="1:18">
      <c r="A111" s="47">
        <v>42552</v>
      </c>
      <c r="B111" s="49"/>
      <c r="C111" s="30">
        <v>2247</v>
      </c>
      <c r="D111" s="32">
        <v>2332</v>
      </c>
      <c r="E111" s="49"/>
      <c r="F111" s="30">
        <v>3012</v>
      </c>
      <c r="G111" s="32">
        <v>3336</v>
      </c>
      <c r="H111" s="49"/>
      <c r="I111" s="30">
        <v>1238</v>
      </c>
      <c r="J111" s="32">
        <v>1227</v>
      </c>
      <c r="K111" s="49"/>
      <c r="L111" s="30">
        <v>258</v>
      </c>
      <c r="M111" s="32">
        <v>231.75</v>
      </c>
      <c r="N111" s="49"/>
      <c r="O111" s="30">
        <v>323</v>
      </c>
      <c r="P111" s="53">
        <v>307</v>
      </c>
    </row>
    <row r="112" spans="1:18">
      <c r="A112" s="47">
        <v>42583</v>
      </c>
      <c r="B112" s="49"/>
      <c r="C112" s="30">
        <v>2233</v>
      </c>
      <c r="D112" s="32">
        <v>2292</v>
      </c>
      <c r="E112" s="49"/>
      <c r="F112" s="30">
        <v>2947</v>
      </c>
      <c r="G112" s="32">
        <v>3270</v>
      </c>
      <c r="H112" s="49"/>
      <c r="I112" s="30">
        <v>1234</v>
      </c>
      <c r="J112" s="32">
        <v>1214</v>
      </c>
      <c r="K112" s="49"/>
      <c r="L112" s="30">
        <v>260</v>
      </c>
      <c r="M112" s="32">
        <v>234.5</v>
      </c>
      <c r="N112" s="49"/>
      <c r="O112" s="30">
        <v>325</v>
      </c>
      <c r="P112" s="53">
        <v>303</v>
      </c>
    </row>
    <row r="113" spans="1:16">
      <c r="A113" s="47">
        <v>42614</v>
      </c>
      <c r="B113" s="49"/>
      <c r="C113" s="30">
        <v>2273</v>
      </c>
      <c r="D113" s="32">
        <v>2332</v>
      </c>
      <c r="E113" s="49"/>
      <c r="F113" s="30">
        <v>2980</v>
      </c>
      <c r="G113" s="32">
        <v>3373</v>
      </c>
      <c r="H113" s="49"/>
      <c r="I113" s="30">
        <v>1231</v>
      </c>
      <c r="J113" s="32">
        <v>1220</v>
      </c>
      <c r="K113" s="49"/>
      <c r="L113" s="30">
        <v>262</v>
      </c>
      <c r="M113" s="32">
        <v>236.25</v>
      </c>
      <c r="N113" s="49"/>
      <c r="O113" s="30">
        <v>327</v>
      </c>
      <c r="P113" s="53">
        <v>303</v>
      </c>
    </row>
    <row r="114" spans="1:16">
      <c r="A114" s="47">
        <v>42644</v>
      </c>
      <c r="B114" s="49"/>
      <c r="C114" s="30">
        <v>2287</v>
      </c>
      <c r="D114" s="32">
        <v>2372</v>
      </c>
      <c r="E114" s="49"/>
      <c r="F114" s="30">
        <v>2950</v>
      </c>
      <c r="G114" s="32">
        <v>3280</v>
      </c>
      <c r="H114" s="49"/>
      <c r="I114" s="30">
        <v>1207</v>
      </c>
      <c r="J114" s="32">
        <v>1210</v>
      </c>
      <c r="K114" s="49"/>
      <c r="L114" s="30">
        <v>265</v>
      </c>
      <c r="M114" s="32">
        <v>240</v>
      </c>
      <c r="N114" s="49"/>
      <c r="O114" s="30">
        <v>330</v>
      </c>
      <c r="P114" s="53">
        <v>305</v>
      </c>
    </row>
    <row r="115" spans="1:16">
      <c r="A115" s="47">
        <v>42675</v>
      </c>
      <c r="B115" s="49"/>
      <c r="C115" s="30">
        <v>2259</v>
      </c>
      <c r="D115" s="32">
        <v>2328</v>
      </c>
      <c r="E115" s="49"/>
      <c r="F115" s="30">
        <v>3006</v>
      </c>
      <c r="G115" s="32">
        <v>3307</v>
      </c>
      <c r="H115" s="49"/>
      <c r="I115" s="30">
        <v>1226</v>
      </c>
      <c r="J115" s="32">
        <v>1230</v>
      </c>
      <c r="K115" s="49"/>
      <c r="L115" s="30">
        <v>268</v>
      </c>
      <c r="M115" s="32">
        <v>243.75</v>
      </c>
      <c r="N115" s="49"/>
      <c r="O115" s="30">
        <v>329</v>
      </c>
      <c r="P115" s="53">
        <v>307</v>
      </c>
    </row>
    <row r="116" spans="1:16">
      <c r="A116" s="47">
        <v>42705</v>
      </c>
      <c r="B116" s="49"/>
      <c r="C116" s="30">
        <v>2281</v>
      </c>
      <c r="D116" s="32">
        <v>2321</v>
      </c>
      <c r="E116" s="49"/>
      <c r="F116" s="30">
        <v>3068</v>
      </c>
      <c r="G116" s="32">
        <v>3424</v>
      </c>
      <c r="H116" s="49"/>
      <c r="I116" s="30">
        <v>1233</v>
      </c>
      <c r="J116" s="32">
        <v>1258</v>
      </c>
      <c r="K116" s="49"/>
      <c r="L116" s="30">
        <v>269</v>
      </c>
      <c r="M116" s="32">
        <v>245.5</v>
      </c>
      <c r="N116" s="49"/>
      <c r="O116" s="30">
        <v>329</v>
      </c>
      <c r="P116" s="53">
        <v>306</v>
      </c>
    </row>
    <row r="117" spans="1:16">
      <c r="A117" s="47">
        <v>42736</v>
      </c>
      <c r="B117" s="49"/>
      <c r="C117" s="30">
        <v>2304</v>
      </c>
      <c r="D117" s="32">
        <v>2289</v>
      </c>
      <c r="E117" s="49"/>
      <c r="F117" s="30">
        <v>3063</v>
      </c>
      <c r="G117" s="32">
        <v>3337</v>
      </c>
      <c r="H117" s="49"/>
      <c r="I117" s="30">
        <v>1191</v>
      </c>
      <c r="J117" s="32">
        <v>1229</v>
      </c>
      <c r="K117" s="49"/>
      <c r="L117" s="30">
        <v>268</v>
      </c>
      <c r="M117" s="32">
        <v>247.25</v>
      </c>
      <c r="N117" s="49"/>
      <c r="O117" s="30">
        <v>332</v>
      </c>
      <c r="P117" s="53">
        <v>305</v>
      </c>
    </row>
    <row r="118" spans="1:16">
      <c r="A118" s="47">
        <v>42767</v>
      </c>
      <c r="B118" s="49"/>
      <c r="C118" s="30">
        <v>2306</v>
      </c>
      <c r="D118" s="32">
        <v>2327</v>
      </c>
      <c r="E118" s="49"/>
      <c r="F118" s="30">
        <v>3017</v>
      </c>
      <c r="G118" s="32">
        <v>3292</v>
      </c>
      <c r="H118" s="49"/>
      <c r="I118" s="30">
        <v>1214</v>
      </c>
      <c r="J118" s="32">
        <v>1264</v>
      </c>
      <c r="K118" s="49"/>
      <c r="L118" s="30">
        <v>271</v>
      </c>
      <c r="M118" s="32">
        <v>249</v>
      </c>
      <c r="N118" s="49"/>
      <c r="O118" s="30">
        <v>334</v>
      </c>
      <c r="P118" s="53">
        <v>306</v>
      </c>
    </row>
    <row r="119" spans="1:16">
      <c r="A119" s="47">
        <v>42795</v>
      </c>
      <c r="B119" s="49"/>
      <c r="C119" s="30">
        <v>2305</v>
      </c>
      <c r="D119" s="32">
        <v>2354</v>
      </c>
      <c r="E119" s="49"/>
      <c r="F119" s="30">
        <v>3003</v>
      </c>
      <c r="G119" s="32">
        <v>3356</v>
      </c>
      <c r="H119" s="49"/>
      <c r="I119" s="30">
        <v>1225</v>
      </c>
      <c r="J119" s="32">
        <v>1281</v>
      </c>
      <c r="K119" s="49"/>
      <c r="L119" s="30">
        <v>270</v>
      </c>
      <c r="M119" s="32">
        <v>251.75</v>
      </c>
      <c r="N119" s="49"/>
      <c r="O119" s="30">
        <v>336</v>
      </c>
      <c r="P119" s="53">
        <v>307</v>
      </c>
    </row>
    <row r="120" spans="1:16">
      <c r="A120" s="47">
        <v>42826</v>
      </c>
      <c r="B120" s="49"/>
      <c r="C120" s="30">
        <v>2308</v>
      </c>
      <c r="D120" s="32">
        <v>2332</v>
      </c>
      <c r="E120" s="49"/>
      <c r="F120" s="30">
        <v>2996</v>
      </c>
      <c r="G120" s="32">
        <v>3304</v>
      </c>
      <c r="H120" s="49"/>
      <c r="I120" s="30">
        <v>1252</v>
      </c>
      <c r="J120" s="32">
        <v>1281</v>
      </c>
      <c r="K120" s="49"/>
      <c r="L120" s="30">
        <v>268</v>
      </c>
      <c r="M120" s="32">
        <v>252.5</v>
      </c>
      <c r="N120" s="49"/>
      <c r="O120" s="30">
        <v>335</v>
      </c>
      <c r="P120" s="53">
        <v>308</v>
      </c>
    </row>
    <row r="121" spans="1:16">
      <c r="A121" s="47">
        <v>42856</v>
      </c>
      <c r="B121" s="49"/>
      <c r="C121" s="30">
        <v>2268</v>
      </c>
      <c r="D121" s="32">
        <v>2279</v>
      </c>
      <c r="E121" s="49"/>
      <c r="F121" s="30">
        <v>2929</v>
      </c>
      <c r="G121" s="32">
        <v>3262</v>
      </c>
      <c r="H121" s="49"/>
      <c r="I121" s="30">
        <v>1225</v>
      </c>
      <c r="J121" s="32">
        <v>1254</v>
      </c>
      <c r="K121" s="49"/>
      <c r="L121" s="30">
        <v>269</v>
      </c>
      <c r="M121" s="32">
        <v>253.25</v>
      </c>
      <c r="N121" s="49"/>
      <c r="O121" s="30">
        <v>335</v>
      </c>
      <c r="P121" s="53">
        <v>310</v>
      </c>
    </row>
    <row r="122" spans="1:16">
      <c r="A122" s="47">
        <v>42887</v>
      </c>
      <c r="B122" s="49"/>
      <c r="C122" s="30">
        <v>2238</v>
      </c>
      <c r="D122" s="32">
        <v>2323</v>
      </c>
      <c r="E122" s="49"/>
      <c r="F122" s="30">
        <v>2982</v>
      </c>
      <c r="G122" s="32">
        <v>3360</v>
      </c>
      <c r="H122" s="49"/>
      <c r="I122" s="30">
        <v>1217</v>
      </c>
      <c r="J122" s="32">
        <v>1240</v>
      </c>
      <c r="K122" s="49"/>
      <c r="L122" s="30">
        <v>272</v>
      </c>
      <c r="M122" s="32">
        <v>255</v>
      </c>
      <c r="N122" s="49"/>
      <c r="O122" s="30">
        <v>338</v>
      </c>
      <c r="P122" s="53">
        <v>309</v>
      </c>
    </row>
    <row r="123" spans="1:16">
      <c r="A123" s="47">
        <v>42917</v>
      </c>
      <c r="B123" s="49"/>
      <c r="C123" s="30">
        <v>2273</v>
      </c>
      <c r="D123" s="32">
        <v>2310</v>
      </c>
      <c r="E123" s="49"/>
      <c r="F123" s="30">
        <v>3042</v>
      </c>
      <c r="G123" s="32">
        <v>3338</v>
      </c>
      <c r="H123" s="49"/>
      <c r="I123" s="30">
        <v>1232</v>
      </c>
      <c r="J123" s="32">
        <v>1251</v>
      </c>
      <c r="K123" s="49"/>
      <c r="L123" s="30">
        <v>274</v>
      </c>
      <c r="M123" s="32">
        <v>256.75</v>
      </c>
      <c r="N123" s="49"/>
      <c r="O123" s="30">
        <v>339</v>
      </c>
      <c r="P123" s="53">
        <v>307</v>
      </c>
    </row>
    <row r="124" spans="1:16">
      <c r="A124" s="47">
        <v>42948</v>
      </c>
      <c r="B124" s="49"/>
      <c r="C124" s="30">
        <v>2253</v>
      </c>
      <c r="D124" s="32">
        <v>2280</v>
      </c>
      <c r="E124" s="49"/>
      <c r="F124" s="30">
        <v>2977</v>
      </c>
      <c r="G124" s="32">
        <v>3308</v>
      </c>
      <c r="H124" s="49"/>
      <c r="I124" s="30">
        <v>1217</v>
      </c>
      <c r="J124" s="32">
        <v>1224</v>
      </c>
      <c r="K124" s="49"/>
      <c r="L124" s="30">
        <v>277</v>
      </c>
      <c r="M124" s="32">
        <v>257.5</v>
      </c>
      <c r="N124" s="49"/>
      <c r="O124" s="30">
        <v>340</v>
      </c>
      <c r="P124" s="53">
        <v>309</v>
      </c>
    </row>
    <row r="125" spans="1:16">
      <c r="A125" s="47">
        <v>42979</v>
      </c>
      <c r="B125" s="49"/>
      <c r="C125" s="30">
        <v>2273</v>
      </c>
      <c r="D125" s="32">
        <v>2316</v>
      </c>
      <c r="E125" s="49"/>
      <c r="F125" s="30">
        <v>3047</v>
      </c>
      <c r="G125" s="32">
        <v>3411</v>
      </c>
      <c r="H125" s="49"/>
      <c r="I125" s="30">
        <v>1218</v>
      </c>
      <c r="J125" s="32">
        <v>1222</v>
      </c>
      <c r="K125" s="49"/>
      <c r="L125" s="30">
        <v>280</v>
      </c>
      <c r="M125" s="32">
        <v>258.25</v>
      </c>
      <c r="N125" s="49"/>
      <c r="O125" s="30">
        <v>342</v>
      </c>
      <c r="P125" s="53">
        <v>306</v>
      </c>
    </row>
    <row r="126" spans="1:16">
      <c r="A126" s="47">
        <v>43009</v>
      </c>
      <c r="B126" s="49"/>
      <c r="C126" s="30">
        <v>2274</v>
      </c>
      <c r="D126" s="32">
        <v>2336</v>
      </c>
      <c r="E126" s="49"/>
      <c r="F126" s="30">
        <v>3012</v>
      </c>
      <c r="G126" s="32">
        <v>3344</v>
      </c>
      <c r="H126" s="49"/>
      <c r="I126" s="30">
        <v>1203</v>
      </c>
      <c r="J126" s="32">
        <v>1205</v>
      </c>
      <c r="K126" s="49"/>
      <c r="L126" s="30">
        <v>283</v>
      </c>
      <c r="M126" s="32">
        <v>258</v>
      </c>
      <c r="N126" s="49"/>
      <c r="O126" s="30">
        <v>341</v>
      </c>
      <c r="P126" s="53">
        <v>303</v>
      </c>
    </row>
    <row r="127" spans="1:16">
      <c r="A127" s="47">
        <v>43040</v>
      </c>
      <c r="B127" s="49"/>
      <c r="C127" s="30">
        <v>2239</v>
      </c>
      <c r="D127" s="32">
        <v>2298</v>
      </c>
      <c r="E127" s="49"/>
      <c r="F127" s="30">
        <v>3088</v>
      </c>
      <c r="G127" s="32">
        <v>3392</v>
      </c>
      <c r="H127" s="49"/>
      <c r="I127" s="30">
        <v>1224</v>
      </c>
      <c r="J127" s="32">
        <v>1218</v>
      </c>
      <c r="K127" s="49"/>
      <c r="L127" s="30">
        <v>285</v>
      </c>
      <c r="M127" s="32">
        <v>258.75</v>
      </c>
      <c r="N127" s="49"/>
      <c r="O127" s="30">
        <v>341</v>
      </c>
      <c r="P127" s="53">
        <v>305</v>
      </c>
    </row>
    <row r="128" spans="1:16">
      <c r="A128" s="47">
        <v>43070</v>
      </c>
      <c r="B128" s="49"/>
      <c r="C128" s="30">
        <v>2242</v>
      </c>
      <c r="D128" s="32">
        <v>2288</v>
      </c>
      <c r="E128" s="49"/>
      <c r="F128" s="30">
        <v>3147</v>
      </c>
      <c r="G128" s="32">
        <v>3497</v>
      </c>
      <c r="H128" s="49"/>
      <c r="I128" s="30">
        <v>1232</v>
      </c>
      <c r="J128" s="32">
        <v>1242</v>
      </c>
      <c r="K128" s="49"/>
      <c r="L128" s="30">
        <v>287</v>
      </c>
      <c r="M128" s="32">
        <v>260.5</v>
      </c>
      <c r="N128" s="49"/>
      <c r="O128" s="30">
        <v>342</v>
      </c>
      <c r="P128" s="53">
        <v>305</v>
      </c>
    </row>
    <row r="129" spans="1:16">
      <c r="A129" s="47">
        <v>43101</v>
      </c>
      <c r="B129" s="49"/>
      <c r="C129" s="30">
        <v>2275</v>
      </c>
      <c r="D129" s="32">
        <v>2262</v>
      </c>
      <c r="E129" s="49"/>
      <c r="F129" s="30">
        <v>3141</v>
      </c>
      <c r="G129" s="32">
        <v>3419</v>
      </c>
      <c r="H129" s="49"/>
      <c r="I129" s="30">
        <v>1189</v>
      </c>
      <c r="J129" s="32">
        <v>1211</v>
      </c>
      <c r="K129" s="49"/>
      <c r="L129" s="30">
        <v>289</v>
      </c>
      <c r="M129" s="32">
        <v>260.25</v>
      </c>
      <c r="N129" s="49"/>
      <c r="O129" s="30">
        <v>339</v>
      </c>
      <c r="P129" s="53">
        <v>305</v>
      </c>
    </row>
    <row r="130" spans="1:16">
      <c r="A130" s="47">
        <v>43132</v>
      </c>
      <c r="B130" s="49"/>
      <c r="C130" s="30">
        <v>2244</v>
      </c>
      <c r="D130" s="32">
        <v>2304</v>
      </c>
      <c r="E130" s="49"/>
      <c r="F130" s="30">
        <v>3092</v>
      </c>
      <c r="G130" s="32">
        <v>3381</v>
      </c>
      <c r="H130" s="49"/>
      <c r="I130" s="30">
        <v>1213</v>
      </c>
      <c r="J130" s="32">
        <v>1246</v>
      </c>
      <c r="K130" s="49"/>
      <c r="L130" s="30">
        <v>289</v>
      </c>
      <c r="M130" s="32">
        <v>260</v>
      </c>
      <c r="N130" s="49"/>
      <c r="O130" s="30">
        <v>338</v>
      </c>
      <c r="P130" s="53">
        <v>305</v>
      </c>
    </row>
    <row r="131" spans="1:16">
      <c r="A131" s="47">
        <v>43160</v>
      </c>
      <c r="B131" s="49"/>
      <c r="C131" s="30">
        <v>2254</v>
      </c>
      <c r="D131" s="32">
        <v>2320</v>
      </c>
      <c r="E131" s="49"/>
      <c r="F131" s="30">
        <v>3069</v>
      </c>
      <c r="G131" s="32">
        <v>3432</v>
      </c>
      <c r="H131" s="49"/>
      <c r="I131" s="30">
        <v>1224</v>
      </c>
      <c r="J131" s="32">
        <v>1264</v>
      </c>
      <c r="K131" s="49"/>
      <c r="L131" s="30">
        <v>291</v>
      </c>
      <c r="M131" s="32">
        <v>260.75</v>
      </c>
      <c r="N131" s="49"/>
      <c r="O131" s="30">
        <v>340</v>
      </c>
      <c r="P131" s="53">
        <v>306</v>
      </c>
    </row>
    <row r="132" spans="1:16">
      <c r="A132" s="47">
        <v>43191</v>
      </c>
      <c r="B132" s="49"/>
      <c r="C132" s="30">
        <v>2265</v>
      </c>
      <c r="D132" s="32">
        <v>2304</v>
      </c>
      <c r="E132" s="49"/>
      <c r="F132" s="30">
        <v>3054</v>
      </c>
      <c r="G132" s="32">
        <v>3364</v>
      </c>
      <c r="H132" s="49"/>
      <c r="I132" s="30">
        <v>1260</v>
      </c>
      <c r="J132" s="32">
        <v>1268</v>
      </c>
      <c r="K132" s="49"/>
      <c r="L132" s="30">
        <v>290</v>
      </c>
      <c r="M132" s="32">
        <v>261.5</v>
      </c>
      <c r="N132" s="49"/>
      <c r="O132" s="30">
        <v>339</v>
      </c>
      <c r="P132" s="53">
        <v>306</v>
      </c>
    </row>
    <row r="133" spans="1:16">
      <c r="A133" s="47">
        <v>43221</v>
      </c>
      <c r="B133" s="49"/>
      <c r="C133" s="30">
        <v>2239</v>
      </c>
      <c r="D133" s="32">
        <v>2257</v>
      </c>
      <c r="E133" s="49"/>
      <c r="F133" s="30">
        <v>2975</v>
      </c>
      <c r="G133" s="32">
        <v>3311</v>
      </c>
      <c r="H133" s="49"/>
      <c r="I133" s="30">
        <v>1233</v>
      </c>
      <c r="J133" s="32">
        <v>1245</v>
      </c>
      <c r="K133" s="49"/>
      <c r="L133" s="30">
        <v>291</v>
      </c>
      <c r="M133" s="32">
        <v>262.25</v>
      </c>
      <c r="N133" s="49"/>
      <c r="O133" s="30">
        <v>341</v>
      </c>
      <c r="P133" s="53">
        <v>305</v>
      </c>
    </row>
    <row r="134" spans="1:16">
      <c r="A134" s="47">
        <v>43252</v>
      </c>
      <c r="B134" s="49"/>
      <c r="C134" s="30">
        <v>2217</v>
      </c>
      <c r="D134" s="32">
        <v>2307</v>
      </c>
      <c r="E134" s="49"/>
      <c r="F134" s="30">
        <v>3016</v>
      </c>
      <c r="G134" s="32">
        <v>3393</v>
      </c>
      <c r="H134" s="49"/>
      <c r="I134" s="30">
        <v>1218</v>
      </c>
      <c r="J134" s="32">
        <v>1234</v>
      </c>
      <c r="K134" s="49"/>
      <c r="L134" s="30">
        <v>294</v>
      </c>
      <c r="M134" s="32">
        <v>264</v>
      </c>
      <c r="N134" s="49"/>
      <c r="O134" s="30">
        <v>341</v>
      </c>
      <c r="P134" s="53">
        <v>306</v>
      </c>
    </row>
    <row r="135" spans="1:16">
      <c r="A135" s="48">
        <v>43282</v>
      </c>
      <c r="B135" s="49"/>
      <c r="C135" s="30">
        <v>2267</v>
      </c>
      <c r="D135" s="32">
        <v>2301</v>
      </c>
      <c r="E135" s="49"/>
      <c r="F135" s="30">
        <v>3060</v>
      </c>
      <c r="G135" s="32">
        <v>3357</v>
      </c>
      <c r="H135" s="49"/>
      <c r="I135" s="30">
        <v>1234</v>
      </c>
      <c r="J135" s="32">
        <v>1246</v>
      </c>
      <c r="K135" s="49"/>
      <c r="L135" s="30">
        <v>297</v>
      </c>
      <c r="M135" s="32">
        <v>263.75</v>
      </c>
      <c r="N135" s="49"/>
      <c r="O135" s="30">
        <v>341</v>
      </c>
      <c r="P135" s="53">
        <v>308</v>
      </c>
    </row>
    <row r="136" spans="1:16">
      <c r="A136" s="48">
        <v>43313</v>
      </c>
      <c r="B136" s="49"/>
      <c r="C136" s="30">
        <v>2249</v>
      </c>
      <c r="D136" s="32">
        <v>2269</v>
      </c>
      <c r="E136" s="49"/>
      <c r="F136" s="30">
        <v>2981</v>
      </c>
      <c r="G136" s="32">
        <v>3313</v>
      </c>
      <c r="H136" s="49"/>
      <c r="I136" s="30">
        <v>1226</v>
      </c>
      <c r="J136" s="32">
        <v>1220</v>
      </c>
      <c r="K136" s="49"/>
      <c r="L136" s="30">
        <v>298</v>
      </c>
      <c r="M136" s="32">
        <v>263.5</v>
      </c>
      <c r="N136" s="49"/>
      <c r="O136" s="30">
        <v>343</v>
      </c>
      <c r="P136" s="53">
        <v>306</v>
      </c>
    </row>
    <row r="137" spans="1:16">
      <c r="A137" s="48">
        <v>43344</v>
      </c>
      <c r="B137" s="49"/>
      <c r="C137" s="30">
        <v>2279</v>
      </c>
      <c r="D137" s="32">
        <v>2307</v>
      </c>
      <c r="E137" s="49"/>
      <c r="F137" s="30">
        <v>3035</v>
      </c>
      <c r="G137" s="32">
        <v>3400</v>
      </c>
      <c r="H137" s="49"/>
      <c r="I137" s="30">
        <v>1225</v>
      </c>
      <c r="J137" s="32">
        <v>1218</v>
      </c>
      <c r="K137" s="49"/>
      <c r="L137" s="30">
        <v>300</v>
      </c>
      <c r="M137" s="32">
        <v>264.25</v>
      </c>
      <c r="N137" s="49"/>
      <c r="O137" s="30">
        <v>342</v>
      </c>
      <c r="P137" s="53">
        <v>305</v>
      </c>
    </row>
    <row r="138" spans="1:16">
      <c r="A138" s="48">
        <v>43374</v>
      </c>
      <c r="B138" s="49"/>
      <c r="C138" s="30">
        <v>2295</v>
      </c>
      <c r="D138" s="32">
        <v>2329</v>
      </c>
      <c r="E138" s="49"/>
      <c r="F138" s="30">
        <v>2982</v>
      </c>
      <c r="G138" s="32">
        <v>3322</v>
      </c>
      <c r="H138" s="49"/>
      <c r="I138" s="30">
        <v>1203</v>
      </c>
      <c r="J138" s="32">
        <v>1201</v>
      </c>
      <c r="K138" s="49"/>
      <c r="L138" s="30">
        <v>300</v>
      </c>
      <c r="M138" s="32">
        <v>265</v>
      </c>
      <c r="N138" s="49"/>
      <c r="O138" s="30">
        <v>342</v>
      </c>
      <c r="P138" s="53">
        <v>307</v>
      </c>
    </row>
    <row r="139" spans="1:16">
      <c r="A139" s="48">
        <v>43405</v>
      </c>
      <c r="B139" s="49"/>
      <c r="C139" s="30">
        <v>2260</v>
      </c>
      <c r="D139" s="32">
        <v>2290</v>
      </c>
      <c r="E139" s="49"/>
      <c r="F139" s="30">
        <v>3045</v>
      </c>
      <c r="G139" s="32">
        <v>3360</v>
      </c>
      <c r="H139" s="49"/>
      <c r="I139" s="30">
        <v>1223</v>
      </c>
      <c r="J139" s="32">
        <v>1214</v>
      </c>
      <c r="K139" s="49"/>
      <c r="L139" s="30">
        <v>296</v>
      </c>
      <c r="M139" s="32">
        <v>264.75</v>
      </c>
      <c r="N139" s="49"/>
      <c r="O139" s="30">
        <v>344</v>
      </c>
      <c r="P139" s="53">
        <v>307</v>
      </c>
    </row>
    <row r="140" spans="1:16">
      <c r="A140" s="48">
        <v>43435</v>
      </c>
      <c r="B140" s="49"/>
      <c r="C140" s="30">
        <v>2269</v>
      </c>
      <c r="D140" s="32">
        <v>2281</v>
      </c>
      <c r="E140" s="49"/>
      <c r="F140" s="30">
        <v>3096</v>
      </c>
      <c r="G140" s="32">
        <v>3458</v>
      </c>
      <c r="H140" s="49"/>
      <c r="I140" s="30">
        <v>1231</v>
      </c>
      <c r="J140" s="32">
        <v>1238</v>
      </c>
      <c r="K140" s="49"/>
      <c r="L140" s="30">
        <v>296</v>
      </c>
      <c r="M140" s="32">
        <v>265.5</v>
      </c>
      <c r="N140" s="49"/>
      <c r="O140" s="30">
        <v>345</v>
      </c>
      <c r="P140" s="53">
        <v>305</v>
      </c>
    </row>
    <row r="141" spans="1:16">
      <c r="A141" s="48">
        <v>43466</v>
      </c>
      <c r="B141" s="49"/>
      <c r="C141" s="30">
        <v>2304</v>
      </c>
      <c r="D141" s="32">
        <v>2258</v>
      </c>
      <c r="E141" s="49"/>
      <c r="F141" s="30">
        <v>3088</v>
      </c>
      <c r="G141" s="32">
        <v>3381</v>
      </c>
      <c r="H141" s="49"/>
      <c r="I141" s="30">
        <v>1189</v>
      </c>
      <c r="J141" s="32">
        <v>1208</v>
      </c>
      <c r="K141" s="49"/>
      <c r="L141" s="30">
        <v>299</v>
      </c>
      <c r="M141" s="32">
        <v>267.25</v>
      </c>
      <c r="N141" s="49"/>
      <c r="O141" s="30">
        <v>343</v>
      </c>
      <c r="P141" s="53">
        <v>308</v>
      </c>
    </row>
    <row r="142" spans="1:16">
      <c r="A142" s="48">
        <v>43497</v>
      </c>
      <c r="B142" s="49"/>
      <c r="C142" s="30">
        <v>2284</v>
      </c>
      <c r="D142" s="32">
        <v>2299</v>
      </c>
      <c r="E142" s="49"/>
      <c r="F142" s="30">
        <v>3037</v>
      </c>
      <c r="G142" s="32">
        <v>3346</v>
      </c>
      <c r="H142" s="49"/>
      <c r="I142" s="30">
        <v>1213</v>
      </c>
      <c r="J142" s="32">
        <v>1243</v>
      </c>
      <c r="K142" s="49"/>
      <c r="L142" s="30">
        <v>302</v>
      </c>
      <c r="M142" s="32">
        <v>268</v>
      </c>
      <c r="N142" s="49"/>
      <c r="O142" s="30">
        <v>344</v>
      </c>
      <c r="P142" s="53">
        <v>308</v>
      </c>
    </row>
    <row r="143" spans="1:16">
      <c r="A143" s="48">
        <v>43525</v>
      </c>
      <c r="B143" s="49"/>
      <c r="C143" s="30">
        <v>2286</v>
      </c>
      <c r="D143" s="32">
        <v>2317</v>
      </c>
      <c r="E143" s="49"/>
      <c r="F143" s="30">
        <v>3015</v>
      </c>
      <c r="G143" s="32">
        <v>3405</v>
      </c>
      <c r="H143" s="49"/>
      <c r="I143" s="30">
        <v>1224</v>
      </c>
      <c r="J143" s="32">
        <v>1261</v>
      </c>
      <c r="K143" s="49"/>
      <c r="L143" s="30">
        <v>305</v>
      </c>
      <c r="M143" s="32">
        <v>268.75</v>
      </c>
      <c r="N143" s="49"/>
      <c r="O143" s="30">
        <v>346</v>
      </c>
      <c r="P143" s="53">
        <v>307</v>
      </c>
    </row>
    <row r="144" spans="1:16">
      <c r="A144" s="48">
        <v>43556</v>
      </c>
      <c r="B144" s="49"/>
      <c r="C144" s="30">
        <v>2290</v>
      </c>
      <c r="D144" s="32">
        <v>2302</v>
      </c>
      <c r="E144" s="49"/>
      <c r="F144" s="30">
        <v>3004</v>
      </c>
      <c r="G144" s="32">
        <v>3351</v>
      </c>
      <c r="H144" s="49"/>
      <c r="I144" s="30">
        <v>1260</v>
      </c>
      <c r="J144" s="32">
        <v>1265</v>
      </c>
      <c r="K144" s="49"/>
      <c r="L144" s="30">
        <v>308</v>
      </c>
      <c r="M144" s="32">
        <v>270.5</v>
      </c>
      <c r="N144" s="49"/>
      <c r="O144" s="30">
        <v>345</v>
      </c>
      <c r="P144" s="53">
        <v>308</v>
      </c>
    </row>
    <row r="145" spans="1:16">
      <c r="A145" s="48">
        <v>43586</v>
      </c>
      <c r="B145" s="49"/>
      <c r="C145" s="30">
        <v>2253</v>
      </c>
      <c r="D145" s="32">
        <v>2255</v>
      </c>
      <c r="E145" s="49"/>
      <c r="F145" s="30">
        <v>2930</v>
      </c>
      <c r="G145" s="32">
        <v>3309</v>
      </c>
      <c r="H145" s="49"/>
      <c r="I145" s="30">
        <v>1233</v>
      </c>
      <c r="J145" s="32">
        <v>1242</v>
      </c>
      <c r="K145" s="49"/>
      <c r="L145" s="30">
        <v>309</v>
      </c>
      <c r="M145" s="32">
        <v>271.25</v>
      </c>
      <c r="N145" s="49"/>
      <c r="O145" s="30">
        <v>345</v>
      </c>
      <c r="P145" s="53">
        <v>307</v>
      </c>
    </row>
    <row r="146" spans="1:16">
      <c r="A146" s="48">
        <v>43617</v>
      </c>
      <c r="B146" s="49"/>
      <c r="C146" s="30">
        <v>2227</v>
      </c>
      <c r="D146" s="32">
        <v>2306</v>
      </c>
      <c r="E146" s="49"/>
      <c r="F146" s="30">
        <v>2977</v>
      </c>
      <c r="G146" s="32">
        <v>3402</v>
      </c>
      <c r="H146" s="49"/>
      <c r="I146" s="30">
        <v>1218</v>
      </c>
      <c r="J146" s="32">
        <v>1232</v>
      </c>
      <c r="K146" s="49"/>
      <c r="L146" s="30">
        <v>309</v>
      </c>
      <c r="M146" s="32">
        <v>273</v>
      </c>
      <c r="N146" s="49"/>
      <c r="O146" s="30">
        <v>348</v>
      </c>
      <c r="P146" s="53">
        <v>311</v>
      </c>
    </row>
    <row r="147" spans="1:16">
      <c r="A147" s="48">
        <v>43647</v>
      </c>
      <c r="B147" s="49"/>
      <c r="C147" s="30">
        <v>2267</v>
      </c>
      <c r="D147" s="32">
        <v>2301</v>
      </c>
      <c r="E147" s="49"/>
      <c r="F147" s="30">
        <v>3028</v>
      </c>
      <c r="G147" s="32">
        <v>3377</v>
      </c>
      <c r="H147" s="49"/>
      <c r="I147" s="30">
        <v>1234</v>
      </c>
      <c r="J147" s="32">
        <v>1244</v>
      </c>
      <c r="K147" s="49"/>
      <c r="L147" s="30">
        <v>311</v>
      </c>
      <c r="M147" s="32">
        <v>275.75</v>
      </c>
      <c r="N147" s="49"/>
      <c r="O147" s="30">
        <v>348</v>
      </c>
      <c r="P147" s="53">
        <v>311</v>
      </c>
    </row>
    <row r="148" spans="1:16">
      <c r="A148" s="48">
        <v>43678</v>
      </c>
      <c r="B148" s="49"/>
      <c r="C148" s="30">
        <v>2249</v>
      </c>
      <c r="D148" s="32">
        <v>2269</v>
      </c>
      <c r="E148" s="49"/>
      <c r="F148" s="30">
        <v>2956</v>
      </c>
      <c r="G148" s="32">
        <v>3340</v>
      </c>
      <c r="H148" s="49"/>
      <c r="I148" s="30">
        <v>1218</v>
      </c>
      <c r="J148" s="32">
        <v>1218</v>
      </c>
      <c r="K148" s="49"/>
      <c r="L148" s="30">
        <v>307</v>
      </c>
      <c r="M148" s="32">
        <v>277.5</v>
      </c>
      <c r="N148" s="49"/>
      <c r="O148" s="30">
        <v>347</v>
      </c>
      <c r="P148" s="53">
        <v>311</v>
      </c>
    </row>
    <row r="149" spans="1:16">
      <c r="A149" s="48">
        <v>43709</v>
      </c>
      <c r="B149" s="49"/>
      <c r="C149" s="30">
        <v>2273</v>
      </c>
      <c r="D149" s="32">
        <v>2307</v>
      </c>
      <c r="E149" s="49"/>
      <c r="F149" s="30">
        <v>3019</v>
      </c>
      <c r="G149" s="32">
        <v>3434</v>
      </c>
      <c r="H149" s="49"/>
      <c r="I149" s="30">
        <v>1218</v>
      </c>
      <c r="J149" s="32">
        <v>1217</v>
      </c>
      <c r="K149" s="49"/>
      <c r="L149" s="30">
        <v>307</v>
      </c>
      <c r="M149" s="32">
        <v>279.25</v>
      </c>
      <c r="N149" s="49"/>
      <c r="O149" s="30">
        <v>348</v>
      </c>
      <c r="P149" s="53">
        <v>313</v>
      </c>
    </row>
    <row r="150" spans="1:16">
      <c r="A150" s="48">
        <v>43739</v>
      </c>
      <c r="B150" s="49"/>
      <c r="C150" s="30">
        <v>2274</v>
      </c>
      <c r="D150" s="32">
        <v>2329</v>
      </c>
      <c r="E150" s="49"/>
      <c r="F150" s="30">
        <v>2978</v>
      </c>
      <c r="G150" s="32">
        <v>3364</v>
      </c>
      <c r="H150" s="49"/>
      <c r="I150" s="30">
        <v>1203</v>
      </c>
      <c r="J150" s="32">
        <v>1200</v>
      </c>
      <c r="K150" s="49"/>
      <c r="L150" s="30">
        <v>306</v>
      </c>
      <c r="M150" s="32">
        <v>280</v>
      </c>
      <c r="N150" s="49"/>
      <c r="O150" s="30">
        <v>347</v>
      </c>
      <c r="P150" s="53">
        <v>313</v>
      </c>
    </row>
    <row r="151" spans="1:16">
      <c r="A151" s="48">
        <v>43770</v>
      </c>
      <c r="B151" s="49"/>
      <c r="C151" s="30">
        <v>2245</v>
      </c>
      <c r="D151" s="32">
        <v>2290</v>
      </c>
      <c r="E151" s="49"/>
      <c r="F151" s="30">
        <v>3048</v>
      </c>
      <c r="G151" s="32">
        <v>3409</v>
      </c>
      <c r="H151" s="49"/>
      <c r="I151" s="30">
        <v>1223</v>
      </c>
      <c r="J151" s="32">
        <v>1213</v>
      </c>
      <c r="K151" s="49"/>
      <c r="L151" s="30">
        <v>309</v>
      </c>
      <c r="M151" s="32">
        <v>280.75</v>
      </c>
      <c r="N151" s="49"/>
      <c r="O151" s="30">
        <v>350</v>
      </c>
      <c r="P151" s="53">
        <v>315</v>
      </c>
    </row>
    <row r="152" spans="1:16">
      <c r="A152" s="48">
        <v>43800</v>
      </c>
      <c r="B152" s="49"/>
      <c r="C152" s="30">
        <v>2247</v>
      </c>
      <c r="D152" s="32">
        <v>2282</v>
      </c>
      <c r="E152" s="49"/>
      <c r="F152" s="30">
        <v>3107</v>
      </c>
      <c r="G152" s="32">
        <v>3511</v>
      </c>
      <c r="H152" s="49"/>
      <c r="I152" s="30">
        <v>1231</v>
      </c>
      <c r="J152" s="32">
        <v>1237</v>
      </c>
      <c r="K152" s="49"/>
      <c r="L152" s="30">
        <v>312</v>
      </c>
      <c r="M152" s="32">
        <v>281.5</v>
      </c>
      <c r="N152" s="49"/>
      <c r="O152" s="30">
        <v>352</v>
      </c>
      <c r="P152" s="53">
        <v>318</v>
      </c>
    </row>
    <row r="153" spans="1:16">
      <c r="A153" s="48">
        <v>43831</v>
      </c>
      <c r="B153" s="49"/>
      <c r="C153" s="30">
        <v>2281</v>
      </c>
      <c r="D153" s="32">
        <v>2259</v>
      </c>
      <c r="E153" s="49"/>
      <c r="F153" s="30">
        <v>3105</v>
      </c>
      <c r="G153" s="32">
        <v>3437</v>
      </c>
      <c r="H153" s="49"/>
      <c r="I153" s="30">
        <v>1189</v>
      </c>
      <c r="J153" s="32">
        <v>1207</v>
      </c>
      <c r="K153" s="49"/>
      <c r="L153" s="30">
        <v>312</v>
      </c>
      <c r="M153" s="32">
        <v>281.25</v>
      </c>
      <c r="N153" s="49"/>
      <c r="O153" s="30">
        <v>351</v>
      </c>
      <c r="P153" s="53">
        <v>316</v>
      </c>
    </row>
    <row r="154" spans="1:16">
      <c r="A154" s="48">
        <v>43862</v>
      </c>
      <c r="B154" s="49"/>
      <c r="C154" s="30">
        <v>2244</v>
      </c>
      <c r="D154" s="32">
        <v>2295</v>
      </c>
      <c r="E154" s="49"/>
      <c r="F154" s="30">
        <v>3039</v>
      </c>
      <c r="G154" s="32">
        <v>3393</v>
      </c>
      <c r="H154" s="49"/>
      <c r="I154" s="30">
        <v>1206</v>
      </c>
      <c r="J154" s="32">
        <v>1236</v>
      </c>
      <c r="K154" s="49"/>
      <c r="L154" s="30">
        <v>313</v>
      </c>
      <c r="M154" s="32">
        <v>283</v>
      </c>
      <c r="N154" s="49"/>
      <c r="O154" s="30">
        <v>352</v>
      </c>
      <c r="P154" s="53">
        <v>316</v>
      </c>
    </row>
    <row r="155" spans="1:16">
      <c r="A155" s="48">
        <v>43891</v>
      </c>
      <c r="B155" s="49"/>
      <c r="C155" s="30">
        <v>2260</v>
      </c>
      <c r="D155" s="32">
        <v>2312</v>
      </c>
      <c r="E155" s="49"/>
      <c r="F155" s="30">
        <v>3042</v>
      </c>
      <c r="G155" s="32">
        <v>3448</v>
      </c>
      <c r="H155" s="49"/>
      <c r="I155" s="30">
        <v>1219</v>
      </c>
      <c r="J155" s="32">
        <v>1255</v>
      </c>
      <c r="K155" s="49"/>
      <c r="L155" s="30">
        <v>313</v>
      </c>
      <c r="M155" s="32">
        <v>285.75</v>
      </c>
      <c r="N155" s="49"/>
      <c r="O155" s="30">
        <v>354</v>
      </c>
      <c r="P155" s="53">
        <v>318</v>
      </c>
    </row>
    <row r="156" spans="1:16">
      <c r="A156" s="48">
        <v>43922</v>
      </c>
      <c r="B156" s="49"/>
      <c r="C156" s="30">
        <v>2271</v>
      </c>
      <c r="D156" s="32">
        <v>2296</v>
      </c>
      <c r="E156" s="49"/>
      <c r="F156" s="30">
        <v>3011</v>
      </c>
      <c r="G156" s="32">
        <v>3391</v>
      </c>
      <c r="H156" s="49"/>
      <c r="I156" s="30">
        <v>1255</v>
      </c>
      <c r="J156" s="32">
        <v>1260</v>
      </c>
      <c r="K156" s="49"/>
      <c r="L156" s="30">
        <v>308</v>
      </c>
      <c r="M156" s="32">
        <v>288.5</v>
      </c>
      <c r="N156" s="49"/>
      <c r="O156" s="30">
        <v>354</v>
      </c>
      <c r="P156" s="53">
        <v>317</v>
      </c>
    </row>
    <row r="157" spans="1:16">
      <c r="A157" s="48">
        <v>43952</v>
      </c>
      <c r="B157" s="49"/>
      <c r="C157" s="30">
        <v>2239</v>
      </c>
      <c r="D157" s="32">
        <v>2249</v>
      </c>
      <c r="E157" s="49"/>
      <c r="F157" s="30">
        <v>2952</v>
      </c>
      <c r="G157" s="32">
        <v>3347</v>
      </c>
      <c r="H157" s="49"/>
      <c r="I157" s="30">
        <v>1221</v>
      </c>
      <c r="J157" s="32">
        <v>1238</v>
      </c>
      <c r="K157" s="49"/>
      <c r="L157" s="30">
        <v>307</v>
      </c>
      <c r="M157" s="32">
        <v>290.25</v>
      </c>
      <c r="N157" s="49"/>
      <c r="O157" s="30">
        <v>357</v>
      </c>
      <c r="P157" s="53">
        <v>318</v>
      </c>
    </row>
    <row r="158" spans="1:16">
      <c r="A158" s="48">
        <v>43983</v>
      </c>
      <c r="B158" s="49"/>
      <c r="C158" s="30">
        <v>2217</v>
      </c>
      <c r="D158" s="32">
        <v>2302</v>
      </c>
      <c r="E158" s="49"/>
      <c r="F158" s="30">
        <v>3000</v>
      </c>
      <c r="G158" s="32">
        <v>3434</v>
      </c>
      <c r="H158" s="49"/>
      <c r="I158" s="30">
        <v>1215</v>
      </c>
      <c r="J158" s="32">
        <v>1229</v>
      </c>
      <c r="K158" s="49"/>
      <c r="L158" s="30">
        <v>308</v>
      </c>
      <c r="M158" s="32">
        <v>292</v>
      </c>
      <c r="N158" s="49"/>
      <c r="O158" s="30">
        <v>359</v>
      </c>
      <c r="P158" s="53">
        <v>317</v>
      </c>
    </row>
    <row r="159" spans="1:16">
      <c r="A159" s="48">
        <v>44013</v>
      </c>
      <c r="B159" s="49"/>
      <c r="C159" s="30">
        <v>2260</v>
      </c>
      <c r="D159" s="32">
        <v>2295</v>
      </c>
      <c r="E159" s="49"/>
      <c r="F159" s="30">
        <v>3049</v>
      </c>
      <c r="G159" s="32">
        <v>3420</v>
      </c>
      <c r="H159" s="49"/>
      <c r="I159" s="30">
        <v>1231</v>
      </c>
      <c r="J159" s="32">
        <v>1243</v>
      </c>
      <c r="K159" s="49"/>
      <c r="L159" s="30">
        <v>311</v>
      </c>
      <c r="M159" s="32">
        <v>290.75</v>
      </c>
      <c r="N159" s="49"/>
      <c r="O159" s="30">
        <v>357</v>
      </c>
      <c r="P159" s="53">
        <v>319</v>
      </c>
    </row>
    <row r="160" spans="1:16">
      <c r="A160" s="48">
        <v>44044</v>
      </c>
      <c r="B160" s="49"/>
      <c r="C160" s="30">
        <v>2249</v>
      </c>
      <c r="D160" s="32">
        <v>2263</v>
      </c>
      <c r="E160" s="49"/>
      <c r="F160" s="30">
        <v>2989</v>
      </c>
      <c r="G160" s="32">
        <v>3370</v>
      </c>
      <c r="H160" s="49"/>
      <c r="I160" s="30">
        <v>1221</v>
      </c>
      <c r="J160" s="32">
        <v>1222</v>
      </c>
      <c r="K160" s="49"/>
      <c r="L160" s="30">
        <v>314</v>
      </c>
      <c r="M160" s="32">
        <v>289.5</v>
      </c>
      <c r="N160" s="49"/>
      <c r="O160" s="30">
        <v>358</v>
      </c>
      <c r="P160" s="53">
        <v>321</v>
      </c>
    </row>
    <row r="161" spans="1:16">
      <c r="A161" s="48">
        <v>44075</v>
      </c>
      <c r="B161" s="49"/>
      <c r="C161" s="30">
        <v>2273</v>
      </c>
      <c r="D161" s="32">
        <v>2303</v>
      </c>
      <c r="E161" s="49"/>
      <c r="F161" s="30">
        <v>3028</v>
      </c>
      <c r="G161" s="32">
        <v>3449</v>
      </c>
      <c r="H161" s="49"/>
      <c r="I161" s="30">
        <v>1220</v>
      </c>
      <c r="J161" s="32">
        <v>1220</v>
      </c>
      <c r="K161" s="49"/>
      <c r="L161" s="30">
        <v>317</v>
      </c>
      <c r="M161" s="32">
        <v>292.25</v>
      </c>
      <c r="N161" s="49"/>
      <c r="O161" s="30">
        <v>359</v>
      </c>
      <c r="P161" s="53">
        <v>321</v>
      </c>
    </row>
    <row r="162" spans="1:16">
      <c r="A162" s="48">
        <v>44105</v>
      </c>
      <c r="B162" s="49"/>
      <c r="C162" s="30">
        <v>2281</v>
      </c>
      <c r="D162" s="32">
        <v>2323</v>
      </c>
      <c r="E162" s="49"/>
      <c r="F162" s="30">
        <v>3004</v>
      </c>
      <c r="G162" s="32">
        <v>3389</v>
      </c>
      <c r="H162" s="49"/>
      <c r="I162" s="30">
        <v>1204</v>
      </c>
      <c r="J162" s="32">
        <v>1202</v>
      </c>
      <c r="K162" s="49"/>
      <c r="L162" s="30">
        <v>318</v>
      </c>
      <c r="M162" s="32">
        <v>295</v>
      </c>
      <c r="N162" s="49"/>
      <c r="O162" s="30">
        <v>358</v>
      </c>
      <c r="P162" s="53">
        <v>321</v>
      </c>
    </row>
    <row r="163" spans="1:16">
      <c r="A163" s="48">
        <v>44136</v>
      </c>
      <c r="B163" s="49"/>
      <c r="C163" s="30">
        <v>2250</v>
      </c>
      <c r="D163" s="32">
        <v>2283</v>
      </c>
      <c r="E163" s="49"/>
      <c r="F163" s="30">
        <v>3063</v>
      </c>
      <c r="G163" s="32">
        <v>3426</v>
      </c>
      <c r="H163" s="49"/>
      <c r="I163" s="30">
        <v>1224</v>
      </c>
      <c r="J163" s="32">
        <v>1214</v>
      </c>
      <c r="K163" s="49"/>
      <c r="L163" s="30">
        <v>318</v>
      </c>
      <c r="M163" s="32">
        <v>294.75</v>
      </c>
      <c r="N163" s="49"/>
      <c r="O163" s="30">
        <v>359</v>
      </c>
      <c r="P163" s="53">
        <v>323</v>
      </c>
    </row>
    <row r="164" spans="1:16">
      <c r="A164" s="48">
        <v>44166</v>
      </c>
      <c r="B164" s="49"/>
      <c r="C164" s="30">
        <v>2252</v>
      </c>
      <c r="D164" s="32">
        <v>2277</v>
      </c>
      <c r="E164" s="49"/>
      <c r="F164" s="30">
        <v>3126</v>
      </c>
      <c r="G164" s="32">
        <v>3532</v>
      </c>
      <c r="H164" s="49"/>
      <c r="I164" s="30">
        <v>1232</v>
      </c>
      <c r="J164" s="32">
        <v>1238</v>
      </c>
      <c r="K164" s="49"/>
      <c r="L164" s="30">
        <v>318</v>
      </c>
      <c r="M164" s="32">
        <v>293.5</v>
      </c>
      <c r="N164" s="49"/>
      <c r="O164" s="30">
        <v>358</v>
      </c>
      <c r="P164" s="53">
        <v>316</v>
      </c>
    </row>
    <row r="165" spans="1:16">
      <c r="A165" s="48">
        <v>44197</v>
      </c>
      <c r="B165" s="49"/>
      <c r="C165" s="30">
        <v>2292</v>
      </c>
      <c r="D165" s="32">
        <v>2253</v>
      </c>
      <c r="E165" s="49"/>
      <c r="F165" s="30">
        <v>3119</v>
      </c>
      <c r="G165" s="32">
        <v>3453</v>
      </c>
      <c r="H165" s="49"/>
      <c r="I165" s="30">
        <v>1189</v>
      </c>
      <c r="J165" s="32">
        <v>1207</v>
      </c>
      <c r="K165" s="49"/>
      <c r="L165" s="30">
        <v>318</v>
      </c>
      <c r="M165" s="32">
        <v>294.25</v>
      </c>
      <c r="N165" s="49"/>
      <c r="O165" s="30">
        <v>359</v>
      </c>
      <c r="P165" s="53">
        <v>317</v>
      </c>
    </row>
    <row r="166" spans="1:16">
      <c r="A166" s="48">
        <v>44228</v>
      </c>
      <c r="B166" s="49"/>
      <c r="C166" s="30">
        <v>2257</v>
      </c>
      <c r="D166" s="32">
        <v>2295</v>
      </c>
      <c r="E166" s="49"/>
      <c r="F166" s="30">
        <v>3068</v>
      </c>
      <c r="G166" s="32">
        <v>3413</v>
      </c>
      <c r="H166" s="49"/>
      <c r="I166" s="30">
        <v>1213</v>
      </c>
      <c r="J166" s="32">
        <v>1242</v>
      </c>
      <c r="K166" s="49"/>
      <c r="L166" s="30">
        <v>317</v>
      </c>
      <c r="M166" s="32">
        <v>297</v>
      </c>
      <c r="N166" s="49"/>
      <c r="O166" s="30">
        <v>361</v>
      </c>
      <c r="P166" s="53">
        <v>317</v>
      </c>
    </row>
    <row r="167" spans="1:16">
      <c r="A167" s="48">
        <v>44256</v>
      </c>
      <c r="B167" s="49"/>
      <c r="C167" s="30">
        <v>2273</v>
      </c>
      <c r="D167" s="32">
        <v>2317</v>
      </c>
      <c r="E167" s="49"/>
      <c r="F167" s="30">
        <v>3046</v>
      </c>
      <c r="G167" s="32">
        <v>3463</v>
      </c>
      <c r="H167" s="49"/>
      <c r="I167" s="30">
        <v>1224</v>
      </c>
      <c r="J167" s="32">
        <v>1259</v>
      </c>
      <c r="K167" s="49"/>
      <c r="L167" s="30">
        <v>320</v>
      </c>
      <c r="M167" s="32">
        <v>298.75</v>
      </c>
      <c r="N167" s="49"/>
      <c r="O167" s="30">
        <v>363</v>
      </c>
      <c r="P167" s="53">
        <v>319</v>
      </c>
    </row>
    <row r="168" spans="1:16">
      <c r="A168" s="48">
        <v>44287</v>
      </c>
      <c r="B168" s="49"/>
      <c r="C168" s="30">
        <v>2284</v>
      </c>
      <c r="D168" s="32">
        <v>2303</v>
      </c>
      <c r="E168" s="49"/>
      <c r="F168" s="30">
        <v>3033</v>
      </c>
      <c r="G168" s="32">
        <v>3399</v>
      </c>
      <c r="H168" s="49"/>
      <c r="I168" s="30">
        <v>1259</v>
      </c>
      <c r="J168" s="32">
        <v>1263</v>
      </c>
      <c r="K168" s="49"/>
      <c r="L168" s="30">
        <v>323</v>
      </c>
      <c r="M168" s="32">
        <v>301.5</v>
      </c>
      <c r="N168" s="49"/>
      <c r="O168" s="30">
        <v>362</v>
      </c>
      <c r="P168" s="53">
        <v>322</v>
      </c>
    </row>
    <row r="169" spans="1:16">
      <c r="A169" s="48">
        <v>44317</v>
      </c>
      <c r="B169" s="49"/>
      <c r="C169" s="30">
        <v>2244</v>
      </c>
      <c r="D169" s="32">
        <v>2255</v>
      </c>
      <c r="E169" s="49"/>
      <c r="F169" s="30">
        <v>2957</v>
      </c>
      <c r="G169" s="32">
        <v>3346</v>
      </c>
      <c r="H169" s="49"/>
      <c r="I169" s="30">
        <v>1231</v>
      </c>
      <c r="J169" s="32">
        <v>1239</v>
      </c>
      <c r="K169" s="49"/>
      <c r="L169" s="30">
        <v>325</v>
      </c>
      <c r="M169" s="32">
        <v>305.25</v>
      </c>
      <c r="N169" s="49"/>
      <c r="O169" s="30">
        <v>363</v>
      </c>
      <c r="P169" s="53">
        <v>321</v>
      </c>
    </row>
    <row r="170" spans="1:16">
      <c r="A170" s="48">
        <v>44348</v>
      </c>
      <c r="B170" s="49"/>
      <c r="C170" s="30">
        <v>2222</v>
      </c>
      <c r="D170" s="32">
        <v>2306</v>
      </c>
      <c r="E170" s="49"/>
      <c r="F170" s="30">
        <v>3003</v>
      </c>
      <c r="G170" s="32">
        <v>3430</v>
      </c>
      <c r="H170" s="49"/>
      <c r="I170" s="30">
        <v>1216</v>
      </c>
      <c r="J170" s="32">
        <v>1227</v>
      </c>
      <c r="K170" s="49"/>
      <c r="L170" s="30">
        <v>327</v>
      </c>
      <c r="M170" s="32">
        <v>308</v>
      </c>
      <c r="N170" s="49"/>
      <c r="O170" s="30">
        <v>365</v>
      </c>
      <c r="P170" s="53">
        <v>322</v>
      </c>
    </row>
    <row r="171" spans="1:16">
      <c r="A171" s="48">
        <v>44378</v>
      </c>
      <c r="B171" s="49"/>
      <c r="C171" s="30">
        <v>2267</v>
      </c>
      <c r="D171" s="32">
        <v>2301</v>
      </c>
      <c r="E171" s="49"/>
      <c r="F171" s="30">
        <v>3052</v>
      </c>
      <c r="G171" s="32">
        <v>3396</v>
      </c>
      <c r="H171" s="49"/>
      <c r="I171" s="30">
        <v>1232</v>
      </c>
      <c r="J171" s="32">
        <v>1239</v>
      </c>
      <c r="K171" s="49"/>
      <c r="L171" s="30">
        <v>324</v>
      </c>
      <c r="M171" s="32">
        <v>310.75</v>
      </c>
      <c r="N171" s="49"/>
      <c r="O171" s="30">
        <v>364</v>
      </c>
      <c r="P171" s="53">
        <v>325</v>
      </c>
    </row>
    <row r="172" spans="1:16">
      <c r="A172" s="48">
        <v>44409</v>
      </c>
      <c r="B172" s="49"/>
      <c r="C172" s="30">
        <v>2244</v>
      </c>
      <c r="D172" s="32">
        <v>2269</v>
      </c>
      <c r="E172" s="49"/>
      <c r="F172" s="30">
        <v>2977</v>
      </c>
      <c r="G172" s="32">
        <v>3352</v>
      </c>
      <c r="H172" s="49"/>
      <c r="I172" s="30">
        <v>1217</v>
      </c>
      <c r="J172" s="32">
        <v>1214</v>
      </c>
      <c r="K172" s="49"/>
      <c r="L172" s="30">
        <v>324</v>
      </c>
      <c r="M172" s="32">
        <v>313.5</v>
      </c>
      <c r="N172" s="49"/>
      <c r="O172" s="30">
        <v>362</v>
      </c>
      <c r="P172" s="53">
        <v>328</v>
      </c>
    </row>
    <row r="173" spans="1:16">
      <c r="A173" s="48">
        <v>44440</v>
      </c>
      <c r="B173" s="49"/>
      <c r="C173" s="30">
        <v>2273</v>
      </c>
      <c r="D173" s="32">
        <v>2307</v>
      </c>
      <c r="E173" s="49"/>
      <c r="F173" s="30">
        <v>3036</v>
      </c>
      <c r="G173" s="32">
        <v>3438</v>
      </c>
      <c r="H173" s="49"/>
      <c r="I173" s="30">
        <v>1217</v>
      </c>
      <c r="J173" s="32">
        <v>1214</v>
      </c>
      <c r="K173" s="49"/>
      <c r="L173" s="30">
        <v>326</v>
      </c>
      <c r="M173" s="32">
        <v>316.25</v>
      </c>
      <c r="N173" s="49"/>
      <c r="O173" s="30">
        <v>360</v>
      </c>
      <c r="P173" s="53">
        <v>331</v>
      </c>
    </row>
    <row r="174" spans="1:16">
      <c r="A174" s="48">
        <v>44470</v>
      </c>
      <c r="B174" s="49"/>
      <c r="C174" s="30">
        <v>2274</v>
      </c>
      <c r="D174" s="32">
        <v>2330</v>
      </c>
      <c r="E174" s="49"/>
      <c r="F174" s="30">
        <v>2990</v>
      </c>
      <c r="G174" s="32">
        <v>3358</v>
      </c>
      <c r="H174" s="49"/>
      <c r="I174" s="30">
        <v>1202</v>
      </c>
      <c r="J174" s="32">
        <v>1198</v>
      </c>
      <c r="K174" s="49"/>
      <c r="L174" s="30">
        <v>329</v>
      </c>
      <c r="M174" s="32">
        <v>318</v>
      </c>
      <c r="N174" s="49"/>
      <c r="O174" s="30">
        <v>360</v>
      </c>
      <c r="P174" s="53">
        <v>332</v>
      </c>
    </row>
    <row r="175" spans="1:16">
      <c r="A175" s="48">
        <v>44501</v>
      </c>
      <c r="B175" s="49"/>
      <c r="C175" s="30">
        <v>2245</v>
      </c>
      <c r="D175" s="32">
        <v>2290</v>
      </c>
      <c r="E175" s="49"/>
      <c r="F175" s="30">
        <v>3057</v>
      </c>
      <c r="G175" s="32">
        <v>3392</v>
      </c>
      <c r="H175" s="49"/>
      <c r="I175" s="30">
        <v>1223</v>
      </c>
      <c r="J175" s="32">
        <v>1211</v>
      </c>
      <c r="K175" s="49"/>
      <c r="L175" s="30">
        <v>332</v>
      </c>
      <c r="M175" s="32">
        <v>319.75</v>
      </c>
      <c r="N175" s="49"/>
      <c r="O175" s="30">
        <v>359</v>
      </c>
      <c r="P175" s="53">
        <v>330</v>
      </c>
    </row>
    <row r="176" spans="1:16">
      <c r="A176" s="48">
        <v>44531</v>
      </c>
      <c r="B176" s="49"/>
      <c r="C176" s="30">
        <v>2252</v>
      </c>
      <c r="D176" s="32">
        <v>2282</v>
      </c>
      <c r="E176" s="49"/>
      <c r="F176" s="30">
        <v>3113</v>
      </c>
      <c r="G176" s="32">
        <v>3487</v>
      </c>
      <c r="H176" s="49"/>
      <c r="I176" s="30">
        <v>1231</v>
      </c>
      <c r="J176" s="32">
        <v>1237</v>
      </c>
      <c r="K176" s="49"/>
      <c r="L176" s="30">
        <v>335</v>
      </c>
      <c r="M176" s="32">
        <v>323.5</v>
      </c>
      <c r="N176" s="49"/>
      <c r="O176" s="30">
        <v>356</v>
      </c>
      <c r="P176" s="53">
        <v>330</v>
      </c>
    </row>
    <row r="177" spans="1:16">
      <c r="A177" s="48">
        <v>44562</v>
      </c>
      <c r="B177" s="49"/>
      <c r="C177" s="30">
        <v>2286</v>
      </c>
      <c r="D177" s="32">
        <v>2259</v>
      </c>
      <c r="E177" s="49"/>
      <c r="F177" s="30">
        <v>3109</v>
      </c>
      <c r="G177" s="32">
        <v>3407</v>
      </c>
      <c r="H177" s="49"/>
      <c r="I177" s="30">
        <v>1189</v>
      </c>
      <c r="J177" s="32">
        <v>1207</v>
      </c>
      <c r="K177" s="49"/>
      <c r="L177" s="30">
        <v>333</v>
      </c>
      <c r="M177" s="32">
        <v>326.25</v>
      </c>
      <c r="N177" s="49"/>
      <c r="O177" s="30">
        <v>355</v>
      </c>
      <c r="P177" s="53">
        <v>333</v>
      </c>
    </row>
    <row r="178" spans="1:16">
      <c r="A178" s="48">
        <v>44593</v>
      </c>
      <c r="B178" s="49"/>
      <c r="C178" s="30">
        <v>2250</v>
      </c>
      <c r="D178" s="32">
        <v>2300</v>
      </c>
      <c r="E178" s="49"/>
      <c r="F178" s="30">
        <v>3061</v>
      </c>
      <c r="G178" s="32">
        <v>3367</v>
      </c>
      <c r="H178" s="49"/>
      <c r="I178" s="30">
        <v>1213</v>
      </c>
      <c r="J178" s="32">
        <v>1242</v>
      </c>
      <c r="K178" s="49"/>
      <c r="L178" s="30">
        <v>335</v>
      </c>
      <c r="M178" s="32">
        <v>329</v>
      </c>
      <c r="N178" s="49"/>
      <c r="O178" s="30">
        <v>355</v>
      </c>
      <c r="P178" s="53">
        <v>335</v>
      </c>
    </row>
    <row r="179" spans="1:16">
      <c r="A179" s="48">
        <v>44621</v>
      </c>
      <c r="B179" s="49"/>
      <c r="C179" s="30">
        <v>2267</v>
      </c>
      <c r="D179" s="32">
        <v>2318</v>
      </c>
      <c r="E179" s="49"/>
      <c r="F179" s="30">
        <v>3042</v>
      </c>
      <c r="G179" s="32">
        <v>3420</v>
      </c>
      <c r="H179" s="49"/>
      <c r="I179" s="30">
        <v>1224</v>
      </c>
      <c r="J179" s="32">
        <v>1261</v>
      </c>
      <c r="K179" s="49"/>
      <c r="L179" s="30">
        <v>336</v>
      </c>
      <c r="M179" s="32">
        <v>331.75</v>
      </c>
      <c r="N179" s="49"/>
      <c r="O179" s="30">
        <v>355</v>
      </c>
      <c r="P179" s="53">
        <v>336</v>
      </c>
    </row>
    <row r="180" spans="1:16">
      <c r="A180" s="48">
        <v>44652</v>
      </c>
      <c r="B180" s="49"/>
      <c r="C180" s="30">
        <v>2277</v>
      </c>
      <c r="D180" s="32">
        <v>2303</v>
      </c>
      <c r="E180" s="49"/>
      <c r="F180" s="30">
        <v>3032</v>
      </c>
      <c r="G180" s="32">
        <v>3359</v>
      </c>
      <c r="H180" s="49"/>
      <c r="I180" s="30">
        <v>1260</v>
      </c>
      <c r="J180" s="32">
        <v>1265</v>
      </c>
      <c r="K180" s="49"/>
      <c r="L180" s="30">
        <v>336</v>
      </c>
      <c r="M180" s="32">
        <v>335.5</v>
      </c>
      <c r="N180" s="49"/>
      <c r="O180" s="30">
        <v>355</v>
      </c>
      <c r="P180" s="53">
        <v>327</v>
      </c>
    </row>
    <row r="181" spans="1:16">
      <c r="A181" s="48">
        <v>44682</v>
      </c>
      <c r="B181" s="49"/>
      <c r="C181" s="30">
        <v>2244</v>
      </c>
      <c r="D181" s="32">
        <v>2255</v>
      </c>
      <c r="E181" s="49"/>
      <c r="F181" s="30">
        <v>2959</v>
      </c>
      <c r="G181" s="32">
        <v>3312</v>
      </c>
      <c r="H181" s="49"/>
      <c r="I181" s="30">
        <v>1226</v>
      </c>
      <c r="J181" s="32">
        <v>1242</v>
      </c>
      <c r="K181" s="49"/>
      <c r="L181" s="30">
        <v>337</v>
      </c>
      <c r="M181" s="32">
        <v>338.25</v>
      </c>
      <c r="N181" s="49"/>
      <c r="O181" s="30">
        <v>355</v>
      </c>
      <c r="P181" s="53">
        <v>329</v>
      </c>
    </row>
    <row r="182" spans="1:16">
      <c r="A182" s="48">
        <v>44713</v>
      </c>
      <c r="B182" s="49"/>
      <c r="C182" s="30">
        <v>2222</v>
      </c>
      <c r="D182" s="32">
        <v>2306</v>
      </c>
      <c r="E182" s="49"/>
      <c r="F182" s="30">
        <v>3007</v>
      </c>
      <c r="G182" s="32">
        <v>3399</v>
      </c>
      <c r="H182" s="49"/>
      <c r="I182" s="30">
        <v>1218</v>
      </c>
      <c r="J182" s="32">
        <v>1231</v>
      </c>
      <c r="K182" s="49"/>
      <c r="L182" s="30">
        <v>340</v>
      </c>
      <c r="M182" s="32">
        <v>342</v>
      </c>
      <c r="N182" s="49"/>
      <c r="O182" s="30">
        <v>355</v>
      </c>
      <c r="P182" s="53">
        <v>327</v>
      </c>
    </row>
    <row r="183" spans="1:16">
      <c r="A183" s="48">
        <v>44743</v>
      </c>
      <c r="B183" s="49"/>
      <c r="C183" s="30">
        <v>2267</v>
      </c>
      <c r="D183" s="32">
        <v>2301</v>
      </c>
      <c r="E183" s="49"/>
      <c r="F183" s="30">
        <v>3059</v>
      </c>
      <c r="G183" s="32">
        <v>3371</v>
      </c>
      <c r="H183" s="49"/>
      <c r="I183" s="30">
        <v>1234</v>
      </c>
      <c r="J183" s="32">
        <v>1244</v>
      </c>
      <c r="K183" s="49"/>
      <c r="L183" s="30">
        <v>342</v>
      </c>
      <c r="M183" s="32">
        <v>341.75</v>
      </c>
      <c r="N183" s="49"/>
      <c r="O183" s="30">
        <v>355</v>
      </c>
      <c r="P183" s="53">
        <v>328</v>
      </c>
    </row>
    <row r="184" spans="1:16">
      <c r="A184" s="48">
        <v>44774</v>
      </c>
      <c r="B184" s="49"/>
      <c r="C184" s="30">
        <v>2249</v>
      </c>
      <c r="D184" s="32">
        <v>2269</v>
      </c>
      <c r="E184" s="49"/>
      <c r="F184" s="30">
        <v>2987</v>
      </c>
      <c r="G184" s="32">
        <v>3332</v>
      </c>
      <c r="H184" s="49"/>
      <c r="I184" s="30">
        <v>1218</v>
      </c>
      <c r="J184" s="32">
        <v>1218</v>
      </c>
      <c r="K184" s="49"/>
      <c r="L184" s="30">
        <v>344</v>
      </c>
      <c r="M184" s="32">
        <v>340.5</v>
      </c>
      <c r="N184" s="49"/>
      <c r="O184" s="30">
        <v>355</v>
      </c>
      <c r="P184" s="53">
        <v>328</v>
      </c>
    </row>
    <row r="185" spans="1:16">
      <c r="A185" s="48">
        <v>44805</v>
      </c>
      <c r="B185" s="49"/>
      <c r="C185" s="30">
        <v>2273</v>
      </c>
      <c r="D185" s="32">
        <v>2307</v>
      </c>
      <c r="E185" s="49"/>
      <c r="F185" s="30">
        <v>3048</v>
      </c>
      <c r="G185" s="32">
        <v>3424</v>
      </c>
      <c r="H185" s="49"/>
      <c r="I185" s="30">
        <v>1218</v>
      </c>
      <c r="J185" s="32">
        <v>1217</v>
      </c>
      <c r="K185" s="49"/>
      <c r="L185" s="30">
        <v>344</v>
      </c>
      <c r="M185" s="32">
        <v>341.25</v>
      </c>
      <c r="N185" s="49"/>
      <c r="O185" s="30">
        <v>355</v>
      </c>
      <c r="P185" s="53">
        <v>328</v>
      </c>
    </row>
    <row r="186" spans="1:16">
      <c r="A186" s="48">
        <v>44835</v>
      </c>
      <c r="B186" s="49"/>
      <c r="C186" s="30">
        <v>2281</v>
      </c>
      <c r="D186" s="32">
        <v>2330</v>
      </c>
      <c r="E186" s="49"/>
      <c r="F186" s="30">
        <v>3005</v>
      </c>
      <c r="G186" s="32">
        <v>3351</v>
      </c>
      <c r="H186" s="49"/>
      <c r="I186" s="30">
        <v>1203</v>
      </c>
      <c r="J186" s="32">
        <v>1200</v>
      </c>
      <c r="K186" s="49"/>
      <c r="L186" s="30">
        <v>337</v>
      </c>
      <c r="M186" s="32">
        <v>342</v>
      </c>
      <c r="N186" s="49"/>
      <c r="O186" s="30">
        <v>355</v>
      </c>
      <c r="P186" s="53">
        <v>329</v>
      </c>
    </row>
    <row r="187" spans="1:16">
      <c r="A187" s="48">
        <v>44866</v>
      </c>
      <c r="B187" s="49"/>
      <c r="C187" s="30">
        <v>2250</v>
      </c>
      <c r="D187" s="32">
        <v>2290</v>
      </c>
      <c r="E187" s="49"/>
      <c r="F187" s="30">
        <v>3074</v>
      </c>
      <c r="G187" s="32">
        <v>3393</v>
      </c>
      <c r="H187" s="49"/>
      <c r="I187" s="30">
        <v>1223</v>
      </c>
      <c r="J187" s="32">
        <v>1213</v>
      </c>
      <c r="K187" s="49"/>
      <c r="L187" s="30">
        <v>335</v>
      </c>
      <c r="M187" s="32">
        <v>342.75</v>
      </c>
      <c r="N187" s="49"/>
      <c r="O187" s="30">
        <v>355</v>
      </c>
      <c r="P187" s="53">
        <v>331</v>
      </c>
    </row>
    <row r="188" spans="1:16">
      <c r="A188" s="48">
        <v>44896</v>
      </c>
      <c r="B188" s="49"/>
      <c r="C188" s="30">
        <v>2258</v>
      </c>
      <c r="D188" s="32">
        <v>2282</v>
      </c>
      <c r="E188" s="49"/>
      <c r="F188" s="30">
        <v>3130</v>
      </c>
      <c r="G188" s="32">
        <v>3492</v>
      </c>
      <c r="H188" s="49"/>
      <c r="I188" s="30">
        <v>1231</v>
      </c>
      <c r="J188" s="32">
        <v>1237</v>
      </c>
      <c r="K188" s="49"/>
      <c r="L188" s="30">
        <v>338</v>
      </c>
      <c r="M188" s="32">
        <v>345.5</v>
      </c>
      <c r="N188" s="49"/>
      <c r="O188" s="30">
        <v>355</v>
      </c>
      <c r="P188" s="53">
        <v>332</v>
      </c>
    </row>
    <row r="189" spans="1:16">
      <c r="A189" s="48">
        <v>44927</v>
      </c>
      <c r="B189" s="49"/>
      <c r="C189" s="30">
        <v>2292</v>
      </c>
      <c r="D189" s="32">
        <v>2259</v>
      </c>
      <c r="E189" s="49"/>
      <c r="F189" s="30">
        <v>3126</v>
      </c>
      <c r="G189" s="32">
        <v>3416</v>
      </c>
      <c r="H189" s="49"/>
      <c r="I189" s="30">
        <v>1189</v>
      </c>
      <c r="J189" s="32">
        <v>1207</v>
      </c>
      <c r="K189" s="49"/>
      <c r="L189" s="30">
        <v>341</v>
      </c>
      <c r="M189" s="32">
        <v>347.25</v>
      </c>
      <c r="N189" s="49"/>
      <c r="O189" s="30">
        <v>355</v>
      </c>
      <c r="P189" s="53">
        <v>332</v>
      </c>
    </row>
    <row r="190" spans="1:16">
      <c r="A190" s="48">
        <v>44958</v>
      </c>
      <c r="B190" s="49"/>
      <c r="C190" s="30">
        <v>2261</v>
      </c>
      <c r="D190" s="32">
        <v>2300</v>
      </c>
      <c r="E190" s="49"/>
      <c r="F190" s="30">
        <v>3078</v>
      </c>
      <c r="G190" s="32">
        <v>3378</v>
      </c>
      <c r="H190" s="49"/>
      <c r="I190" s="30">
        <v>1213</v>
      </c>
      <c r="J190" s="32">
        <v>1242</v>
      </c>
      <c r="K190" s="49"/>
      <c r="L190" s="30">
        <v>344</v>
      </c>
      <c r="M190" s="32">
        <v>349</v>
      </c>
      <c r="N190" s="49"/>
      <c r="O190" s="30">
        <v>355</v>
      </c>
      <c r="P190" s="53">
        <v>333</v>
      </c>
    </row>
    <row r="191" spans="1:16">
      <c r="A191" s="48">
        <v>44986</v>
      </c>
      <c r="B191" s="49"/>
      <c r="C191" s="30">
        <v>2267</v>
      </c>
      <c r="D191" s="32">
        <v>2318</v>
      </c>
      <c r="E191" s="49"/>
      <c r="F191" s="30">
        <v>3058</v>
      </c>
      <c r="G191" s="32">
        <v>3432</v>
      </c>
      <c r="H191" s="49"/>
      <c r="I191" s="30">
        <v>1224</v>
      </c>
      <c r="J191" s="32">
        <v>1261</v>
      </c>
      <c r="K191" s="49"/>
      <c r="L191" s="30">
        <v>343</v>
      </c>
      <c r="M191" s="32">
        <v>351.75</v>
      </c>
      <c r="N191" s="49"/>
      <c r="O191" s="30">
        <v>355</v>
      </c>
      <c r="P191" s="53">
        <v>333</v>
      </c>
    </row>
    <row r="192" spans="1:16">
      <c r="A192" s="48">
        <v>45017</v>
      </c>
      <c r="B192" s="49"/>
      <c r="C192" s="30">
        <v>2277</v>
      </c>
      <c r="D192" s="32">
        <v>2303</v>
      </c>
      <c r="E192" s="49"/>
      <c r="F192" s="30">
        <v>3048</v>
      </c>
      <c r="G192" s="32">
        <v>3372</v>
      </c>
      <c r="H192" s="49"/>
      <c r="I192" s="30">
        <v>1260</v>
      </c>
      <c r="J192" s="32">
        <v>1265</v>
      </c>
      <c r="K192" s="49"/>
      <c r="L192" s="30">
        <v>343</v>
      </c>
      <c r="M192" s="32">
        <v>355.5</v>
      </c>
      <c r="N192" s="49"/>
      <c r="O192" s="30">
        <v>355</v>
      </c>
      <c r="P192" s="53">
        <v>336</v>
      </c>
    </row>
    <row r="193" spans="1:16">
      <c r="A193" s="48">
        <v>45047</v>
      </c>
      <c r="B193" s="49"/>
      <c r="C193" s="30">
        <v>2244</v>
      </c>
      <c r="D193" s="32">
        <v>2255</v>
      </c>
      <c r="E193" s="49"/>
      <c r="F193" s="30">
        <v>2974</v>
      </c>
      <c r="G193" s="32">
        <v>3323</v>
      </c>
      <c r="H193" s="49"/>
      <c r="I193" s="30">
        <v>1226</v>
      </c>
      <c r="J193" s="32">
        <v>1242</v>
      </c>
      <c r="K193" s="49"/>
      <c r="L193" s="30">
        <v>345</v>
      </c>
      <c r="M193" s="32">
        <v>358.25</v>
      </c>
      <c r="N193" s="49"/>
      <c r="O193" s="30">
        <v>355</v>
      </c>
      <c r="P193" s="53">
        <v>337</v>
      </c>
    </row>
    <row r="194" spans="1:16">
      <c r="A194" s="48">
        <v>45078</v>
      </c>
      <c r="B194" s="33"/>
      <c r="C194" s="29">
        <v>2217</v>
      </c>
      <c r="D194" s="32">
        <v>2306</v>
      </c>
      <c r="E194" s="33"/>
      <c r="F194" s="30">
        <v>3022</v>
      </c>
      <c r="G194" s="131">
        <v>3410</v>
      </c>
      <c r="H194" s="33"/>
      <c r="I194" s="29">
        <v>1218</v>
      </c>
      <c r="J194" s="32">
        <v>1231</v>
      </c>
      <c r="K194" s="33"/>
      <c r="L194" s="29">
        <v>347</v>
      </c>
      <c r="M194" s="32">
        <v>361</v>
      </c>
      <c r="N194" s="33"/>
      <c r="O194" s="29">
        <v>355</v>
      </c>
      <c r="P194" s="53">
        <v>339</v>
      </c>
    </row>
    <row r="195" spans="1:16">
      <c r="A195" s="48">
        <v>45108</v>
      </c>
      <c r="C195" s="30">
        <v>2260</v>
      </c>
      <c r="D195" s="32">
        <v>2301</v>
      </c>
      <c r="F195" s="30">
        <v>3073</v>
      </c>
      <c r="G195" s="131">
        <v>3380</v>
      </c>
      <c r="I195" s="9">
        <v>1234</v>
      </c>
      <c r="J195" s="131">
        <v>1244</v>
      </c>
      <c r="L195">
        <v>349</v>
      </c>
      <c r="M195" s="131">
        <v>363.25</v>
      </c>
      <c r="O195">
        <v>355</v>
      </c>
      <c r="P195" s="54">
        <v>340</v>
      </c>
    </row>
    <row r="196" spans="1:16">
      <c r="A196" s="48">
        <v>45139</v>
      </c>
      <c r="C196" s="30">
        <v>2244</v>
      </c>
      <c r="D196" s="32">
        <v>2269</v>
      </c>
      <c r="F196" s="30">
        <v>2999</v>
      </c>
      <c r="G196" s="131">
        <v>3340</v>
      </c>
      <c r="I196" s="9">
        <v>1218</v>
      </c>
      <c r="J196" s="131">
        <v>1218</v>
      </c>
      <c r="L196">
        <v>352</v>
      </c>
      <c r="M196" s="131">
        <v>366.5</v>
      </c>
      <c r="O196">
        <v>355</v>
      </c>
      <c r="P196" s="54">
        <v>341</v>
      </c>
    </row>
    <row r="197" spans="1:16">
      <c r="A197" s="48">
        <v>45170</v>
      </c>
      <c r="C197" s="30">
        <v>2266</v>
      </c>
      <c r="D197" s="32">
        <v>2307</v>
      </c>
      <c r="F197" s="30">
        <v>3059</v>
      </c>
      <c r="G197" s="131">
        <v>3430</v>
      </c>
      <c r="I197" s="9">
        <v>1218</v>
      </c>
      <c r="J197" s="131">
        <v>1217</v>
      </c>
      <c r="L197">
        <v>354</v>
      </c>
      <c r="M197" s="131">
        <v>367.75</v>
      </c>
      <c r="O197">
        <v>355</v>
      </c>
      <c r="P197" s="54">
        <v>342</v>
      </c>
    </row>
    <row r="198" spans="1:16">
      <c r="A198" s="48">
        <v>45200</v>
      </c>
      <c r="C198" s="30">
        <v>2281</v>
      </c>
      <c r="D198" s="32">
        <v>2330</v>
      </c>
      <c r="F198" s="30">
        <v>3012</v>
      </c>
      <c r="G198" s="131">
        <v>3354</v>
      </c>
      <c r="I198" s="9">
        <v>1203</v>
      </c>
      <c r="J198" s="131">
        <v>1200</v>
      </c>
      <c r="L198">
        <v>356</v>
      </c>
      <c r="M198" s="131">
        <v>368</v>
      </c>
      <c r="O198">
        <v>355</v>
      </c>
      <c r="P198" s="54">
        <v>343</v>
      </c>
    </row>
    <row r="199" spans="1:16">
      <c r="A199" s="48">
        <v>45231</v>
      </c>
      <c r="C199" s="30">
        <v>2245</v>
      </c>
      <c r="D199" s="32">
        <v>2290</v>
      </c>
      <c r="F199" s="30">
        <v>3081</v>
      </c>
      <c r="G199" s="131">
        <v>3394</v>
      </c>
      <c r="I199" s="9">
        <v>1223</v>
      </c>
      <c r="J199" s="131">
        <v>1213</v>
      </c>
      <c r="L199">
        <v>356</v>
      </c>
      <c r="M199" s="131">
        <v>368.25</v>
      </c>
      <c r="O199">
        <v>355</v>
      </c>
      <c r="P199" s="54">
        <v>344</v>
      </c>
    </row>
    <row r="200" spans="1:16">
      <c r="A200" s="48">
        <v>45261</v>
      </c>
      <c r="C200" s="30">
        <v>2252</v>
      </c>
      <c r="D200" s="32">
        <v>2282</v>
      </c>
      <c r="F200" s="30">
        <v>3137</v>
      </c>
      <c r="G200" s="131">
        <v>3493</v>
      </c>
      <c r="I200" s="9">
        <v>1231</v>
      </c>
      <c r="J200" s="131">
        <v>1237</v>
      </c>
      <c r="L200">
        <v>357</v>
      </c>
      <c r="M200" s="131">
        <v>369.5</v>
      </c>
      <c r="O200">
        <v>355</v>
      </c>
      <c r="P200" s="54">
        <v>345</v>
      </c>
    </row>
    <row r="201" spans="1:16">
      <c r="A201" s="48">
        <v>45292</v>
      </c>
      <c r="C201" s="30">
        <v>2286</v>
      </c>
      <c r="D201" s="32">
        <v>2259</v>
      </c>
      <c r="F201" s="30">
        <v>3133</v>
      </c>
      <c r="G201" s="131">
        <v>3418</v>
      </c>
      <c r="I201" s="9">
        <v>1189</v>
      </c>
      <c r="J201" s="131">
        <v>1207</v>
      </c>
      <c r="L201">
        <v>360</v>
      </c>
      <c r="M201" s="131">
        <v>369.75</v>
      </c>
      <c r="O201">
        <v>355</v>
      </c>
      <c r="P201" s="54">
        <v>346</v>
      </c>
    </row>
    <row r="202" spans="1:16">
      <c r="A202" s="48">
        <v>45323</v>
      </c>
      <c r="C202" s="30">
        <v>2244</v>
      </c>
      <c r="D202" s="32">
        <v>2295</v>
      </c>
      <c r="F202" s="30">
        <v>3066</v>
      </c>
      <c r="G202" s="131">
        <v>3375</v>
      </c>
      <c r="I202" s="9">
        <v>1206</v>
      </c>
      <c r="J202" s="131">
        <v>1236</v>
      </c>
      <c r="L202">
        <v>363</v>
      </c>
      <c r="M202" s="131">
        <v>370</v>
      </c>
      <c r="O202">
        <v>355</v>
      </c>
      <c r="P202" s="54">
        <v>347</v>
      </c>
    </row>
    <row r="203" spans="1:16">
      <c r="A203" s="48">
        <v>45352</v>
      </c>
      <c r="C203" s="30">
        <v>2260</v>
      </c>
      <c r="D203" s="32">
        <v>2312</v>
      </c>
      <c r="F203" s="30">
        <v>3067</v>
      </c>
      <c r="G203" s="131">
        <v>3431</v>
      </c>
      <c r="I203" s="9">
        <v>1219</v>
      </c>
      <c r="J203" s="131">
        <v>1255</v>
      </c>
      <c r="L203">
        <v>366</v>
      </c>
      <c r="M203" s="131">
        <v>370.25</v>
      </c>
      <c r="O203">
        <v>355</v>
      </c>
      <c r="P203" s="54">
        <v>348</v>
      </c>
    </row>
    <row r="204" spans="1:16">
      <c r="A204" s="48">
        <v>45383</v>
      </c>
      <c r="C204" s="30">
        <v>2271</v>
      </c>
      <c r="D204" s="32">
        <v>2296</v>
      </c>
      <c r="F204" s="30">
        <v>3035</v>
      </c>
      <c r="G204" s="131">
        <v>3375</v>
      </c>
      <c r="I204" s="9">
        <v>1255</v>
      </c>
      <c r="J204" s="131">
        <v>1260</v>
      </c>
      <c r="L204">
        <v>369</v>
      </c>
      <c r="M204" s="131">
        <v>370.5</v>
      </c>
      <c r="O204">
        <v>355</v>
      </c>
      <c r="P204" s="54">
        <v>348</v>
      </c>
    </row>
    <row r="205" spans="1:16">
      <c r="A205" s="48">
        <v>45413</v>
      </c>
      <c r="C205" s="30">
        <v>2239</v>
      </c>
      <c r="D205" s="32">
        <v>2249</v>
      </c>
      <c r="F205" s="30">
        <v>2974</v>
      </c>
      <c r="G205" s="131">
        <v>3332</v>
      </c>
      <c r="I205" s="9">
        <v>1228</v>
      </c>
      <c r="J205" s="131">
        <v>1237</v>
      </c>
      <c r="L205">
        <v>371</v>
      </c>
      <c r="M205" s="131">
        <v>370.75</v>
      </c>
      <c r="O205">
        <v>355</v>
      </c>
      <c r="P205" s="54">
        <v>349</v>
      </c>
    </row>
    <row r="206" spans="1:16" s="10" customFormat="1">
      <c r="A206" s="48">
        <v>45444</v>
      </c>
      <c r="B206" s="8"/>
      <c r="C206" s="30">
        <v>2217</v>
      </c>
      <c r="D206" s="32">
        <v>2302</v>
      </c>
      <c r="F206" s="30">
        <v>3033</v>
      </c>
      <c r="G206" s="131">
        <v>3419</v>
      </c>
      <c r="I206" s="9">
        <v>1228</v>
      </c>
      <c r="J206" s="131">
        <v>1228</v>
      </c>
      <c r="L206" s="10">
        <v>374</v>
      </c>
      <c r="M206" s="131">
        <v>371</v>
      </c>
      <c r="O206" s="10">
        <v>355</v>
      </c>
      <c r="P206" s="54">
        <v>350</v>
      </c>
    </row>
    <row r="207" spans="1:16">
      <c r="A207" s="44">
        <v>45504</v>
      </c>
      <c r="C207" s="30"/>
      <c r="D207" s="32">
        <v>2295</v>
      </c>
      <c r="G207" s="131">
        <v>3406</v>
      </c>
      <c r="I207" s="9"/>
      <c r="J207" s="131">
        <v>1243</v>
      </c>
      <c r="M207" s="131">
        <v>371.25</v>
      </c>
      <c r="P207" s="75">
        <v>351</v>
      </c>
    </row>
    <row r="208" spans="1:16">
      <c r="A208" s="44">
        <v>45535</v>
      </c>
      <c r="C208" s="30"/>
      <c r="D208" s="32">
        <v>2263</v>
      </c>
      <c r="G208" s="131">
        <v>3356</v>
      </c>
      <c r="I208" s="9"/>
      <c r="J208" s="131">
        <v>1222</v>
      </c>
      <c r="M208" s="131">
        <v>371.5</v>
      </c>
      <c r="P208" s="75">
        <v>352</v>
      </c>
    </row>
    <row r="209" spans="1:16">
      <c r="A209" s="44">
        <v>45565</v>
      </c>
      <c r="C209" s="30"/>
      <c r="D209" s="32">
        <v>2302</v>
      </c>
      <c r="G209" s="131">
        <v>3435</v>
      </c>
      <c r="I209" s="9"/>
      <c r="J209" s="131">
        <v>1220</v>
      </c>
      <c r="M209" s="131">
        <v>371.75</v>
      </c>
      <c r="P209" s="75">
        <v>353</v>
      </c>
    </row>
    <row r="210" spans="1:16">
      <c r="A210" s="44">
        <v>45596</v>
      </c>
      <c r="C210" s="30"/>
      <c r="D210" s="32">
        <v>2323</v>
      </c>
      <c r="G210" s="131">
        <v>3375</v>
      </c>
      <c r="I210" s="9"/>
      <c r="J210" s="131">
        <v>1202</v>
      </c>
      <c r="M210" s="131">
        <v>372</v>
      </c>
      <c r="P210" s="75">
        <v>354</v>
      </c>
    </row>
    <row r="211" spans="1:16">
      <c r="A211" s="44">
        <v>45626</v>
      </c>
      <c r="C211" s="30"/>
      <c r="D211" s="32">
        <v>2283</v>
      </c>
      <c r="G211" s="131">
        <v>3413</v>
      </c>
      <c r="I211" s="9"/>
      <c r="J211" s="131">
        <v>1214</v>
      </c>
      <c r="M211" s="131">
        <v>372.25</v>
      </c>
      <c r="P211" s="75">
        <v>355</v>
      </c>
    </row>
    <row r="212" spans="1:16">
      <c r="A212" s="44">
        <v>45657</v>
      </c>
      <c r="C212" s="30"/>
      <c r="D212" s="32">
        <v>2277</v>
      </c>
      <c r="G212" s="131">
        <v>3516</v>
      </c>
      <c r="I212" s="9"/>
      <c r="J212" s="131">
        <v>1238</v>
      </c>
      <c r="M212" s="131">
        <v>372.5</v>
      </c>
      <c r="P212" s="75">
        <v>356</v>
      </c>
    </row>
    <row r="213" spans="1:16">
      <c r="A213" s="44">
        <v>45688</v>
      </c>
      <c r="C213" s="30"/>
      <c r="D213" s="32">
        <v>2253</v>
      </c>
      <c r="G213" s="131">
        <v>3436</v>
      </c>
      <c r="I213" s="9"/>
      <c r="J213" s="131">
        <v>1207</v>
      </c>
      <c r="M213" s="131">
        <v>372.75</v>
      </c>
      <c r="P213" s="75">
        <v>357</v>
      </c>
    </row>
    <row r="214" spans="1:16">
      <c r="A214" s="44">
        <v>45716</v>
      </c>
      <c r="C214" s="30"/>
      <c r="D214" s="32">
        <v>2295</v>
      </c>
      <c r="G214" s="131">
        <v>3395</v>
      </c>
      <c r="I214" s="9"/>
      <c r="J214" s="131">
        <v>1242</v>
      </c>
      <c r="M214" s="131">
        <v>373</v>
      </c>
      <c r="P214" s="75">
        <v>359</v>
      </c>
    </row>
    <row r="215" spans="1:16">
      <c r="A215" s="44">
        <v>45747</v>
      </c>
      <c r="C215" s="30"/>
      <c r="D215" s="32">
        <v>2317</v>
      </c>
      <c r="G215" s="131">
        <v>3446</v>
      </c>
      <c r="I215" s="9"/>
      <c r="J215" s="131">
        <v>1259</v>
      </c>
      <c r="M215" s="131">
        <v>373.25</v>
      </c>
      <c r="P215" s="75">
        <v>360</v>
      </c>
    </row>
    <row r="216" spans="1:16">
      <c r="A216" s="44">
        <v>45777</v>
      </c>
      <c r="C216" s="30"/>
      <c r="D216" s="32">
        <v>2303</v>
      </c>
      <c r="G216" s="131">
        <v>3383</v>
      </c>
      <c r="I216" s="9"/>
      <c r="J216" s="131">
        <v>1263</v>
      </c>
      <c r="M216" s="131">
        <v>373.5</v>
      </c>
      <c r="P216" s="75">
        <v>361</v>
      </c>
    </row>
    <row r="217" spans="1:16">
      <c r="A217" s="44">
        <v>45808</v>
      </c>
      <c r="C217" s="30"/>
      <c r="D217" s="32">
        <v>2255</v>
      </c>
      <c r="G217" s="131">
        <v>3333</v>
      </c>
      <c r="I217" s="9"/>
      <c r="J217" s="131">
        <v>1239</v>
      </c>
      <c r="M217" s="131">
        <v>373.75</v>
      </c>
      <c r="P217" s="75">
        <v>363</v>
      </c>
    </row>
    <row r="218" spans="1:16" ht="15" thickBot="1">
      <c r="A218" s="45">
        <v>45838</v>
      </c>
      <c r="B218" s="132"/>
      <c r="C218" s="74"/>
      <c r="D218" s="133">
        <v>2306</v>
      </c>
      <c r="E218" s="51"/>
      <c r="F218" s="51"/>
      <c r="G218" s="134">
        <v>3419</v>
      </c>
      <c r="H218" s="51"/>
      <c r="I218" s="68"/>
      <c r="J218" s="134">
        <v>1213</v>
      </c>
      <c r="K218" s="51"/>
      <c r="L218" s="51"/>
      <c r="M218" s="134">
        <v>374</v>
      </c>
      <c r="N218" s="51"/>
      <c r="O218" s="51"/>
      <c r="P218" s="130">
        <v>364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2"/>
  <dimension ref="B2:AF14"/>
  <sheetViews>
    <sheetView topLeftCell="Z1" workbookViewId="0">
      <selection activeCell="Z2" sqref="Z2:AF14"/>
    </sheetView>
  </sheetViews>
  <sheetFormatPr defaultRowHeight="14.25"/>
  <cols>
    <col min="19" max="24" width="9.625" customWidth="1"/>
  </cols>
  <sheetData>
    <row r="2" spans="2:32" ht="14.45" customHeight="1">
      <c r="B2" s="143" t="s">
        <v>1</v>
      </c>
      <c r="C2" s="140" t="s">
        <v>38</v>
      </c>
      <c r="D2" s="141"/>
      <c r="E2" s="142"/>
      <c r="F2" s="140" t="s">
        <v>39</v>
      </c>
      <c r="G2" s="141"/>
      <c r="H2" s="142"/>
      <c r="J2" s="143" t="s">
        <v>1</v>
      </c>
      <c r="K2" s="137" t="s">
        <v>40</v>
      </c>
      <c r="L2" s="138"/>
      <c r="M2" s="139"/>
      <c r="N2" s="137" t="s">
        <v>41</v>
      </c>
      <c r="O2" s="138"/>
      <c r="P2" s="139"/>
      <c r="R2" s="143" t="s">
        <v>1</v>
      </c>
      <c r="S2" s="140" t="s">
        <v>42</v>
      </c>
      <c r="T2" s="141"/>
      <c r="U2" s="142"/>
      <c r="V2" s="137" t="s">
        <v>43</v>
      </c>
      <c r="W2" s="138"/>
      <c r="X2" s="139"/>
      <c r="Z2" s="143" t="s">
        <v>1</v>
      </c>
      <c r="AA2" s="137" t="s">
        <v>44</v>
      </c>
      <c r="AB2" s="138"/>
      <c r="AC2" s="139"/>
      <c r="AD2" s="140" t="s">
        <v>45</v>
      </c>
      <c r="AE2" s="141"/>
      <c r="AF2" s="142"/>
    </row>
    <row r="3" spans="2:32" ht="36">
      <c r="B3" s="143"/>
      <c r="C3" s="5" t="s">
        <v>26</v>
      </c>
      <c r="D3" s="5" t="s">
        <v>2</v>
      </c>
      <c r="E3" s="5" t="s">
        <v>57</v>
      </c>
      <c r="F3" s="13" t="s">
        <v>60</v>
      </c>
      <c r="G3" s="5" t="s">
        <v>2</v>
      </c>
      <c r="H3" s="5" t="s">
        <v>57</v>
      </c>
      <c r="J3" s="143"/>
      <c r="K3" s="5" t="s">
        <v>26</v>
      </c>
      <c r="L3" s="5" t="s">
        <v>2</v>
      </c>
      <c r="M3" s="5" t="s">
        <v>57</v>
      </c>
      <c r="N3" s="13" t="s">
        <v>60</v>
      </c>
      <c r="O3" s="5" t="s">
        <v>2</v>
      </c>
      <c r="P3" s="5" t="s">
        <v>57</v>
      </c>
      <c r="R3" s="143"/>
      <c r="S3" s="5" t="s">
        <v>26</v>
      </c>
      <c r="T3" s="5" t="s">
        <v>2</v>
      </c>
      <c r="U3" s="5" t="s">
        <v>57</v>
      </c>
      <c r="V3" s="13" t="s">
        <v>60</v>
      </c>
      <c r="W3" s="5" t="s">
        <v>2</v>
      </c>
      <c r="X3" s="5" t="s">
        <v>57</v>
      </c>
      <c r="Z3" s="143"/>
      <c r="AA3" s="13" t="s">
        <v>60</v>
      </c>
      <c r="AB3" s="5" t="s">
        <v>2</v>
      </c>
      <c r="AC3" s="5" t="s">
        <v>57</v>
      </c>
      <c r="AD3" s="13" t="s">
        <v>60</v>
      </c>
      <c r="AE3" s="5" t="s">
        <v>2</v>
      </c>
      <c r="AF3" s="5" t="s">
        <v>57</v>
      </c>
    </row>
    <row r="4" spans="2:32" ht="25.5">
      <c r="B4" s="6" t="s">
        <v>58</v>
      </c>
      <c r="C4" s="12">
        <f>SUM('Post-sent starts'!B123:B134)</f>
        <v>2027</v>
      </c>
      <c r="D4" s="7">
        <f>(C4-SUM('Post-sent starts'!B111:B122))/SUM('Post-sent starts'!B111:B122)</f>
        <v>-0.15541666666666668</v>
      </c>
      <c r="E4" s="7">
        <f>(C4-SUM('Post-sent starts'!C123:C134))/SUM('Post-sent starts'!C123:C134)</f>
        <v>-2.6832635436224078E-2</v>
      </c>
      <c r="F4" s="12">
        <f>'Post-sent musters'!S9</f>
        <v>2446</v>
      </c>
      <c r="G4" s="7">
        <f>(F4-'Post-sent musters'!S8)/'Post-sent musters'!S8</f>
        <v>2.9894736842105262E-2</v>
      </c>
      <c r="H4" s="7">
        <f>(F4-MAX('Post-sent musters'!C87:C98))/MAX('Post-sent musters'!C87:C98)</f>
        <v>4.9301561216105174E-3</v>
      </c>
      <c r="J4" s="6" t="s">
        <v>58</v>
      </c>
      <c r="K4" s="12">
        <f>SUM('Post-sent starts'!G123:G134)</f>
        <v>3988</v>
      </c>
      <c r="L4" s="7">
        <f>(K4-SUM('Post-sent starts'!G111:G122))/SUM('Post-sent starts'!G111:G122)</f>
        <v>4.6719160104986876E-2</v>
      </c>
      <c r="M4" s="7">
        <f>(K4-SUM('Post-sent starts'!H123:H134))/SUM('Post-sent starts'!H123:H134)</f>
        <v>8.0463790232795623E-2</v>
      </c>
      <c r="N4" s="12">
        <f>'Post-sent musters'!V9</f>
        <v>3327</v>
      </c>
      <c r="O4" s="7">
        <f>(N4-'Post-sent musters'!V8)/'Post-sent musters'!V8</f>
        <v>-2.1470588235294116E-2</v>
      </c>
      <c r="P4" s="7">
        <f>(N4-MAX('Post-sent musters'!F87:F98))/MAX('Post-sent musters'!F87:F98)</f>
        <v>3.4193347839602116E-2</v>
      </c>
      <c r="R4" s="6" t="s">
        <v>58</v>
      </c>
      <c r="S4" s="12">
        <f>SUM('Post-sent starts'!L123:L134)</f>
        <v>2736</v>
      </c>
      <c r="T4" s="7">
        <f>(S4-SUM('Post-sent starts'!L111:L122))/SUM('Post-sent starts'!L111:L122)</f>
        <v>-4.6689895470383276E-2</v>
      </c>
      <c r="U4" s="7">
        <f>(S4-SUM('Post-sent starts'!M123:M134))/SUM('Post-sent starts'!M123:M134)</f>
        <v>4.5316543378433695E-2</v>
      </c>
      <c r="V4" s="12">
        <f>'Post-sent musters'!Y9</f>
        <v>1348</v>
      </c>
      <c r="W4" s="7">
        <f>(V4-'Post-sent musters'!Y8)/'Post-sent musters'!Y8</f>
        <v>-4.261363636363636E-2</v>
      </c>
      <c r="X4" s="7">
        <f>(V4-MAX('Post-sent musters'!I87:I98))/MAX('Post-sent musters'!I87:I98)</f>
        <v>0</v>
      </c>
      <c r="Z4" s="6" t="s">
        <v>58</v>
      </c>
      <c r="AA4" s="12">
        <f>'Post-sent musters'!AB9</f>
        <v>234</v>
      </c>
      <c r="AB4" s="7">
        <f>(AA4-'Post-sent musters'!AB8)/'Post-sent musters'!AB8</f>
        <v>2.6315789473684209E-2</v>
      </c>
      <c r="AC4" s="7">
        <f>(AA4-MAX('Post-sent musters'!L87:L98))/MAX('Post-sent musters'!L87:L98)</f>
        <v>-5.6451612903225805E-2</v>
      </c>
      <c r="AD4" s="12">
        <f>'Post-sent musters'!AE9</f>
        <v>287</v>
      </c>
      <c r="AE4" s="7">
        <f>(AD4-'Post-sent musters'!AE8)/'Post-sent musters'!AE8</f>
        <v>7.0175438596491229E-3</v>
      </c>
      <c r="AF4" s="7">
        <f>(AD4-MAX('Post-sent musters'!O87:O98))/MAX('Post-sent musters'!O87:O98)</f>
        <v>-4.9668874172185427E-2</v>
      </c>
    </row>
    <row r="5" spans="2:32">
      <c r="B5" s="6" t="s">
        <v>4</v>
      </c>
      <c r="C5" s="12">
        <f>SUM('Post-sent starts'!E135:E146)</f>
        <v>1943.2551520253126</v>
      </c>
      <c r="D5" s="7">
        <f t="shared" ref="D5:D14" si="0">(C5-C4)/C4</f>
        <v>-4.1314675863190646E-2</v>
      </c>
      <c r="E5" s="7">
        <f>(C5-SUM('Post-sent starts'!C135:C146))/SUM('Post-sent starts'!C135:C146)</f>
        <v>-8.3593821367495422E-2</v>
      </c>
      <c r="F5" s="12">
        <f>'Post-sent musters'!U10</f>
        <v>2323</v>
      </c>
      <c r="G5" s="7">
        <f t="shared" ref="G5:G13" si="1">(F5-F4)/F4</f>
        <v>-5.0286181520850369E-2</v>
      </c>
      <c r="H5" s="7">
        <f>(F5-MAX('Post-sent musters'!C99:C110))/MAX('Post-sent musters'!C99:C110)</f>
        <v>1.6185476815398076E-2</v>
      </c>
      <c r="J5" s="6" t="s">
        <v>4</v>
      </c>
      <c r="K5" s="12">
        <f>SUM('Post-sent starts'!J135:J146)</f>
        <v>4023.6030934847704</v>
      </c>
      <c r="L5" s="7">
        <f t="shared" ref="L5:L14" si="2">(K5-K4)/K4</f>
        <v>8.9275560393105302E-3</v>
      </c>
      <c r="M5" s="7">
        <f>(K5-SUM('Post-sent starts'!H135:H146))/SUM('Post-sent starts'!H135:H146)</f>
        <v>0.1132007592694587</v>
      </c>
      <c r="N5" s="12">
        <f>'Post-sent musters'!X10</f>
        <v>3528</v>
      </c>
      <c r="O5" s="7">
        <f t="shared" ref="O5:O14" si="3">(N5-N4)/N4</f>
        <v>6.0414788097385035E-2</v>
      </c>
      <c r="P5" s="7">
        <f>(N5-MAX('Post-sent musters'!F99:F110))/MAX('Post-sent musters'!F99:F110)</f>
        <v>0.13258426966292136</v>
      </c>
      <c r="R5" s="6" t="s">
        <v>4</v>
      </c>
      <c r="S5" s="12">
        <f>SUM('Post-sent starts'!O135:O146)</f>
        <v>2657.4853530494224</v>
      </c>
      <c r="T5" s="7">
        <f t="shared" ref="T5:T14" si="4">(S5-S4)/S4</f>
        <v>-2.8696873885445017E-2</v>
      </c>
      <c r="U5" s="7">
        <f>(S5-SUM('Post-sent starts'!M135:M146))/SUM('Post-sent starts'!M135:M146)</f>
        <v>2.9973814462043807E-2</v>
      </c>
      <c r="V5" s="12">
        <f>'Post-sent musters'!AA10</f>
        <v>1230</v>
      </c>
      <c r="W5" s="7">
        <f t="shared" ref="W5:W14" si="5">(V5-V4)/V4</f>
        <v>-8.7537091988130561E-2</v>
      </c>
      <c r="X5" s="7">
        <f>(V5-MAX('Post-sent musters'!I99:I110))/MAX('Post-sent musters'!I99:I110)</f>
        <v>-2.6128266033254157E-2</v>
      </c>
      <c r="Z5" s="6" t="s">
        <v>4</v>
      </c>
      <c r="AA5" s="12">
        <f>'Post-sent musters'!AD10</f>
        <v>234.5</v>
      </c>
      <c r="AB5" s="7">
        <f t="shared" ref="AB5:AB14" si="6">(AA5-AA4)/AA4</f>
        <v>2.136752136752137E-3</v>
      </c>
      <c r="AC5" s="7">
        <f>(AA5-MAX('Post-sent musters'!L99:L110))/MAX('Post-sent musters'!L99:L110)</f>
        <v>-0.10836501901140684</v>
      </c>
      <c r="AD5" s="12">
        <f>'Post-sent musters'!AG10</f>
        <v>304</v>
      </c>
      <c r="AE5" s="7">
        <f t="shared" ref="AE5:AE14" si="7">(AD5-AD4)/AD4</f>
        <v>5.9233449477351915E-2</v>
      </c>
      <c r="AF5" s="7">
        <f>(AD5-MAX('Post-sent musters'!O99:O110))/MAX('Post-sent musters'!O99:O110)</f>
        <v>-5.2959501557632398E-2</v>
      </c>
    </row>
    <row r="6" spans="2:32">
      <c r="B6" s="6" t="s">
        <v>5</v>
      </c>
      <c r="C6" s="12">
        <f>SUM('Post-sent starts'!E147:E158)</f>
        <v>2095.9832579716349</v>
      </c>
      <c r="D6" s="7">
        <f t="shared" si="0"/>
        <v>7.8593953957690532E-2</v>
      </c>
      <c r="E6" s="7">
        <f>(C6-SUM('Post-sent starts'!C147:C158))/SUM('Post-sent starts'!C147:C158)</f>
        <v>-1.1744111010929047E-2</v>
      </c>
      <c r="F6" s="12">
        <f>'Post-sent musters'!U11</f>
        <v>2372</v>
      </c>
      <c r="G6" s="7">
        <f t="shared" si="1"/>
        <v>2.1093413689195005E-2</v>
      </c>
      <c r="H6" s="7">
        <f>(F6-MAX('Post-sent musters'!C111:C122))/MAX('Post-sent musters'!C111:C122)</f>
        <v>2.7729636048526862E-2</v>
      </c>
      <c r="J6" s="6" t="s">
        <v>5</v>
      </c>
      <c r="K6" s="12">
        <f>SUM('Post-sent starts'!J147:J158)</f>
        <v>4024.2623348178786</v>
      </c>
      <c r="L6" s="7">
        <f t="shared" si="2"/>
        <v>1.6384352973971577E-4</v>
      </c>
      <c r="M6" s="7">
        <f>(K6-SUM('Post-sent starts'!H147:H158))/SUM('Post-sent starts'!H147:H158)</f>
        <v>0.1137693618850204</v>
      </c>
      <c r="N6" s="12">
        <f>'Post-sent musters'!X11</f>
        <v>3424</v>
      </c>
      <c r="O6" s="7">
        <f t="shared" si="3"/>
        <v>-2.9478458049886622E-2</v>
      </c>
      <c r="P6" s="7">
        <f>(N6-MAX('Post-sent musters'!F111:F122))/MAX('Post-sent musters'!F111:F122)</f>
        <v>0.11603650586701435</v>
      </c>
      <c r="R6" s="6" t="s">
        <v>5</v>
      </c>
      <c r="S6" s="12">
        <f>SUM('Post-sent starts'!O147:O158)</f>
        <v>2703.1725180016424</v>
      </c>
      <c r="T6" s="7">
        <f t="shared" si="4"/>
        <v>1.7191878367192003E-2</v>
      </c>
      <c r="U6" s="7">
        <f>(S6-SUM('Post-sent starts'!M147:M158))/SUM('Post-sent starts'!M147:M158)</f>
        <v>5.7331448061277546E-2</v>
      </c>
      <c r="V6" s="12">
        <f>'Post-sent musters'!AA11</f>
        <v>1281</v>
      </c>
      <c r="W6" s="7">
        <f t="shared" si="5"/>
        <v>4.1463414634146344E-2</v>
      </c>
      <c r="X6" s="7">
        <f>(V6-MAX('Post-sent musters'!I111:I122))/MAX('Post-sent musters'!I111:I122)</f>
        <v>2.31629392971246E-2</v>
      </c>
      <c r="Z6" s="6" t="s">
        <v>5</v>
      </c>
      <c r="AA6" s="12">
        <f>'Post-sent musters'!AD11</f>
        <v>255</v>
      </c>
      <c r="AB6" s="7">
        <f t="shared" si="6"/>
        <v>8.7420042643923238E-2</v>
      </c>
      <c r="AC6" s="7">
        <f>(AA6-MAX('Post-sent musters'!L111:L122))/MAX('Post-sent musters'!L111:L122)</f>
        <v>-6.25E-2</v>
      </c>
      <c r="AD6" s="12">
        <f>'Post-sent musters'!AG11</f>
        <v>310</v>
      </c>
      <c r="AE6" s="7">
        <f t="shared" si="7"/>
        <v>1.9736842105263157E-2</v>
      </c>
      <c r="AF6" s="7">
        <f>(AD6-MAX('Post-sent musters'!O111:O122))/MAX('Post-sent musters'!O111:O122)</f>
        <v>-8.2840236686390539E-2</v>
      </c>
    </row>
    <row r="7" spans="2:32">
      <c r="B7" s="6" t="s">
        <v>6</v>
      </c>
      <c r="C7" s="12">
        <f>SUM('Post-sent starts'!E159:E170)</f>
        <v>2087.6903147495659</v>
      </c>
      <c r="D7" s="7">
        <f t="shared" si="0"/>
        <v>-3.9565884844396972E-3</v>
      </c>
      <c r="E7" s="7">
        <f>(C7-SUM('Post-sent starts'!C159:C170))/SUM('Post-sent starts'!C159:C170)</f>
        <v>-1.5694098779204586E-2</v>
      </c>
      <c r="F7" s="12">
        <f>'Post-sent musters'!U12</f>
        <v>2336</v>
      </c>
      <c r="G7" s="7">
        <f t="shared" si="1"/>
        <v>-1.5177065767284991E-2</v>
      </c>
      <c r="H7" s="7">
        <f>(F7-MAX('Post-sent musters'!C123:C134))/MAX('Post-sent musters'!C123:C134)</f>
        <v>2.6813186813186812E-2</v>
      </c>
      <c r="J7" s="6" t="s">
        <v>6</v>
      </c>
      <c r="K7" s="12">
        <f>SUM('Post-sent starts'!J159:J170)</f>
        <v>4072.5097287306298</v>
      </c>
      <c r="L7" s="7">
        <f t="shared" si="2"/>
        <v>1.1989127422264514E-2</v>
      </c>
      <c r="M7" s="7">
        <f>(K7-SUM('Post-sent starts'!H159:H170))/SUM('Post-sent starts'!H159:H170)</f>
        <v>0.11168919785663975</v>
      </c>
      <c r="N7" s="12">
        <f>'Post-sent musters'!X12</f>
        <v>3497</v>
      </c>
      <c r="O7" s="7">
        <f t="shared" si="3"/>
        <v>2.1320093457943924E-2</v>
      </c>
      <c r="P7" s="7">
        <f>(N7-MAX('Post-sent musters'!F123:F134))/MAX('Post-sent musters'!F123:F134)</f>
        <v>0.11121703209405784</v>
      </c>
      <c r="R7" s="6" t="s">
        <v>6</v>
      </c>
      <c r="S7" s="12">
        <f>SUM('Post-sent starts'!O159:O170)</f>
        <v>2680.8173069060849</v>
      </c>
      <c r="T7" s="7">
        <f t="shared" si="4"/>
        <v>-8.2699905191711102E-3</v>
      </c>
      <c r="U7" s="7">
        <f>(S7-SUM('Post-sent starts'!M159:M170))/SUM('Post-sent starts'!M159:M170)</f>
        <v>4.8869326946516779E-2</v>
      </c>
      <c r="V7" s="12">
        <f>'Post-sent musters'!AA12</f>
        <v>1268</v>
      </c>
      <c r="W7" s="7">
        <f t="shared" si="5"/>
        <v>-1.0148321623731461E-2</v>
      </c>
      <c r="X7" s="7">
        <f>(V7-MAX('Post-sent musters'!I123:I134))/MAX('Post-sent musters'!I123:I134)</f>
        <v>6.3492063492063492E-3</v>
      </c>
      <c r="Z7" s="6" t="s">
        <v>6</v>
      </c>
      <c r="AA7" s="12">
        <f>'Post-sent musters'!AD12</f>
        <v>264</v>
      </c>
      <c r="AB7" s="7">
        <f t="shared" si="6"/>
        <v>3.5294117647058823E-2</v>
      </c>
      <c r="AC7" s="7">
        <f>(AA7-MAX('Post-sent musters'!L123:L134))/MAX('Post-sent musters'!L123:L134)</f>
        <v>-0.10204081632653061</v>
      </c>
      <c r="AD7" s="12">
        <f>'Post-sent musters'!AG12</f>
        <v>309</v>
      </c>
      <c r="AE7" s="7">
        <f t="shared" si="7"/>
        <v>-3.2258064516129032E-3</v>
      </c>
      <c r="AF7" s="7">
        <f>(AD7-MAX('Post-sent musters'!O123:O134))/MAX('Post-sent musters'!O123:O134)</f>
        <v>-9.6491228070175433E-2</v>
      </c>
    </row>
    <row r="8" spans="2:32">
      <c r="B8" s="6" t="s">
        <v>19</v>
      </c>
      <c r="C8" s="12">
        <f>SUM('Post-sent starts'!E171:E182)</f>
        <v>2087.3942334376989</v>
      </c>
      <c r="D8" s="7">
        <f t="shared" si="0"/>
        <v>-1.4182242920572871E-4</v>
      </c>
      <c r="E8" s="7">
        <f>(C8-SUM('Post-sent starts'!C171:C182))/SUM('Post-sent starts'!C171:C182)</f>
        <v>-1.5842851344024404E-2</v>
      </c>
      <c r="F8" s="12">
        <f>'Post-sent musters'!U13</f>
        <v>2329</v>
      </c>
      <c r="G8" s="7">
        <f t="shared" si="1"/>
        <v>-2.9965753424657533E-3</v>
      </c>
      <c r="H8" s="7">
        <f>(F8-MAX('Post-sent musters'!C135:C146))/MAX('Post-sent musters'!C135:C146)</f>
        <v>1.0850694444444444E-2</v>
      </c>
      <c r="J8" s="6" t="s">
        <v>19</v>
      </c>
      <c r="K8" s="12">
        <f>SUM('Post-sent starts'!J171:J182)</f>
        <v>4071.149621246564</v>
      </c>
      <c r="L8" s="7">
        <f t="shared" si="2"/>
        <v>-3.339728017027299E-4</v>
      </c>
      <c r="M8" s="7">
        <f>(K8-SUM('Post-sent starts'!H171:H182))/SUM('Post-sent starts'!H171:H182)</f>
        <v>0.12646706500922514</v>
      </c>
      <c r="N8" s="12">
        <f>'Post-sent musters'!X13</f>
        <v>3458</v>
      </c>
      <c r="O8" s="7">
        <f t="shared" si="3"/>
        <v>-1.1152416356877323E-2</v>
      </c>
      <c r="P8" s="7">
        <f>(N8-MAX('Post-sent musters'!F135:F146))/MAX('Post-sent musters'!F135:F146)</f>
        <v>0.11692506459948321</v>
      </c>
      <c r="R8" s="6" t="s">
        <v>19</v>
      </c>
      <c r="S8" s="12">
        <f>SUM('Post-sent starts'!O171:O182)</f>
        <v>2674.247442941572</v>
      </c>
      <c r="T8" s="7">
        <f t="shared" si="4"/>
        <v>-2.4506944011396187E-3</v>
      </c>
      <c r="U8" s="7">
        <f>(S8-SUM('Post-sent starts'!M171:M182))/SUM('Post-sent starts'!M171:M182)</f>
        <v>4.6582918771640981E-2</v>
      </c>
      <c r="V8" s="12">
        <f>'Post-sent musters'!AA13</f>
        <v>1265</v>
      </c>
      <c r="W8" s="7">
        <f t="shared" si="5"/>
        <v>-2.3659305993690852E-3</v>
      </c>
      <c r="X8" s="7">
        <f>(V8-MAX('Post-sent musters'!I135:I146))/MAX('Post-sent musters'!I135:I146)</f>
        <v>3.968253968253968E-3</v>
      </c>
      <c r="Z8" s="6" t="s">
        <v>19</v>
      </c>
      <c r="AA8" s="12">
        <f>'Post-sent musters'!AD13</f>
        <v>273</v>
      </c>
      <c r="AB8" s="7">
        <f t="shared" si="6"/>
        <v>3.4090909090909088E-2</v>
      </c>
      <c r="AC8" s="7">
        <f>(AA8-MAX('Post-sent musters'!L135:L146))/MAX('Post-sent musters'!L135:L146)</f>
        <v>-0.11650485436893204</v>
      </c>
      <c r="AD8" s="12">
        <f>'Post-sent musters'!AG13</f>
        <v>311</v>
      </c>
      <c r="AE8" s="7">
        <f t="shared" si="7"/>
        <v>6.4724919093851136E-3</v>
      </c>
      <c r="AF8" s="7">
        <f>(AD8-MAX('Post-sent musters'!O135:O146))/MAX('Post-sent musters'!O135:O146)</f>
        <v>-0.10632183908045977</v>
      </c>
    </row>
    <row r="9" spans="2:32">
      <c r="B9" s="6" t="s">
        <v>20</v>
      </c>
      <c r="C9" s="12">
        <f>SUM('Post-sent starts'!E183:E194)</f>
        <v>2087.8110895099376</v>
      </c>
      <c r="D9" s="7">
        <f t="shared" si="0"/>
        <v>1.9970164981830069E-4</v>
      </c>
      <c r="E9" s="7">
        <f>(C9-SUM('Post-sent starts'!C183:C194))/SUM('Post-sent starts'!C183:C194)</f>
        <v>-1.5648417154088521E-2</v>
      </c>
      <c r="F9" s="12">
        <f>'Post-sent musters'!U14</f>
        <v>2329</v>
      </c>
      <c r="G9" s="7">
        <f t="shared" si="1"/>
        <v>0</v>
      </c>
      <c r="H9" s="7">
        <f>(F9-MAX('Post-sent musters'!C147:C158))/MAX('Post-sent musters'!C147:C158)</f>
        <v>2.1043402016659361E-2</v>
      </c>
      <c r="J9" s="6" t="s">
        <v>20</v>
      </c>
      <c r="K9" s="12">
        <f>SUM('Post-sent starts'!J183:J194)</f>
        <v>4128.2786943119754</v>
      </c>
      <c r="L9" s="7">
        <f t="shared" si="2"/>
        <v>1.4032663591449819E-2</v>
      </c>
      <c r="M9" s="7">
        <f>(K9-SUM('Post-sent starts'!H183:H194))/SUM('Post-sent starts'!H183:H194)</f>
        <v>0.13197645648319656</v>
      </c>
      <c r="N9" s="12">
        <f>'Post-sent musters'!X14</f>
        <v>3511</v>
      </c>
      <c r="O9" s="7">
        <f t="shared" si="3"/>
        <v>1.5326778484673221E-2</v>
      </c>
      <c r="P9" s="7">
        <f>(N9-MAX('Post-sent musters'!F147:F158))/MAX('Post-sent musters'!F147:F158)</f>
        <v>0.13002896684905052</v>
      </c>
      <c r="R9" s="6" t="s">
        <v>20</v>
      </c>
      <c r="S9" s="12">
        <f>SUM('Post-sent starts'!O183:O194)</f>
        <v>2677.432312619309</v>
      </c>
      <c r="T9" s="7">
        <f t="shared" si="4"/>
        <v>1.1909405339970082E-3</v>
      </c>
      <c r="U9" s="7">
        <f>(S9-SUM('Post-sent starts'!M183:M194))/SUM('Post-sent starts'!M183:M194)</f>
        <v>4.6630904221762109E-2</v>
      </c>
      <c r="V9" s="12">
        <f>'Post-sent musters'!AA14</f>
        <v>1260</v>
      </c>
      <c r="W9" s="7">
        <f t="shared" si="5"/>
        <v>-3.952569169960474E-3</v>
      </c>
      <c r="X9" s="7">
        <f>(V9-MAX('Post-sent musters'!I147:I158))/MAX('Post-sent musters'!I147:I158)</f>
        <v>3.9840637450199202E-3</v>
      </c>
      <c r="Z9" s="6" t="s">
        <v>20</v>
      </c>
      <c r="AA9" s="12">
        <f>'Post-sent musters'!AD14</f>
        <v>292</v>
      </c>
      <c r="AB9" s="7">
        <f t="shared" si="6"/>
        <v>6.95970695970696E-2</v>
      </c>
      <c r="AC9" s="7">
        <f>(AA9-MAX('Post-sent musters'!L147:L158))/MAX('Post-sent musters'!L147:L158)</f>
        <v>-6.7092651757188496E-2</v>
      </c>
      <c r="AD9" s="12">
        <f>'Post-sent musters'!AG14</f>
        <v>318</v>
      </c>
      <c r="AE9" s="7">
        <f t="shared" si="7"/>
        <v>2.2508038585209004E-2</v>
      </c>
      <c r="AF9" s="7">
        <f>(AD9-MAX('Post-sent musters'!O147:O158))/MAX('Post-sent musters'!O147:O158)</f>
        <v>-0.11420612813370473</v>
      </c>
    </row>
    <row r="10" spans="2:32">
      <c r="B10" s="6" t="s">
        <v>23</v>
      </c>
      <c r="C10" s="12">
        <f>SUM('Post-sent starts'!E195:E206)</f>
        <v>2087.7296946823972</v>
      </c>
      <c r="D10" s="7">
        <f t="shared" si="0"/>
        <v>-3.8985724306844598E-5</v>
      </c>
      <c r="E10" s="7">
        <f>(C10-SUM('Post-sent starts'!C195:C206))/SUM('Post-sent starts'!C195:C206)</f>
        <v>-1.5687276018817014E-2</v>
      </c>
      <c r="F10" s="12">
        <f>'Post-sent musters'!U15</f>
        <v>2323</v>
      </c>
      <c r="G10" s="7">
        <f t="shared" si="1"/>
        <v>-2.5762129669386004E-3</v>
      </c>
      <c r="H10" s="7">
        <f>(F10-MAX('Post-sent musters'!C159:C170))/MAX('Post-sent musters'!C159:C170)</f>
        <v>1.3525305410122163E-2</v>
      </c>
      <c r="J10" s="6" t="s">
        <v>23</v>
      </c>
      <c r="K10" s="12">
        <f>SUM('Post-sent starts'!J195:J206)</f>
        <v>4117.449024731256</v>
      </c>
      <c r="L10" s="7">
        <f t="shared" si="2"/>
        <v>-2.6232893616510719E-3</v>
      </c>
      <c r="M10" s="7">
        <f>(K10-SUM('Post-sent starts'!H195:H206))/SUM('Post-sent starts'!H195:H206)</f>
        <v>0.1295053916214855</v>
      </c>
      <c r="N10" s="12">
        <f>'Post-sent musters'!X15</f>
        <v>3532</v>
      </c>
      <c r="O10" s="7">
        <f t="shared" si="3"/>
        <v>5.9812019367701513E-3</v>
      </c>
      <c r="P10" s="7">
        <f>(N10-MAX('Post-sent musters'!F159:F170))/MAX('Post-sent musters'!F159:F170)</f>
        <v>0.12987843889955214</v>
      </c>
      <c r="R10" s="6" t="s">
        <v>23</v>
      </c>
      <c r="S10" s="12">
        <f>SUM('Post-sent starts'!O195:O206)</f>
        <v>2668.8615281300827</v>
      </c>
      <c r="T10" s="7">
        <f t="shared" si="4"/>
        <v>-3.2011208831798903E-3</v>
      </c>
      <c r="U10" s="7">
        <f>(S10-SUM('Post-sent starts'!M195:M206))/SUM('Post-sent starts'!M195:M206)</f>
        <v>4.5043391442568533E-2</v>
      </c>
      <c r="V10" s="12">
        <f>'Post-sent musters'!AA15</f>
        <v>1263</v>
      </c>
      <c r="W10" s="7">
        <f t="shared" si="5"/>
        <v>2.3809523809523812E-3</v>
      </c>
      <c r="X10" s="7">
        <f>(V10-MAX('Post-sent musters'!I159:I170))/MAX('Post-sent musters'!I159:I170)</f>
        <v>3.177124702144559E-3</v>
      </c>
      <c r="Z10" s="6" t="s">
        <v>23</v>
      </c>
      <c r="AA10" s="12">
        <f>'Post-sent musters'!AD15</f>
        <v>308</v>
      </c>
      <c r="AB10" s="7">
        <f t="shared" si="6"/>
        <v>5.4794520547945202E-2</v>
      </c>
      <c r="AC10" s="7">
        <f>(AA10-MAX('Post-sent musters'!L159:L170))/MAX('Post-sent musters'!L159:L170)</f>
        <v>-5.8103975535168197E-2</v>
      </c>
      <c r="AD10" s="12">
        <f>'Post-sent musters'!AG15</f>
        <v>323</v>
      </c>
      <c r="AE10" s="7">
        <f t="shared" si="7"/>
        <v>1.5723270440251572E-2</v>
      </c>
      <c r="AF10" s="7">
        <f>(AD10-MAX('Post-sent musters'!O159:O170))/MAX('Post-sent musters'!O159:O170)</f>
        <v>-0.11506849315068493</v>
      </c>
    </row>
    <row r="11" spans="2:32">
      <c r="B11" s="6" t="s">
        <v>21</v>
      </c>
      <c r="C11" s="12">
        <f>SUM('Post-sent starts'!E207:E218)</f>
        <v>2087.7107210923791</v>
      </c>
      <c r="D11" s="7">
        <f t="shared" si="0"/>
        <v>-9.0881449195154817E-6</v>
      </c>
      <c r="E11" s="7">
        <f>(C11-SUM('Post-sent starts'!C207:C218))/SUM('Post-sent starts'!C207:C218)</f>
        <v>-1.5696332592362024E-2</v>
      </c>
      <c r="F11" s="12">
        <f>'Post-sent musters'!U16</f>
        <v>2330</v>
      </c>
      <c r="G11" s="7">
        <f t="shared" si="1"/>
        <v>3.0133448127421438E-3</v>
      </c>
      <c r="H11" s="7">
        <f>(F11-MAX('Post-sent musters'!C171:C182))/MAX('Post-sent musters'!C171:C182)</f>
        <v>1.9247594050743656E-2</v>
      </c>
      <c r="J11" s="6" t="s">
        <v>21</v>
      </c>
      <c r="K11" s="12">
        <f>SUM('Post-sent starts'!J207:J218)</f>
        <v>4077.3754034670114</v>
      </c>
      <c r="L11" s="7">
        <f t="shared" si="2"/>
        <v>-9.7326332453770165E-3</v>
      </c>
      <c r="M11" s="7">
        <f>(K11-SUM('Post-sent starts'!H207:H218))/SUM('Post-sent starts'!H207:H218)</f>
        <v>0.11814296797350232</v>
      </c>
      <c r="N11" s="12">
        <f>'Post-sent musters'!X16</f>
        <v>3487</v>
      </c>
      <c r="O11" s="7">
        <f t="shared" si="3"/>
        <v>-1.274065685164213E-2</v>
      </c>
      <c r="P11" s="7">
        <f>(N11-MAX('Post-sent musters'!F171:F182))/MAX('Post-sent musters'!F171:F182)</f>
        <v>0.12014134275618374</v>
      </c>
      <c r="R11" s="6" t="s">
        <v>21</v>
      </c>
      <c r="S11" s="12">
        <f>SUM('Post-sent starts'!O207:O218)</f>
        <v>2672.3370581356576</v>
      </c>
      <c r="T11" s="7">
        <f t="shared" si="4"/>
        <v>1.3022519036459766E-3</v>
      </c>
      <c r="U11" s="7">
        <f>(S11-SUM('Post-sent starts'!M207:M218))/SUM('Post-sent starts'!M207:M218)</f>
        <v>4.5871459338994967E-2</v>
      </c>
      <c r="V11" s="12">
        <f>'Post-sent musters'!AA16</f>
        <v>1265</v>
      </c>
      <c r="W11" s="7">
        <f t="shared" si="5"/>
        <v>1.5835312747426761E-3</v>
      </c>
      <c r="X11" s="7">
        <f>(V11-MAX('Post-sent musters'!I171:I182))/MAX('Post-sent musters'!I171:I182)</f>
        <v>3.968253968253968E-3</v>
      </c>
      <c r="Z11" s="6" t="s">
        <v>21</v>
      </c>
      <c r="AA11" s="12">
        <f>'Post-sent musters'!AD16</f>
        <v>342</v>
      </c>
      <c r="AB11" s="7">
        <f t="shared" si="6"/>
        <v>0.11038961038961038</v>
      </c>
      <c r="AC11" s="7">
        <f>(AA11-MAX('Post-sent musters'!L171:L182))/MAX('Post-sent musters'!L171:L182)</f>
        <v>5.8823529411764705E-3</v>
      </c>
      <c r="AD11" s="12">
        <f>'Post-sent musters'!AG16</f>
        <v>336</v>
      </c>
      <c r="AE11" s="7">
        <f t="shared" si="7"/>
        <v>4.0247678018575851E-2</v>
      </c>
      <c r="AF11" s="7">
        <f>(AD11-MAX('Post-sent musters'!O171:O182))/MAX('Post-sent musters'!O171:O182)</f>
        <v>-7.6923076923076927E-2</v>
      </c>
    </row>
    <row r="12" spans="2:32">
      <c r="B12" s="6" t="s">
        <v>22</v>
      </c>
      <c r="C12" s="12">
        <f>SUM('Post-sent starts'!E219:E230)</f>
        <v>2087.7191681002591</v>
      </c>
      <c r="D12" s="7">
        <f t="shared" si="0"/>
        <v>4.0460624140505682E-6</v>
      </c>
      <c r="E12" s="7">
        <f>(C12-SUM('Post-sent starts'!C219:C230))/SUM('Post-sent starts'!C219:C230)</f>
        <v>-1.5692375535673715E-2</v>
      </c>
      <c r="F12" s="12">
        <f>'Post-sent musters'!U17</f>
        <v>2330</v>
      </c>
      <c r="G12" s="7">
        <f t="shared" si="1"/>
        <v>0</v>
      </c>
      <c r="H12" s="7">
        <f>(F12-MAX('Post-sent musters'!C183:C194))/MAX('Post-sent musters'!C183:C194)</f>
        <v>1.6579406631762654E-2</v>
      </c>
      <c r="J12" s="6" t="s">
        <v>22</v>
      </c>
      <c r="K12" s="12">
        <f>SUM('Post-sent starts'!J219:J230)</f>
        <v>4087.9888788030812</v>
      </c>
      <c r="L12" s="7">
        <f t="shared" si="2"/>
        <v>2.6030164715873552E-3</v>
      </c>
      <c r="M12" s="7">
        <f>(K12-SUM('Post-sent starts'!H219:H230))/SUM('Post-sent starts'!H219:H230)</f>
        <v>0.11541447308744958</v>
      </c>
      <c r="N12" s="12">
        <f>'Post-sent musters'!X17</f>
        <v>3492</v>
      </c>
      <c r="O12" s="7">
        <f t="shared" si="3"/>
        <v>1.4338973329509608E-3</v>
      </c>
      <c r="P12" s="7">
        <f>(N12-MAX('Post-sent musters'!F183:F194))/MAX('Post-sent musters'!F183:F194)</f>
        <v>0.11565495207667732</v>
      </c>
      <c r="R12" s="6" t="s">
        <v>22</v>
      </c>
      <c r="S12" s="12">
        <f>SUM('Post-sent starts'!O219:O230)</f>
        <v>2672.7763246816685</v>
      </c>
      <c r="T12" s="7">
        <f t="shared" si="4"/>
        <v>1.6437542737118832E-4</v>
      </c>
      <c r="U12" s="7">
        <f>(S12-SUM('Post-sent starts'!M219:M230))/SUM('Post-sent starts'!M219:M230)</f>
        <v>4.6018351371455456E-2</v>
      </c>
      <c r="V12" s="12">
        <f>'Post-sent musters'!AA17</f>
        <v>1265</v>
      </c>
      <c r="W12" s="7">
        <f t="shared" si="5"/>
        <v>0</v>
      </c>
      <c r="X12" s="7">
        <f>(V12-MAX('Post-sent musters'!I183:I194))/MAX('Post-sent musters'!I183:I194)</f>
        <v>3.968253968253968E-3</v>
      </c>
      <c r="Z12" s="6" t="s">
        <v>22</v>
      </c>
      <c r="AA12" s="12">
        <f>'Post-sent musters'!AD17</f>
        <v>361</v>
      </c>
      <c r="AB12" s="7">
        <f t="shared" si="6"/>
        <v>5.5555555555555552E-2</v>
      </c>
      <c r="AC12" s="7">
        <f>(AA12-MAX('Post-sent musters'!L183:L194))/MAX('Post-sent musters'!L183:L194)</f>
        <v>4.0345821325648415E-2</v>
      </c>
      <c r="AD12" s="12">
        <f>'Post-sent musters'!AG17</f>
        <v>339</v>
      </c>
      <c r="AE12" s="7">
        <f t="shared" si="7"/>
        <v>8.9285714285714281E-3</v>
      </c>
      <c r="AF12" s="7">
        <f>(AD12-MAX('Post-sent musters'!O183:O194))/MAX('Post-sent musters'!O183:O194)</f>
        <v>-4.507042253521127E-2</v>
      </c>
    </row>
    <row r="13" spans="2:32">
      <c r="B13" s="38" t="s">
        <v>52</v>
      </c>
      <c r="C13" s="12">
        <f>SUM('Post-sent starts'!E231:E242)</f>
        <v>2087.720513023969</v>
      </c>
      <c r="D13" s="7">
        <f t="shared" si="0"/>
        <v>6.4420719531820271E-7</v>
      </c>
      <c r="E13" s="7">
        <f>(C13-SUM('Post-sent starts'!C231:C242))/SUM('Post-sent starts'!C231:C242)</f>
        <v>-1.5691747294672351E-2</v>
      </c>
      <c r="F13" s="12">
        <f>'Post-sent musters'!U18</f>
        <v>2330</v>
      </c>
      <c r="G13" s="7">
        <f t="shared" si="1"/>
        <v>0</v>
      </c>
      <c r="H13" s="7">
        <f>(F13-MAX('Post-sent musters'!C195:C206))/MAX('Post-sent musters'!C195:C206)</f>
        <v>1.9247594050743656E-2</v>
      </c>
      <c r="J13" s="38" t="s">
        <v>52</v>
      </c>
      <c r="K13" s="12">
        <f>SUM('Post-sent starts'!J231:J242)</f>
        <v>4110.6498234697528</v>
      </c>
      <c r="L13" s="7">
        <f t="shared" si="2"/>
        <v>5.5432990006828295E-3</v>
      </c>
      <c r="M13" s="7">
        <f>(K13-SUM('Post-sent starts'!H231:H242))/SUM('Post-sent starts'!H231:H242)</f>
        <v>0.11795321535325509</v>
      </c>
      <c r="N13" s="12">
        <f>'Post-sent musters'!X18</f>
        <v>3493</v>
      </c>
      <c r="O13" s="7">
        <f t="shared" si="3"/>
        <v>2.8636884306987401E-4</v>
      </c>
      <c r="P13" s="7">
        <f>(N13-MAX('Post-sent musters'!F195:F206))/MAX('Post-sent musters'!F195:F206)</f>
        <v>0.11348422059292318</v>
      </c>
      <c r="R13" s="38" t="s">
        <v>52</v>
      </c>
      <c r="S13" s="12">
        <f>SUM('Post-sent starts'!O231:O242)</f>
        <v>2677.1781423065399</v>
      </c>
      <c r="T13" s="7">
        <f t="shared" si="4"/>
        <v>1.646908341795387E-3</v>
      </c>
      <c r="U13" s="7">
        <f>(S13-SUM('Post-sent starts'!M231:M242))/SUM('Post-sent starts'!M231:M242)</f>
        <v>4.6533063370465429E-2</v>
      </c>
      <c r="V13" s="12">
        <f>'Post-sent musters'!AA18</f>
        <v>1260</v>
      </c>
      <c r="W13" s="7">
        <f t="shared" si="5"/>
        <v>-3.952569169960474E-3</v>
      </c>
      <c r="X13" s="7">
        <f>(V13-MAX('Post-sent musters'!I195:I206))/MAX('Post-sent musters'!I195:I206)</f>
        <v>3.9840637450199202E-3</v>
      </c>
      <c r="Z13" s="38" t="s">
        <v>52</v>
      </c>
      <c r="AA13" s="12">
        <f>'Post-sent musters'!AD18</f>
        <v>371</v>
      </c>
      <c r="AB13" s="7">
        <f t="shared" si="6"/>
        <v>2.7700831024930747E-2</v>
      </c>
      <c r="AC13" s="7">
        <f>(AA13-MAX('Post-sent musters'!L195:L206))/MAX('Post-sent musters'!L195:L206)</f>
        <v>-8.0213903743315516E-3</v>
      </c>
      <c r="AD13" s="12">
        <f>'Post-sent musters'!AG18</f>
        <v>350</v>
      </c>
      <c r="AE13" s="7">
        <f t="shared" si="7"/>
        <v>3.2448377581120944E-2</v>
      </c>
      <c r="AF13" s="7">
        <f>(AD13-MAX('Post-sent musters'!O195:O206))/MAX('Post-sent musters'!O195:O206)</f>
        <v>-1.4084507042253521E-2</v>
      </c>
    </row>
    <row r="14" spans="2:32">
      <c r="B14" s="38" t="s">
        <v>59</v>
      </c>
      <c r="C14" s="12">
        <f>SUM('Post-sent starts'!E243:E254)</f>
        <v>2087.7199910471222</v>
      </c>
      <c r="D14" s="7">
        <f t="shared" si="0"/>
        <v>-2.5002237778286814E-7</v>
      </c>
      <c r="E14" s="7" t="s">
        <v>24</v>
      </c>
      <c r="F14" s="12">
        <f>'Post-sent musters'!U19</f>
        <v>2323</v>
      </c>
      <c r="G14" s="7">
        <f t="shared" ref="G14" si="8">(F14-F13)/F13</f>
        <v>-3.0042918454935624E-3</v>
      </c>
      <c r="H14" s="7" t="s">
        <v>24</v>
      </c>
      <c r="J14" s="38" t="s">
        <v>59</v>
      </c>
      <c r="K14" s="12">
        <f>SUM('Post-sent starts'!J243:J254)</f>
        <v>4102.4337218271394</v>
      </c>
      <c r="L14" s="7">
        <f t="shared" si="2"/>
        <v>-1.9987354786835986E-3</v>
      </c>
      <c r="M14" s="7" t="s">
        <v>24</v>
      </c>
      <c r="N14" s="12">
        <f>'Post-sent musters'!X19</f>
        <v>3516</v>
      </c>
      <c r="O14" s="7">
        <f t="shared" si="3"/>
        <v>6.5845977669624963E-3</v>
      </c>
      <c r="P14" s="7" t="s">
        <v>24</v>
      </c>
      <c r="R14" s="38" t="s">
        <v>59</v>
      </c>
      <c r="S14" s="12">
        <f>SUM('Post-sent starts'!O243:O254)</f>
        <v>2669.7694788852036</v>
      </c>
      <c r="T14" s="7">
        <f t="shared" si="4"/>
        <v>-2.7673404710204801E-3</v>
      </c>
      <c r="U14" s="7" t="s">
        <v>24</v>
      </c>
      <c r="V14" s="12">
        <f>'Post-sent musters'!AA19</f>
        <v>1263</v>
      </c>
      <c r="W14" s="7">
        <f t="shared" si="5"/>
        <v>2.3809523809523812E-3</v>
      </c>
      <c r="X14" s="7" t="s">
        <v>24</v>
      </c>
      <c r="Z14" s="38" t="s">
        <v>59</v>
      </c>
      <c r="AA14" s="12">
        <f>'Post-sent musters'!AD19</f>
        <v>374</v>
      </c>
      <c r="AB14" s="7">
        <f t="shared" si="6"/>
        <v>8.0862533692722376E-3</v>
      </c>
      <c r="AC14" s="7" t="s">
        <v>24</v>
      </c>
      <c r="AD14" s="12">
        <f>'Post-sent musters'!AG19</f>
        <v>364</v>
      </c>
      <c r="AE14" s="7">
        <f t="shared" si="7"/>
        <v>0.04</v>
      </c>
      <c r="AF14" s="7" t="s">
        <v>24</v>
      </c>
    </row>
  </sheetData>
  <mergeCells count="12">
    <mergeCell ref="N2:P2"/>
    <mergeCell ref="Z2:Z3"/>
    <mergeCell ref="AA2:AC2"/>
    <mergeCell ref="AD2:AF2"/>
    <mergeCell ref="R2:R3"/>
    <mergeCell ref="S2:U2"/>
    <mergeCell ref="V2:X2"/>
    <mergeCell ref="B2:B3"/>
    <mergeCell ref="C2:E2"/>
    <mergeCell ref="F2:H2"/>
    <mergeCell ref="J2:J3"/>
    <mergeCell ref="K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36</vt:i4>
      </vt:variant>
    </vt:vector>
  </HeadingPairs>
  <TitlesOfParts>
    <vt:vector size="48" baseType="lpstr">
      <vt:lpstr>Usage notes</vt:lpstr>
      <vt:lpstr>Community starts</vt:lpstr>
      <vt:lpstr>Community times</vt:lpstr>
      <vt:lpstr>Community musters</vt:lpstr>
      <vt:lpstr>Community tables</vt:lpstr>
      <vt:lpstr>Post-sent starts</vt:lpstr>
      <vt:lpstr>Post-sent times</vt:lpstr>
      <vt:lpstr>Post-sent musters</vt:lpstr>
      <vt:lpstr>Post-sent tables</vt:lpstr>
      <vt:lpstr>Muster summary</vt:lpstr>
      <vt:lpstr>PoI data</vt:lpstr>
      <vt:lpstr>PoI tables</vt:lpstr>
      <vt:lpstr>HD starts</vt:lpstr>
      <vt:lpstr>HD times</vt:lpstr>
      <vt:lpstr>HD musters</vt:lpstr>
      <vt:lpstr>CD starts</vt:lpstr>
      <vt:lpstr>CD times</vt:lpstr>
      <vt:lpstr>CD musters</vt:lpstr>
      <vt:lpstr>IS starts</vt:lpstr>
      <vt:lpstr>IS times</vt:lpstr>
      <vt:lpstr>IS musters</vt:lpstr>
      <vt:lpstr>CW starts</vt:lpstr>
      <vt:lpstr>CW times</vt:lpstr>
      <vt:lpstr>CW musters</vt:lpstr>
      <vt:lpstr>Sup starts</vt:lpstr>
      <vt:lpstr>Sup times</vt:lpstr>
      <vt:lpstr>Sup musters</vt:lpstr>
      <vt:lpstr>Total starts</vt:lpstr>
      <vt:lpstr>Total musters</vt:lpstr>
      <vt:lpstr>Parole starts</vt:lpstr>
      <vt:lpstr>Parole times</vt:lpstr>
      <vt:lpstr>Parole musters</vt:lpstr>
      <vt:lpstr>RoC starts</vt:lpstr>
      <vt:lpstr>RoC times</vt:lpstr>
      <vt:lpstr>RoC musters</vt:lpstr>
      <vt:lpstr>PDC starts</vt:lpstr>
      <vt:lpstr>PDC times</vt:lpstr>
      <vt:lpstr>PDC musters</vt:lpstr>
      <vt:lpstr>LPES times</vt:lpstr>
      <vt:lpstr>ES muster</vt:lpstr>
      <vt:lpstr>LP muster</vt:lpstr>
      <vt:lpstr>Total post-sentence muster</vt:lpstr>
      <vt:lpstr>Muster summary chart</vt:lpstr>
      <vt:lpstr>Oral reports</vt:lpstr>
      <vt:lpstr>Written reports</vt:lpstr>
      <vt:lpstr>Total reports</vt:lpstr>
      <vt:lpstr>Pre-rel enq</vt:lpstr>
      <vt:lpstr>PCPR</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Henderson</cp:lastModifiedBy>
  <dcterms:created xsi:type="dcterms:W3CDTF">2013-06-27T21:48:12Z</dcterms:created>
  <dcterms:modified xsi:type="dcterms:W3CDTF">2015-12-22T21:02:32Z</dcterms:modified>
</cp:coreProperties>
</file>